
<file path=[Content_Types].xml><?xml version="1.0" encoding="utf-8"?>
<Types xmlns="http://schemas.openxmlformats.org/package/2006/content-types">
  <Override PartName="/xl/externalLinks/externalLink127.xml" ContentType="application/vnd.openxmlformats-officedocument.spreadsheetml.externalLink+xml"/>
  <Override PartName="/xl/externalLinks/externalLink174.xml" ContentType="application/vnd.openxmlformats-officedocument.spreadsheetml.externalLink+xml"/>
  <Override PartName="/xl/worksheets/sheet13.xml" ContentType="application/vnd.openxmlformats-officedocument.spreadsheetml.worksheet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63.xml" ContentType="application/vnd.openxmlformats-officedocument.spreadsheetml.externalLink+xml"/>
  <Override PartName="/xl/styles.xml" ContentType="application/vnd.openxmlformats-officedocument.spreadsheetml.styles+xml"/>
  <Override PartName="/xl/externalLinks/externalLink27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52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130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sharedStrings.xml" ContentType="application/vnd.openxmlformats-officedocument.spreadsheetml.sharedStrings+xml"/>
  <Override PartName="/xl/externalLinks/externalLink139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75.xml" ContentType="application/vnd.openxmlformats-officedocument.spreadsheetml.externalLink+xml"/>
  <Default Extension="bin" ContentType="application/vnd.openxmlformats-officedocument.spreadsheetml.printerSettings"/>
  <Override PartName="/xl/externalLinks/externalLink39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60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2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69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76.xml" ContentType="application/vnd.openxmlformats-officedocument.spreadsheetml.externalLink+xml"/>
  <Override PartName="/docProps/core.xml" ContentType="application/vnd.openxmlformats-package.core-properties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83.xml" ContentType="application/vnd.openxmlformats-officedocument.spreadsheetml.externalLink+xml"/>
  <Override PartName="/xl/worksheets/sheet9.xml" ContentType="application/vnd.openxmlformats-officedocument.spreadsheetml.worksheet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72.xml" ContentType="application/vnd.openxmlformats-officedocument.spreadsheetml.externalLink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110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62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37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80.xml" ContentType="application/vnd.openxmlformats-officedocument.spreadsheetml.externalLink+xml"/>
  <Default Extension="jpeg" ContentType="image/jpeg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40.xml" ContentType="application/vnd.openxmlformats-officedocument.spreadsheetml.externalLink+xml"/>
  <Override PartName="/xl/worksheets/sheet2.xml" ContentType="application/vnd.openxmlformats-officedocument.spreadsheetml.worksheet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81.xml" ContentType="application/vnd.openxmlformats-officedocument.spreadsheetml.externalLink+xml"/>
  <Override PartName="/xl/worksheets/sheet7.xml" ContentType="application/vnd.openxmlformats-officedocument.spreadsheetml.worksheet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12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9185" windowHeight="8550" activeTab="5"/>
  </bookViews>
  <sheets>
    <sheet name="설변총괄표" sheetId="17" r:id="rId1"/>
    <sheet name="설변원가계산서" sheetId="16" r:id="rId2"/>
    <sheet name="설변내역서(낙찰율)" sheetId="13" r:id="rId3"/>
    <sheet name="설변내역서(85%)" sheetId="14" r:id="rId4"/>
    <sheet name="설변내역서(100%))" sheetId="15" r:id="rId5"/>
    <sheet name="적용단가" sheetId="12" r:id="rId6"/>
    <sheet name="산출근거 " sheetId="4" r:id="rId7"/>
    <sheet name="일위대가표" sheetId="9" r:id="rId8"/>
    <sheet name="중기사용료" sheetId="6" r:id="rId9"/>
    <sheet name="노임대가(2012년 상반기)" sheetId="5" r:id="rId10"/>
    <sheet name="기계경비" sheetId="10" r:id="rId11"/>
    <sheet name="자재단가대비표" sheetId="11" r:id="rId12"/>
    <sheet name="기타" sheetId="18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</externalReferences>
  <definedNames>
    <definedName name="__123Graph_A" localSheetId="4" hidden="1">[1]금융!#REF!</definedName>
    <definedName name="__123Graph_A" localSheetId="3" hidden="1">[1]금융!#REF!</definedName>
    <definedName name="__123Graph_A" hidden="1">[1]금융!#REF!</definedName>
    <definedName name="__123Graph_B" localSheetId="4" hidden="1">#REF!</definedName>
    <definedName name="__123Graph_B" localSheetId="3" hidden="1">#REF!</definedName>
    <definedName name="__123Graph_B" hidden="1">#REF!</definedName>
    <definedName name="__123Graph_E" localSheetId="4" hidden="1">[2]유림골조!#REF!</definedName>
    <definedName name="__123Graph_E" localSheetId="3" hidden="1">[2]유림골조!#REF!</definedName>
    <definedName name="__123Graph_E" hidden="1">[2]유림골조!#REF!</definedName>
    <definedName name="__123Graph_X" localSheetId="4" hidden="1">[1]금융!#REF!</definedName>
    <definedName name="__123Graph_X" localSheetId="3" hidden="1">[1]금융!#REF!</definedName>
    <definedName name="__123Graph_X" hidden="1">[1]금융!#REF!</definedName>
    <definedName name="__SBB1">[3]관로토공집계표!$H$204</definedName>
    <definedName name="__SBB2">[3]관로토공집계표!$H$205</definedName>
    <definedName name="__SBB3">[3]관로토공집계표!$H$223</definedName>
    <definedName name="__SBB4">[3]관로토공집계표!$H$224</definedName>
    <definedName name="__SBB5">[3]관로토공집계표!$H$208</definedName>
    <definedName name="__SHH1">[3]관로토공집계표!$D$205</definedName>
    <definedName name="__SHH2">[3]관로토공집계표!$D$223</definedName>
    <definedName name="__SHH3">[3]관로토공집계표!$D$224</definedName>
    <definedName name="_1" localSheetId="4">#REF!</definedName>
    <definedName name="_1" localSheetId="3">#REF!</definedName>
    <definedName name="_1" localSheetId="2">#REF!</definedName>
    <definedName name="_1" localSheetId="1">#REF!</definedName>
    <definedName name="_1" localSheetId="0">#REF!</definedName>
    <definedName name="_1" localSheetId="7">#REF!</definedName>
    <definedName name="_1" localSheetId="5">#REF!</definedName>
    <definedName name="_1">#REF!</definedName>
    <definedName name="_1._PANEL_BD.__LP___1" localSheetId="4">#REF!</definedName>
    <definedName name="_1._PANEL_BD.__LP___1" localSheetId="3">#REF!</definedName>
    <definedName name="_1._PANEL_BD.__LP___1" localSheetId="2">#REF!</definedName>
    <definedName name="_1._PANEL_BD.__LP___1" localSheetId="1">#REF!</definedName>
    <definedName name="_1._PANEL_BD.__LP___1" localSheetId="0">#REF!</definedName>
    <definedName name="_1._PANEL_BD.__LP___1" localSheetId="7">#REF!</definedName>
    <definedName name="_1._PANEL_BD.__LP___1" localSheetId="5">#REF!</definedName>
    <definedName name="_1._PANEL_BD.__LP___1">#REF!</definedName>
    <definedName name="_1_3_0Crite" localSheetId="4">#REF!</definedName>
    <definedName name="_1_3_0Crite" localSheetId="3">#REF!</definedName>
    <definedName name="_1_3_0Crite" localSheetId="2">#REF!</definedName>
    <definedName name="_1_3_0Crite" localSheetId="1">#REF!</definedName>
    <definedName name="_1_3_0Crite" localSheetId="0">#REF!</definedName>
    <definedName name="_1_3_0Crite" localSheetId="7">#REF!</definedName>
    <definedName name="_1_3_0Crite" localSheetId="5">#REF!</definedName>
    <definedName name="_1_3_0Crite">#REF!</definedName>
    <definedName name="_10">#N/A</definedName>
    <definedName name="_10G_0Extract" localSheetId="4">#REF!</definedName>
    <definedName name="_10G_0Extract" localSheetId="3">#REF!</definedName>
    <definedName name="_10G_0Extract" localSheetId="2">#REF!</definedName>
    <definedName name="_10G_0Extract" localSheetId="1">#REF!</definedName>
    <definedName name="_10G_0Extract" localSheetId="0">#REF!</definedName>
    <definedName name="_10G_0Extract" localSheetId="7">#REF!</definedName>
    <definedName name="_10G_0Extract" localSheetId="5">#REF!</definedName>
    <definedName name="_10G_0Extract">#REF!</definedName>
    <definedName name="_10ME" localSheetId="4">'[4]#REF'!#REF!</definedName>
    <definedName name="_10ME" localSheetId="3">'[4]#REF'!#REF!</definedName>
    <definedName name="_10ME">'[4]#REF'!#REF!</definedName>
    <definedName name="_11">#N/A</definedName>
    <definedName name="_11G__Extr" localSheetId="4">#REF!</definedName>
    <definedName name="_11G__Extr" localSheetId="3">#REF!</definedName>
    <definedName name="_11G__Extr" localSheetId="2">#REF!</definedName>
    <definedName name="_11G__Extr" localSheetId="1">#REF!</definedName>
    <definedName name="_11G__Extr" localSheetId="0">#REF!</definedName>
    <definedName name="_11G__Extr" localSheetId="7">#REF!</definedName>
    <definedName name="_11G__Extr" localSheetId="5">#REF!</definedName>
    <definedName name="_11G__Extr">#REF!</definedName>
    <definedName name="_11ME" localSheetId="4">'[4]#REF'!#REF!</definedName>
    <definedName name="_11ME" localSheetId="3">'[4]#REF'!#REF!</definedName>
    <definedName name="_11ME">'[4]#REF'!#REF!</definedName>
    <definedName name="_12">#N/A</definedName>
    <definedName name="_12G__Extract" localSheetId="4">#REF!</definedName>
    <definedName name="_12G__Extract" localSheetId="3">#REF!</definedName>
    <definedName name="_12G__Extract" localSheetId="2">#REF!</definedName>
    <definedName name="_12G__Extract" localSheetId="1">#REF!</definedName>
    <definedName name="_12G__Extract" localSheetId="0">#REF!</definedName>
    <definedName name="_12G__Extract" localSheetId="7">#REF!</definedName>
    <definedName name="_12G__Extract" localSheetId="5">#REF!</definedName>
    <definedName name="_12G__Extract">#REF!</definedName>
    <definedName name="_13">#N/A</definedName>
    <definedName name="_14">#N/A</definedName>
    <definedName name="_15">#N/A</definedName>
    <definedName name="_15A" localSheetId="7">[5]금액내역서!$D$3:$D$10</definedName>
    <definedName name="_15A">[6]금액내역서!$D$3:$D$10</definedName>
    <definedName name="_16">#N/A</definedName>
    <definedName name="_17">#N/A</definedName>
    <definedName name="_18">#N/A</definedName>
    <definedName name="_19">#N/A</definedName>
    <definedName name="_1공장" localSheetId="4">#REF!</definedName>
    <definedName name="_1공장" localSheetId="3">#REF!</definedName>
    <definedName name="_1공장" localSheetId="2">#REF!</definedName>
    <definedName name="_1공장" localSheetId="1">#REF!</definedName>
    <definedName name="_1공장" localSheetId="0">#REF!</definedName>
    <definedName name="_1공장" localSheetId="7">#REF!</definedName>
    <definedName name="_1공장" localSheetId="5">#REF!</definedName>
    <definedName name="_1공장">#REF!</definedName>
    <definedName name="_1월" localSheetId="4">#REF!</definedName>
    <definedName name="_1월" localSheetId="3">#REF!</definedName>
    <definedName name="_1월" localSheetId="2">#REF!</definedName>
    <definedName name="_1월" localSheetId="1">#REF!</definedName>
    <definedName name="_1월" localSheetId="0">#REF!</definedName>
    <definedName name="_1월" localSheetId="7">#REF!</definedName>
    <definedName name="_1월" localSheetId="5">#REF!</definedName>
    <definedName name="_1월">#REF!</definedName>
    <definedName name="_1차_94년">#N/A</definedName>
    <definedName name="_1F" localSheetId="4" hidden="1">[7]CTEMCOST!#REF!</definedName>
    <definedName name="_1F" localSheetId="3" hidden="1">[7]CTEMCOST!#REF!</definedName>
    <definedName name="_1F" hidden="1">[7]CTEMCOST!#REF!</definedName>
    <definedName name="_2" localSheetId="4">#REF!</definedName>
    <definedName name="_2" localSheetId="3">#REF!</definedName>
    <definedName name="_2" localSheetId="2">#REF!</definedName>
    <definedName name="_2" localSheetId="1">#REF!</definedName>
    <definedName name="_2" localSheetId="0">#REF!</definedName>
    <definedName name="_2" localSheetId="7">#REF!</definedName>
    <definedName name="_2" localSheetId="5">#REF!</definedName>
    <definedName name="_2">#REF!</definedName>
    <definedName name="_2._날_개_벽" localSheetId="4">#REF!</definedName>
    <definedName name="_2._날_개_벽" localSheetId="3">#REF!</definedName>
    <definedName name="_2._날_개_벽" localSheetId="2">#REF!</definedName>
    <definedName name="_2._날_개_벽" localSheetId="1">#REF!</definedName>
    <definedName name="_2._날_개_벽" localSheetId="0">#REF!</definedName>
    <definedName name="_2._날_개_벽" localSheetId="7">#REF!</definedName>
    <definedName name="_2._날_개_벽" localSheetId="5">#REF!</definedName>
    <definedName name="_2._날_개_벽">#REF!</definedName>
    <definedName name="_2_3_0Criteria" localSheetId="4">#REF!</definedName>
    <definedName name="_2_3_0Criteria" localSheetId="3">#REF!</definedName>
    <definedName name="_2_3_0Criteria" localSheetId="2">#REF!</definedName>
    <definedName name="_2_3_0Criteria" localSheetId="1">#REF!</definedName>
    <definedName name="_2_3_0Criteria" localSheetId="0">#REF!</definedName>
    <definedName name="_2_3_0Criteria" localSheetId="7">#REF!</definedName>
    <definedName name="_2_3_0Criteria" localSheetId="5">#REF!</definedName>
    <definedName name="_2_3_0Criteria">#REF!</definedName>
    <definedName name="_2\LA" localSheetId="4">'[4]#REF'!#REF!</definedName>
    <definedName name="_2\LA" localSheetId="3">'[4]#REF'!#REF!</definedName>
    <definedName name="_2\LA">'[4]#REF'!#REF!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4">#REF!</definedName>
    <definedName name="_2공장" localSheetId="3">#REF!</definedName>
    <definedName name="_2공장" localSheetId="2">#REF!</definedName>
    <definedName name="_2공장" localSheetId="1">#REF!</definedName>
    <definedName name="_2공장" localSheetId="0">#REF!</definedName>
    <definedName name="_2공장" localSheetId="7">#REF!</definedName>
    <definedName name="_2공장" localSheetId="5">#REF!</definedName>
    <definedName name="_2공장">#REF!</definedName>
    <definedName name="_2월" localSheetId="4">#REF!</definedName>
    <definedName name="_2월" localSheetId="3">#REF!</definedName>
    <definedName name="_2월" localSheetId="2">#REF!</definedName>
    <definedName name="_2월" localSheetId="1">#REF!</definedName>
    <definedName name="_2월" localSheetId="0">#REF!</definedName>
    <definedName name="_2월" localSheetId="7">#REF!</definedName>
    <definedName name="_2월" localSheetId="5">#REF!</definedName>
    <definedName name="_2월">#REF!</definedName>
    <definedName name="_2차결제일">#N/A</definedName>
    <definedName name="_3" localSheetId="4">#REF!</definedName>
    <definedName name="_3" localSheetId="3">#REF!</definedName>
    <definedName name="_3" localSheetId="2">#REF!</definedName>
    <definedName name="_3" localSheetId="1">#REF!</definedName>
    <definedName name="_3" localSheetId="0">#REF!</definedName>
    <definedName name="_3" localSheetId="7">#REF!</definedName>
    <definedName name="_3" localSheetId="5">#REF!</definedName>
    <definedName name="_3">#REF!</definedName>
    <definedName name="_3_3__Crite" localSheetId="4">#REF!</definedName>
    <definedName name="_3_3__Crite" localSheetId="3">#REF!</definedName>
    <definedName name="_3_3__Crite" localSheetId="2">#REF!</definedName>
    <definedName name="_3_3__Crite" localSheetId="1">#REF!</definedName>
    <definedName name="_3_3__Crite" localSheetId="0">#REF!</definedName>
    <definedName name="_3_3__Crite" localSheetId="7">#REF!</definedName>
    <definedName name="_3_3__Crite" localSheetId="5">#REF!</definedName>
    <definedName name="_3_3__Crite">#REF!</definedName>
    <definedName name="_3\MID" localSheetId="4">'[4]#REF'!#REF!</definedName>
    <definedName name="_3\MID" localSheetId="3">'[4]#REF'!#REF!</definedName>
    <definedName name="_3\MID">'[4]#REF'!#REF!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4">#REF!</definedName>
    <definedName name="_3공장" localSheetId="3">#REF!</definedName>
    <definedName name="_3공장" localSheetId="2">#REF!</definedName>
    <definedName name="_3공장" localSheetId="1">#REF!</definedName>
    <definedName name="_3공장" localSheetId="0">#REF!</definedName>
    <definedName name="_3공장" localSheetId="7">#REF!</definedName>
    <definedName name="_3공장" localSheetId="5">#REF!</definedName>
    <definedName name="_3공장">#REF!</definedName>
    <definedName name="_3월" localSheetId="4">#REF!</definedName>
    <definedName name="_3월" localSheetId="3">#REF!</definedName>
    <definedName name="_3월" localSheetId="2">#REF!</definedName>
    <definedName name="_3월" localSheetId="1">#REF!</definedName>
    <definedName name="_3월" localSheetId="0">#REF!</definedName>
    <definedName name="_3월" localSheetId="7">#REF!</definedName>
    <definedName name="_3월" localSheetId="5">#REF!</definedName>
    <definedName name="_3월">#REF!</definedName>
    <definedName name="_4" localSheetId="4">#REF!</definedName>
    <definedName name="_4" localSheetId="3">#REF!</definedName>
    <definedName name="_4" localSheetId="2">#REF!</definedName>
    <definedName name="_4" localSheetId="1">#REF!</definedName>
    <definedName name="_4" localSheetId="0">#REF!</definedName>
    <definedName name="_4" localSheetId="7">#REF!</definedName>
    <definedName name="_4" localSheetId="5">#REF!</definedName>
    <definedName name="_4">#REF!</definedName>
    <definedName name="_4_3__Criteria" localSheetId="4">#REF!</definedName>
    <definedName name="_4_3__Criteria" localSheetId="3">#REF!</definedName>
    <definedName name="_4_3__Criteria" localSheetId="2">#REF!</definedName>
    <definedName name="_4_3__Criteria" localSheetId="1">#REF!</definedName>
    <definedName name="_4_3__Criteria" localSheetId="0">#REF!</definedName>
    <definedName name="_4_3__Criteria" localSheetId="7">#REF!</definedName>
    <definedName name="_4_3__Criteria" localSheetId="5">#REF!</definedName>
    <definedName name="_4_3__Criteria">#REF!</definedName>
    <definedName name="_4\SM" localSheetId="4">'[4]#REF'!#REF!</definedName>
    <definedName name="_4\SM" localSheetId="3">'[4]#REF'!#REF!</definedName>
    <definedName name="_4\SM">'[4]#REF'!#REF!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월" localSheetId="4">#REF!</definedName>
    <definedName name="_4월" localSheetId="3">#REF!</definedName>
    <definedName name="_4월" localSheetId="2">#REF!</definedName>
    <definedName name="_4월" localSheetId="1">#REF!</definedName>
    <definedName name="_4월" localSheetId="0">#REF!</definedName>
    <definedName name="_4월" localSheetId="7">#REF!</definedName>
    <definedName name="_4월" localSheetId="5">#REF!</definedName>
    <definedName name="_4월">#REF!</definedName>
    <definedName name="_5" localSheetId="4">#REF!</definedName>
    <definedName name="_5" localSheetId="3">#REF!</definedName>
    <definedName name="_5" localSheetId="2">#REF!</definedName>
    <definedName name="_5" localSheetId="1">#REF!</definedName>
    <definedName name="_5" localSheetId="0">#REF!</definedName>
    <definedName name="_5" localSheetId="7">#REF!</definedName>
    <definedName name="_5" localSheetId="5">#REF!</definedName>
    <definedName name="_5">#REF!</definedName>
    <definedName name="_5_0_0_F" localSheetId="4" hidden="1">[7]CTEMCOST!#REF!</definedName>
    <definedName name="_5_0_0_F" localSheetId="3" hidden="1">[7]CTEMCOST!#REF!</definedName>
    <definedName name="_5_0_0_F" hidden="1">[7]CTEMCOST!#REF!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월" localSheetId="4">#REF!</definedName>
    <definedName name="_5월" localSheetId="3">#REF!</definedName>
    <definedName name="_5월" localSheetId="2">#REF!</definedName>
    <definedName name="_5월" localSheetId="1">#REF!</definedName>
    <definedName name="_5월" localSheetId="0">#REF!</definedName>
    <definedName name="_5월" localSheetId="7">#REF!</definedName>
    <definedName name="_5월" localSheetId="5">#REF!</definedName>
    <definedName name="_5월">#REF!</definedName>
    <definedName name="_6" localSheetId="4">#REF!</definedName>
    <definedName name="_6" localSheetId="3">#REF!</definedName>
    <definedName name="_6" localSheetId="2">#REF!</definedName>
    <definedName name="_6" localSheetId="1">#REF!</definedName>
    <definedName name="_6" localSheetId="0">#REF!</definedName>
    <definedName name="_6" localSheetId="7">#REF!</definedName>
    <definedName name="_6" localSheetId="5">#REF!</definedName>
    <definedName name="_6">#REF!</definedName>
    <definedName name="_6_3__Crite" localSheetId="4">#REF!</definedName>
    <definedName name="_6_3__Crite" localSheetId="3">#REF!</definedName>
    <definedName name="_6_3__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월" localSheetId="4">#REF!</definedName>
    <definedName name="_6월" localSheetId="3">#REF!</definedName>
    <definedName name="_6월" localSheetId="2">#REF!</definedName>
    <definedName name="_6월" localSheetId="1">#REF!</definedName>
    <definedName name="_6월" localSheetId="0">#REF!</definedName>
    <definedName name="_6월" localSheetId="7">#REF!</definedName>
    <definedName name="_6월" localSheetId="5">#REF!</definedName>
    <definedName name="_6월">#REF!</definedName>
    <definedName name="_7">#N/A</definedName>
    <definedName name="_7_3__Criteria" localSheetId="4">#REF!</definedName>
    <definedName name="_7_3__Criteria" localSheetId="3">#REF!</definedName>
    <definedName name="_7_3__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a1_" localSheetId="4">#REF!</definedName>
    <definedName name="_7a1_" localSheetId="3">#REF!</definedName>
    <definedName name="_7a1_" localSheetId="2">#REF!</definedName>
    <definedName name="_7a1_" localSheetId="1">#REF!</definedName>
    <definedName name="_7a1_" localSheetId="0">#REF!</definedName>
    <definedName name="_7a1_" localSheetId="7">#REF!</definedName>
    <definedName name="_7a1_" localSheetId="5">#REF!</definedName>
    <definedName name="_7a1_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B2_">'[8]단면 (2)'!$K$55</definedName>
    <definedName name="_8G__Extr" localSheetId="4">#REF!</definedName>
    <definedName name="_8G__Extr" localSheetId="3">#REF!</definedName>
    <definedName name="_8G__Extr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G__Extract" localSheetId="4">#REF!</definedName>
    <definedName name="_9G__Extract" localSheetId="3">#REF!</definedName>
    <definedName name="_9G__Extract">#REF!</definedName>
    <definedName name="_9G_0Extr" localSheetId="4">#REF!</definedName>
    <definedName name="_9G_0Extr" localSheetId="3">#REF!</definedName>
    <definedName name="_9G_0Extr" localSheetId="2">#REF!</definedName>
    <definedName name="_9G_0Extr" localSheetId="1">#REF!</definedName>
    <definedName name="_9G_0Extr" localSheetId="0">#REF!</definedName>
    <definedName name="_9G_0Extr" localSheetId="7">#REF!</definedName>
    <definedName name="_9G_0Extr" localSheetId="5">#REF!</definedName>
    <definedName name="_9G_0Extr">#REF!</definedName>
    <definedName name="_A" localSheetId="4">#REF!</definedName>
    <definedName name="_A" localSheetId="3">#REF!</definedName>
    <definedName name="_A" localSheetId="2">#REF!</definedName>
    <definedName name="_A" localSheetId="1">#REF!</definedName>
    <definedName name="_A" localSheetId="0">#REF!</definedName>
    <definedName name="_A" localSheetId="7">#REF!</definedName>
    <definedName name="_A" localSheetId="5">#REF!</definedName>
    <definedName name="_A">#REF!</definedName>
    <definedName name="_a1">'[9]1호맨홀토공'!$R$12</definedName>
    <definedName name="_aab42" localSheetId="4">#REF!</definedName>
    <definedName name="_aab42" localSheetId="3">#REF!</definedName>
    <definedName name="_aab42">#REF!</definedName>
    <definedName name="_ABC123">'[10]#REF'!$I$24:$I$85</definedName>
    <definedName name="_ABC1234">'[10]#REF'!$C$24:$C$85</definedName>
    <definedName name="_B2">'[11]단면 (2)'!$K$55</definedName>
    <definedName name="_B22">[12]일위대가!$A$1400:$IV$1413=[12]일위대가!$A$1400</definedName>
    <definedName name="_BVS1" localSheetId="4">#REF!</definedName>
    <definedName name="_BVS1" localSheetId="3">#REF!</definedName>
    <definedName name="_BVS1" localSheetId="2">#REF!</definedName>
    <definedName name="_BVS1" localSheetId="1">#REF!</definedName>
    <definedName name="_BVS1" localSheetId="0">#REF!</definedName>
    <definedName name="_BVS1" localSheetId="7">#REF!</definedName>
    <definedName name="_BVS1" localSheetId="5">#REF!</definedName>
    <definedName name="_BVS1">#REF!</definedName>
    <definedName name="_BVS2" localSheetId="4">#REF!</definedName>
    <definedName name="_BVS2" localSheetId="3">#REF!</definedName>
    <definedName name="_BVS2" localSheetId="2">#REF!</definedName>
    <definedName name="_BVS2" localSheetId="1">#REF!</definedName>
    <definedName name="_BVS2" localSheetId="0">#REF!</definedName>
    <definedName name="_BVS2" localSheetId="7">#REF!</definedName>
    <definedName name="_BVS2" localSheetId="5">#REF!</definedName>
    <definedName name="_BVS2">#REF!</definedName>
    <definedName name="_BXP1" localSheetId="4">#REF!</definedName>
    <definedName name="_BXP1" localSheetId="3">#REF!</definedName>
    <definedName name="_BXP1" localSheetId="2">#REF!</definedName>
    <definedName name="_BXP1" localSheetId="1">#REF!</definedName>
    <definedName name="_BXP1" localSheetId="0">#REF!</definedName>
    <definedName name="_BXP1" localSheetId="7">#REF!</definedName>
    <definedName name="_BXP1" localSheetId="5">#REF!</definedName>
    <definedName name="_BXP1">#REF!</definedName>
    <definedName name="_CSA8" localSheetId="4">'[13]INPUT(덕도방향-시점)'!#REF!</definedName>
    <definedName name="_CSA8" localSheetId="3">'[13]INPUT(덕도방향-시점)'!#REF!</definedName>
    <definedName name="_CSA8" localSheetId="2">'[13]INPUT(덕도방향-시점)'!#REF!</definedName>
    <definedName name="_CSA8" localSheetId="1">'[13]INPUT(덕도방향-시점)'!#REF!</definedName>
    <definedName name="_CSA8" localSheetId="0">'[13]INPUT(덕도방향-시점)'!#REF!</definedName>
    <definedName name="_CSA8" localSheetId="7">'[13]INPUT(덕도방향-시점)'!#REF!</definedName>
    <definedName name="_CSA8" localSheetId="5">'[13]INPUT(덕도방향-시점)'!#REF!</definedName>
    <definedName name="_CSA8">'[13]INPUT(덕도방향-시점)'!#REF!</definedName>
    <definedName name="_Dist_Bin" localSheetId="4" hidden="1">#REF!</definedName>
    <definedName name="_Dist_Bin" localSheetId="3" hidden="1">#REF!</definedName>
    <definedName name="_Dist_Bin" localSheetId="2" hidden="1">#REF!</definedName>
    <definedName name="_Dist_Bin" localSheetId="1" hidden="1">#REF!</definedName>
    <definedName name="_Dist_Bin" localSheetId="0" hidden="1">#REF!</definedName>
    <definedName name="_Dist_Bin" localSheetId="7" hidden="1">#REF!</definedName>
    <definedName name="_Dist_Bin" localSheetId="5" hidden="1">#REF!</definedName>
    <definedName name="_Dist_Bin" hidden="1">#REF!</definedName>
    <definedName name="_Dist_Values" localSheetId="4" hidden="1">#REF!</definedName>
    <definedName name="_Dist_Values" localSheetId="3" hidden="1">#REF!</definedName>
    <definedName name="_Dist_Values" localSheetId="2" hidden="1">#REF!</definedName>
    <definedName name="_Dist_Values" localSheetId="1" hidden="1">#REF!</definedName>
    <definedName name="_Dist_Values" localSheetId="0" hidden="1">#REF!</definedName>
    <definedName name="_Dist_Values" localSheetId="7" hidden="1">#REF!</definedName>
    <definedName name="_Dist_Values" localSheetId="5" hidden="1">#REF!</definedName>
    <definedName name="_Dist_Values" hidden="1">#REF!</definedName>
    <definedName name="_ELL1" localSheetId="4">#REF!</definedName>
    <definedName name="_ELL1" localSheetId="3">#REF!</definedName>
    <definedName name="_ELL1" localSheetId="2">#REF!</definedName>
    <definedName name="_ELL1" localSheetId="1">#REF!</definedName>
    <definedName name="_ELL1" localSheetId="0">#REF!</definedName>
    <definedName name="_ELL1" localSheetId="7">#REF!</definedName>
    <definedName name="_ELL1" localSheetId="5">#REF!</definedName>
    <definedName name="_ELL1">#REF!</definedName>
    <definedName name="_ELL2" localSheetId="4">#REF!</definedName>
    <definedName name="_ELL2" localSheetId="3">#REF!</definedName>
    <definedName name="_ELL2" localSheetId="2">#REF!</definedName>
    <definedName name="_ELL2" localSheetId="1">#REF!</definedName>
    <definedName name="_ELL2" localSheetId="0">#REF!</definedName>
    <definedName name="_ELL2" localSheetId="7">#REF!</definedName>
    <definedName name="_ELL2" localSheetId="5">#REF!</definedName>
    <definedName name="_ELL2">#REF!</definedName>
    <definedName name="_Fill" localSheetId="4" hidden="1">#REF!</definedName>
    <definedName name="_Fill" localSheetId="3" hidden="1">#REF!</definedName>
    <definedName name="_Fill" localSheetId="2" hidden="1">#REF!</definedName>
    <definedName name="_Fill" localSheetId="1" hidden="1">#REF!</definedName>
    <definedName name="_Fill" localSheetId="0" hidden="1">#REF!</definedName>
    <definedName name="_Fill" localSheetId="7" hidden="1">#REF!</definedName>
    <definedName name="_Fill" localSheetId="5" hidden="1">#REF!</definedName>
    <definedName name="_Fill" hidden="1">#REF!</definedName>
    <definedName name="_xlnm._FilterDatabase" localSheetId="4" hidden="1">#REF!</definedName>
    <definedName name="_xlnm._FilterDatabase" localSheetId="3" hidden="1">#REF!</definedName>
    <definedName name="_xlnm._FilterDatabase" hidden="1">#REF!</definedName>
    <definedName name="_GHH1" localSheetId="4">#REF!</definedName>
    <definedName name="_GHH1" localSheetId="3">#REF!</definedName>
    <definedName name="_GHH1" localSheetId="2">#REF!</definedName>
    <definedName name="_GHH1" localSheetId="1">#REF!</definedName>
    <definedName name="_GHH1" localSheetId="0">#REF!</definedName>
    <definedName name="_GHH1" localSheetId="7">#REF!</definedName>
    <definedName name="_GHH1" localSheetId="5">#REF!</definedName>
    <definedName name="_GHH1">#REF!</definedName>
    <definedName name="_GHH2" localSheetId="4">#REF!</definedName>
    <definedName name="_GHH2" localSheetId="3">#REF!</definedName>
    <definedName name="_GHH2" localSheetId="2">#REF!</definedName>
    <definedName name="_GHH2" localSheetId="1">#REF!</definedName>
    <definedName name="_GHH2" localSheetId="0">#REF!</definedName>
    <definedName name="_GHH2" localSheetId="7">#REF!</definedName>
    <definedName name="_GHH2" localSheetId="5">#REF!</definedName>
    <definedName name="_GHH2">#REF!</definedName>
    <definedName name="_GJP1" localSheetId="4">#REF!</definedName>
    <definedName name="_GJP1" localSheetId="3">#REF!</definedName>
    <definedName name="_GJP1" localSheetId="2">#REF!</definedName>
    <definedName name="_GJP1" localSheetId="1">#REF!</definedName>
    <definedName name="_GJP1" localSheetId="0">#REF!</definedName>
    <definedName name="_GJP1" localSheetId="7">#REF!</definedName>
    <definedName name="_GJP1" localSheetId="5">#REF!</definedName>
    <definedName name="_GJP1">#REF!</definedName>
    <definedName name="_HPP1" localSheetId="4">#REF!</definedName>
    <definedName name="_HPP1" localSheetId="3">#REF!</definedName>
    <definedName name="_HPP1" localSheetId="2">#REF!</definedName>
    <definedName name="_HPP1" localSheetId="1">#REF!</definedName>
    <definedName name="_HPP1" localSheetId="0">#REF!</definedName>
    <definedName name="_HPP1" localSheetId="7">#REF!</definedName>
    <definedName name="_HPP1" localSheetId="5">#REF!</definedName>
    <definedName name="_HPP1">#REF!</definedName>
    <definedName name="_HSH1" localSheetId="4">#REF!</definedName>
    <definedName name="_HSH1" localSheetId="3">#REF!</definedName>
    <definedName name="_HSH1" localSheetId="2">#REF!</definedName>
    <definedName name="_HSH1" localSheetId="1">#REF!</definedName>
    <definedName name="_HSH1" localSheetId="0">#REF!</definedName>
    <definedName name="_HSH1" localSheetId="7">#REF!</definedName>
    <definedName name="_HSH1" localSheetId="5">#REF!</definedName>
    <definedName name="_HSH1">#REF!</definedName>
    <definedName name="_HSH2" localSheetId="4">#REF!</definedName>
    <definedName name="_HSH2" localSheetId="3">#REF!</definedName>
    <definedName name="_HSH2" localSheetId="2">#REF!</definedName>
    <definedName name="_HSH2" localSheetId="1">#REF!</definedName>
    <definedName name="_HSH2" localSheetId="0">#REF!</definedName>
    <definedName name="_HSH2" localSheetId="7">#REF!</definedName>
    <definedName name="_HSH2" localSheetId="5">#REF!</definedName>
    <definedName name="_HSH2">#REF!</definedName>
    <definedName name="_hun1" localSheetId="4">[14]설계조건!#REF!</definedName>
    <definedName name="_hun1" localSheetId="3">[14]설계조건!#REF!</definedName>
    <definedName name="_hun1" localSheetId="2">[14]설계조건!#REF!</definedName>
    <definedName name="_hun1" localSheetId="1">[14]설계조건!#REF!</definedName>
    <definedName name="_hun1" localSheetId="0">[14]설계조건!#REF!</definedName>
    <definedName name="_hun1" localSheetId="7">[14]설계조건!#REF!</definedName>
    <definedName name="_hun1" localSheetId="5">[14]설계조건!#REF!</definedName>
    <definedName name="_hun1">[14]설계조건!#REF!</definedName>
    <definedName name="_hun2" localSheetId="4">[14]설계조건!#REF!</definedName>
    <definedName name="_hun2" localSheetId="3">[14]설계조건!#REF!</definedName>
    <definedName name="_hun2" localSheetId="2">[14]설계조건!#REF!</definedName>
    <definedName name="_hun2" localSheetId="1">[14]설계조건!#REF!</definedName>
    <definedName name="_hun2" localSheetId="0">[14]설계조건!#REF!</definedName>
    <definedName name="_hun2" localSheetId="7">[14]설계조건!#REF!</definedName>
    <definedName name="_hun2" localSheetId="5">[14]설계조건!#REF!</definedName>
    <definedName name="_hun2">[14]설계조건!#REF!</definedName>
    <definedName name="_JB1" localSheetId="4">#REF!</definedName>
    <definedName name="_JB1" localSheetId="3">#REF!</definedName>
    <definedName name="_JB1" localSheetId="2">#REF!</definedName>
    <definedName name="_JB1" localSheetId="1">#REF!</definedName>
    <definedName name="_JB1" localSheetId="0">#REF!</definedName>
    <definedName name="_JB1" localSheetId="7">#REF!</definedName>
    <definedName name="_JB1" localSheetId="5">#REF!</definedName>
    <definedName name="_JB1">#REF!</definedName>
    <definedName name="_JEA1" localSheetId="4">#REF!</definedName>
    <definedName name="_JEA1" localSheetId="3">#REF!</definedName>
    <definedName name="_JEA1" localSheetId="2">#REF!</definedName>
    <definedName name="_JEA1" localSheetId="1">#REF!</definedName>
    <definedName name="_JEA1" localSheetId="0">#REF!</definedName>
    <definedName name="_JEA1" localSheetId="7">#REF!</definedName>
    <definedName name="_JEA1" localSheetId="5">#REF!</definedName>
    <definedName name="_JEA1">#REF!</definedName>
    <definedName name="_JEA2" localSheetId="4">#REF!</definedName>
    <definedName name="_JEA2" localSheetId="3">#REF!</definedName>
    <definedName name="_JEA2" localSheetId="2">#REF!</definedName>
    <definedName name="_JEA2" localSheetId="1">#REF!</definedName>
    <definedName name="_JEA2" localSheetId="0">#REF!</definedName>
    <definedName name="_JEA2" localSheetId="7">#REF!</definedName>
    <definedName name="_JEA2" localSheetId="5">#REF!</definedName>
    <definedName name="_JEA2">#REF!</definedName>
    <definedName name="_JOI13" localSheetId="4">#REF!</definedName>
    <definedName name="_JOI13" localSheetId="3">#REF!</definedName>
    <definedName name="_JOI13" localSheetId="2">#REF!</definedName>
    <definedName name="_JOI13" localSheetId="1">#REF!</definedName>
    <definedName name="_JOI13" localSheetId="0">#REF!</definedName>
    <definedName name="_JOI13" localSheetId="7">#REF!</definedName>
    <definedName name="_JOI13" localSheetId="5">#REF!</definedName>
    <definedName name="_JOI13">#REF!</definedName>
    <definedName name="_JS1" localSheetId="4">#REF!</definedName>
    <definedName name="_JS1" localSheetId="3">#REF!</definedName>
    <definedName name="_JS1" localSheetId="2">#REF!</definedName>
    <definedName name="_JS1" localSheetId="1">#REF!</definedName>
    <definedName name="_JS1" localSheetId="0">#REF!</definedName>
    <definedName name="_JS1" localSheetId="7">#REF!</definedName>
    <definedName name="_JS1" localSheetId="5">#REF!</definedName>
    <definedName name="_JS1">#REF!</definedName>
    <definedName name="_JS2" localSheetId="4">#REF!</definedName>
    <definedName name="_JS2" localSheetId="3">#REF!</definedName>
    <definedName name="_JS2" localSheetId="2">#REF!</definedName>
    <definedName name="_JS2" localSheetId="1">#REF!</definedName>
    <definedName name="_JS2" localSheetId="0">#REF!</definedName>
    <definedName name="_JS2" localSheetId="7">#REF!</definedName>
    <definedName name="_JS2" localSheetId="5">#REF!</definedName>
    <definedName name="_JS2">#REF!</definedName>
    <definedName name="_K02">[12]일위대가!$A$732:$IV$745=[12]일위대가!$A$732</definedName>
    <definedName name="_Key1" localSheetId="4" hidden="1">#REF!</definedName>
    <definedName name="_Key1" localSheetId="3" hidden="1">#REF!</definedName>
    <definedName name="_Key1" localSheetId="2" hidden="1">#REF!</definedName>
    <definedName name="_Key1" localSheetId="1" hidden="1">#REF!</definedName>
    <definedName name="_Key1" localSheetId="0" hidden="1">#REF!</definedName>
    <definedName name="_Key1" localSheetId="7" hidden="1">#REF!</definedName>
    <definedName name="_Key1" localSheetId="5" hidden="1">#REF!</definedName>
    <definedName name="_Key1" hidden="1">#REF!</definedName>
    <definedName name="_Key2" localSheetId="4" hidden="1">#REF!</definedName>
    <definedName name="_Key2" localSheetId="3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localSheetId="7" hidden="1">#REF!</definedName>
    <definedName name="_Key2" localSheetId="5" hidden="1">#REF!</definedName>
    <definedName name="_Key2" hidden="1">#REF!</definedName>
    <definedName name="_KK59" localSheetId="4">[15]노임단가!#REF!</definedName>
    <definedName name="_KK59" localSheetId="3">[15]노임단가!#REF!</definedName>
    <definedName name="_KK59" localSheetId="2">[15]노임단가!#REF!</definedName>
    <definedName name="_KK59" localSheetId="1">[15]노임단가!#REF!</definedName>
    <definedName name="_KK59" localSheetId="0">[15]노임단가!#REF!</definedName>
    <definedName name="_KK59" localSheetId="7">[15]노임단가!#REF!</definedName>
    <definedName name="_KK59" localSheetId="5">[15]노임단가!#REF!</definedName>
    <definedName name="_KK59">[15]노임단가!#REF!</definedName>
    <definedName name="_kM1" localSheetId="4">#REF!</definedName>
    <definedName name="_kM1" localSheetId="3">#REF!</definedName>
    <definedName name="_kM1" localSheetId="2">#REF!</definedName>
    <definedName name="_kM1" localSheetId="1">#REF!</definedName>
    <definedName name="_kM1" localSheetId="0">#REF!</definedName>
    <definedName name="_kM1" localSheetId="7">#REF!</definedName>
    <definedName name="_kM1" localSheetId="5">#REF!</definedName>
    <definedName name="_kM1">#REF!</definedName>
    <definedName name="_kM2" localSheetId="4">#REF!</definedName>
    <definedName name="_kM2" localSheetId="3">#REF!</definedName>
    <definedName name="_kM2" localSheetId="2">#REF!</definedName>
    <definedName name="_kM2" localSheetId="1">#REF!</definedName>
    <definedName name="_kM2" localSheetId="0">#REF!</definedName>
    <definedName name="_kM2" localSheetId="7">#REF!</definedName>
    <definedName name="_kM2" localSheetId="5">#REF!</definedName>
    <definedName name="_kM2">#REF!</definedName>
    <definedName name="_kM3" localSheetId="4">#REF!</definedName>
    <definedName name="_kM3" localSheetId="3">#REF!</definedName>
    <definedName name="_kM3" localSheetId="2">#REF!</definedName>
    <definedName name="_kM3" localSheetId="1">#REF!</definedName>
    <definedName name="_kM3" localSheetId="0">#REF!</definedName>
    <definedName name="_kM3" localSheetId="7">#REF!</definedName>
    <definedName name="_kM3" localSheetId="5">#REF!</definedName>
    <definedName name="_kM3">#REF!</definedName>
    <definedName name="_LL1">[16]Sheet17!$C$2</definedName>
    <definedName name="_LL2">[16]Sheet17!$C$3</definedName>
    <definedName name="_LL3">[16]Sheet17!$C$4</definedName>
    <definedName name="_LP1" localSheetId="4">#REF!</definedName>
    <definedName name="_LP1" localSheetId="3">#REF!</definedName>
    <definedName name="_LP1" localSheetId="2">#REF!</definedName>
    <definedName name="_LP1" localSheetId="1">#REF!</definedName>
    <definedName name="_LP1" localSheetId="0">#REF!</definedName>
    <definedName name="_LP1" localSheetId="7">#REF!</definedName>
    <definedName name="_LP1" localSheetId="5">#REF!</definedName>
    <definedName name="_LP1">#REF!</definedName>
    <definedName name="_LP2" localSheetId="4">#REF!</definedName>
    <definedName name="_LP2" localSheetId="3">#REF!</definedName>
    <definedName name="_LP2" localSheetId="2">#REF!</definedName>
    <definedName name="_LP2" localSheetId="1">#REF!</definedName>
    <definedName name="_LP2" localSheetId="0">#REF!</definedName>
    <definedName name="_LP2" localSheetId="7">#REF!</definedName>
    <definedName name="_LP2" localSheetId="5">#REF!</definedName>
    <definedName name="_LP2">#REF!</definedName>
    <definedName name="_LPB1" localSheetId="4">[17]부하계산서!#REF!</definedName>
    <definedName name="_LPB1" localSheetId="3">[17]부하계산서!#REF!</definedName>
    <definedName name="_LPB1" localSheetId="2">[17]부하계산서!#REF!</definedName>
    <definedName name="_LPB1" localSheetId="1">[17]부하계산서!#REF!</definedName>
    <definedName name="_LPB1" localSheetId="0">[17]부하계산서!#REF!</definedName>
    <definedName name="_LPB1" localSheetId="7">[17]부하계산서!#REF!</definedName>
    <definedName name="_LPB1" localSheetId="5">[17]부하계산서!#REF!</definedName>
    <definedName name="_LPB1">[17]부하계산서!#REF!</definedName>
    <definedName name="_LPK1" localSheetId="4">[17]부하계산서!#REF!</definedName>
    <definedName name="_LPK1" localSheetId="3">[17]부하계산서!#REF!</definedName>
    <definedName name="_LPK1" localSheetId="2">[17]부하계산서!#REF!</definedName>
    <definedName name="_LPK1" localSheetId="1">[17]부하계산서!#REF!</definedName>
    <definedName name="_LPK1" localSheetId="0">[17]부하계산서!#REF!</definedName>
    <definedName name="_LPK1" localSheetId="7">[17]부하계산서!#REF!</definedName>
    <definedName name="_LPK1" localSheetId="5">[17]부하계산서!#REF!</definedName>
    <definedName name="_LPK1">[17]부하계산서!#REF!</definedName>
    <definedName name="_LR1">[16]Sheet17!$F$2</definedName>
    <definedName name="_LR2">[16]Sheet17!$F$3</definedName>
    <definedName name="_LR3">[16]Sheet17!$F$4</definedName>
    <definedName name="_LS1" localSheetId="4">#REF!</definedName>
    <definedName name="_LS1" localSheetId="3">#REF!</definedName>
    <definedName name="_LS1" localSheetId="2">#REF!</definedName>
    <definedName name="_LS1" localSheetId="1">#REF!</definedName>
    <definedName name="_LS1" localSheetId="0">#REF!</definedName>
    <definedName name="_LS1" localSheetId="7">#REF!</definedName>
    <definedName name="_LS1" localSheetId="5">#REF!</definedName>
    <definedName name="_LS1">#REF!</definedName>
    <definedName name="_LS2" localSheetId="4">#REF!</definedName>
    <definedName name="_LS2" localSheetId="3">#REF!</definedName>
    <definedName name="_LS2" localSheetId="2">#REF!</definedName>
    <definedName name="_LS2" localSheetId="1">#REF!</definedName>
    <definedName name="_LS2" localSheetId="0">#REF!</definedName>
    <definedName name="_LS2" localSheetId="7">#REF!</definedName>
    <definedName name="_LS2" localSheetId="5">#REF!</definedName>
    <definedName name="_LS2">#REF!</definedName>
    <definedName name="_LS3" localSheetId="4">#REF!</definedName>
    <definedName name="_LS3" localSheetId="3">#REF!</definedName>
    <definedName name="_LS3" localSheetId="2">#REF!</definedName>
    <definedName name="_LS3" localSheetId="1">#REF!</definedName>
    <definedName name="_LS3" localSheetId="0">#REF!</definedName>
    <definedName name="_LS3" localSheetId="7">#REF!</definedName>
    <definedName name="_LS3" localSheetId="5">#REF!</definedName>
    <definedName name="_LS3">#REF!</definedName>
    <definedName name="_LS4" localSheetId="4">#REF!</definedName>
    <definedName name="_LS4" localSheetId="3">#REF!</definedName>
    <definedName name="_LS4" localSheetId="2">#REF!</definedName>
    <definedName name="_LS4" localSheetId="1">#REF!</definedName>
    <definedName name="_LS4" localSheetId="0">#REF!</definedName>
    <definedName name="_LS4" localSheetId="7">#REF!</definedName>
    <definedName name="_LS4" localSheetId="5">#REF!</definedName>
    <definedName name="_LS4">#REF!</definedName>
    <definedName name="_LU1" localSheetId="4">'[18]부하(성남)'!#REF!</definedName>
    <definedName name="_LU1" localSheetId="3">'[18]부하(성남)'!#REF!</definedName>
    <definedName name="_LU1" localSheetId="2">'[18]부하(성남)'!#REF!</definedName>
    <definedName name="_LU1" localSheetId="1">'[18]부하(성남)'!#REF!</definedName>
    <definedName name="_LU1" localSheetId="0">'[18]부하(성남)'!#REF!</definedName>
    <definedName name="_LU1" localSheetId="7">'[18]부하(성남)'!#REF!</definedName>
    <definedName name="_LU1" localSheetId="5">'[18]부하(성남)'!#REF!</definedName>
    <definedName name="_LU1">'[18]부하(성남)'!#REF!</definedName>
    <definedName name="_LU2" localSheetId="4">'[18]부하(성남)'!#REF!</definedName>
    <definedName name="_LU2" localSheetId="3">'[18]부하(성남)'!#REF!</definedName>
    <definedName name="_LU2" localSheetId="2">'[18]부하(성남)'!#REF!</definedName>
    <definedName name="_LU2" localSheetId="1">'[18]부하(성남)'!#REF!</definedName>
    <definedName name="_LU2" localSheetId="0">'[18]부하(성남)'!#REF!</definedName>
    <definedName name="_LU2" localSheetId="7">'[18]부하(성남)'!#REF!</definedName>
    <definedName name="_LU2" localSheetId="5">'[18]부하(성남)'!#REF!</definedName>
    <definedName name="_LU2">'[18]부하(성남)'!#REF!</definedName>
    <definedName name="_LV01" localSheetId="4">'[18]부하(성남)'!#REF!</definedName>
    <definedName name="_LV01" localSheetId="3">'[18]부하(성남)'!#REF!</definedName>
    <definedName name="_LV01">'[18]부하(성남)'!#REF!</definedName>
    <definedName name="_NP1" localSheetId="4">#REF!</definedName>
    <definedName name="_NP1" localSheetId="3">#REF!</definedName>
    <definedName name="_NP1" localSheetId="2">#REF!</definedName>
    <definedName name="_NP1" localSheetId="1">#REF!</definedName>
    <definedName name="_NP1" localSheetId="0">#REF!</definedName>
    <definedName name="_NP1" localSheetId="7">#REF!</definedName>
    <definedName name="_NP1" localSheetId="5">#REF!</definedName>
    <definedName name="_NP1">#REF!</definedName>
    <definedName name="_NP2" localSheetId="4">#REF!</definedName>
    <definedName name="_NP2" localSheetId="3">#REF!</definedName>
    <definedName name="_NP2" localSheetId="2">#REF!</definedName>
    <definedName name="_NP2" localSheetId="1">#REF!</definedName>
    <definedName name="_NP2" localSheetId="0">#REF!</definedName>
    <definedName name="_NP2" localSheetId="7">#REF!</definedName>
    <definedName name="_NP2" localSheetId="5">#REF!</definedName>
    <definedName name="_NP2">#REF!</definedName>
    <definedName name="_NS1" localSheetId="4">#REF!</definedName>
    <definedName name="_NS1" localSheetId="3">#REF!</definedName>
    <definedName name="_NS1" localSheetId="2">#REF!</definedName>
    <definedName name="_NS1" localSheetId="1">#REF!</definedName>
    <definedName name="_NS1" localSheetId="0">#REF!</definedName>
    <definedName name="_NS1" localSheetId="7">#REF!</definedName>
    <definedName name="_NS1" localSheetId="5">#REF!</definedName>
    <definedName name="_NS1">#REF!</definedName>
    <definedName name="_NS2" localSheetId="4">#REF!</definedName>
    <definedName name="_NS2" localSheetId="3">#REF!</definedName>
    <definedName name="_NS2" localSheetId="2">#REF!</definedName>
    <definedName name="_NS2" localSheetId="1">#REF!</definedName>
    <definedName name="_NS2" localSheetId="0">#REF!</definedName>
    <definedName name="_NS2" localSheetId="7">#REF!</definedName>
    <definedName name="_NS2" localSheetId="5">#REF!</definedName>
    <definedName name="_NS2">#REF!</definedName>
    <definedName name="_NS3" localSheetId="4">#REF!</definedName>
    <definedName name="_NS3" localSheetId="3">#REF!</definedName>
    <definedName name="_NS3" localSheetId="2">#REF!</definedName>
    <definedName name="_NS3" localSheetId="1">#REF!</definedName>
    <definedName name="_NS3" localSheetId="0">#REF!</definedName>
    <definedName name="_NS3" localSheetId="7">#REF!</definedName>
    <definedName name="_NS3" localSheetId="5">#REF!</definedName>
    <definedName name="_NS3">#REF!</definedName>
    <definedName name="_NS4" localSheetId="4">#REF!</definedName>
    <definedName name="_NS4" localSheetId="3">#REF!</definedName>
    <definedName name="_NS4" localSheetId="2">#REF!</definedName>
    <definedName name="_NS4" localSheetId="1">#REF!</definedName>
    <definedName name="_NS4" localSheetId="0">#REF!</definedName>
    <definedName name="_NS4" localSheetId="7">#REF!</definedName>
    <definedName name="_NS4" localSheetId="5">#REF!</definedName>
    <definedName name="_NS4">#REF!</definedName>
    <definedName name="_NSH1" localSheetId="4">#REF!</definedName>
    <definedName name="_NSH1" localSheetId="3">#REF!</definedName>
    <definedName name="_NSH1" localSheetId="2">#REF!</definedName>
    <definedName name="_NSH1" localSheetId="1">#REF!</definedName>
    <definedName name="_NSH1" localSheetId="0">#REF!</definedName>
    <definedName name="_NSH1" localSheetId="7">#REF!</definedName>
    <definedName name="_NSH1" localSheetId="5">#REF!</definedName>
    <definedName name="_NSH1">#REF!</definedName>
    <definedName name="_NSH2" localSheetId="4">#REF!</definedName>
    <definedName name="_NSH2" localSheetId="3">#REF!</definedName>
    <definedName name="_NSH2" localSheetId="2">#REF!</definedName>
    <definedName name="_NSH2" localSheetId="1">#REF!</definedName>
    <definedName name="_NSH2" localSheetId="0">#REF!</definedName>
    <definedName name="_NSH2" localSheetId="7">#REF!</definedName>
    <definedName name="_NSH2" localSheetId="5">#REF!</definedName>
    <definedName name="_NSH2">#REF!</definedName>
    <definedName name="_O03">[12]일위대가!$A$1516:$IV$1529=[12]일위대가!$A$1516</definedName>
    <definedName name="_Order1" hidden="1">255</definedName>
    <definedName name="_Order2" hidden="1">255</definedName>
    <definedName name="_pa1" localSheetId="4">#REF!</definedName>
    <definedName name="_pa1" localSheetId="3">#REF!</definedName>
    <definedName name="_pa1" localSheetId="2">#REF!</definedName>
    <definedName name="_pa1" localSheetId="1">#REF!</definedName>
    <definedName name="_pa1" localSheetId="0">#REF!</definedName>
    <definedName name="_pa1" localSheetId="7">#REF!</definedName>
    <definedName name="_pa1" localSheetId="5">#REF!</definedName>
    <definedName name="_pa1">#REF!</definedName>
    <definedName name="_pa2" localSheetId="4">#REF!</definedName>
    <definedName name="_pa2" localSheetId="3">#REF!</definedName>
    <definedName name="_pa2" localSheetId="2">#REF!</definedName>
    <definedName name="_pa2" localSheetId="1">#REF!</definedName>
    <definedName name="_pa2" localSheetId="0">#REF!</definedName>
    <definedName name="_pa2" localSheetId="7">#REF!</definedName>
    <definedName name="_pa2" localSheetId="5">#REF!</definedName>
    <definedName name="_pa2">#REF!</definedName>
    <definedName name="_PAG1" localSheetId="4">#REF!</definedName>
    <definedName name="_PAG1" localSheetId="3">#REF!</definedName>
    <definedName name="_PAG1" localSheetId="2">#REF!</definedName>
    <definedName name="_PAG1" localSheetId="1">#REF!</definedName>
    <definedName name="_PAG1" localSheetId="0">#REF!</definedName>
    <definedName name="_PAG1" localSheetId="7">#REF!</definedName>
    <definedName name="_PAG1" localSheetId="5">#REF!</definedName>
    <definedName name="_PAG1">#REF!</definedName>
    <definedName name="_PAG2" localSheetId="4">#REF!</definedName>
    <definedName name="_PAG2" localSheetId="3">#REF!</definedName>
    <definedName name="_PAG2" localSheetId="2">#REF!</definedName>
    <definedName name="_PAG2" localSheetId="1">#REF!</definedName>
    <definedName name="_PAG2" localSheetId="0">#REF!</definedName>
    <definedName name="_PAG2" localSheetId="7">#REF!</definedName>
    <definedName name="_PAG2" localSheetId="5">#REF!</definedName>
    <definedName name="_PAG2">#REF!</definedName>
    <definedName name="_PAG3" localSheetId="4">#REF!</definedName>
    <definedName name="_PAG3" localSheetId="3">#REF!</definedName>
    <definedName name="_PAG3" localSheetId="2">#REF!</definedName>
    <definedName name="_PAG3" localSheetId="1">#REF!</definedName>
    <definedName name="_PAG3" localSheetId="0">#REF!</definedName>
    <definedName name="_PAG3" localSheetId="7">#REF!</definedName>
    <definedName name="_PAG3" localSheetId="5">#REF!</definedName>
    <definedName name="_PAG3">#REF!</definedName>
    <definedName name="_PAG4" localSheetId="4">#REF!</definedName>
    <definedName name="_PAG4" localSheetId="3">#REF!</definedName>
    <definedName name="_PAG4" localSheetId="2">#REF!</definedName>
    <definedName name="_PAG4" localSheetId="1">#REF!</definedName>
    <definedName name="_PAG4" localSheetId="0">#REF!</definedName>
    <definedName name="_PAG4" localSheetId="7">#REF!</definedName>
    <definedName name="_PAG4" localSheetId="5">#REF!</definedName>
    <definedName name="_PAG4">#REF!</definedName>
    <definedName name="_PAG5" localSheetId="4">#REF!</definedName>
    <definedName name="_PAG5" localSheetId="3">#REF!</definedName>
    <definedName name="_PAG5" localSheetId="2">#REF!</definedName>
    <definedName name="_PAG5" localSheetId="1">#REF!</definedName>
    <definedName name="_PAG5" localSheetId="0">#REF!</definedName>
    <definedName name="_PAG5" localSheetId="7">#REF!</definedName>
    <definedName name="_PAG5" localSheetId="5">#REF!</definedName>
    <definedName name="_PAG5">#REF!</definedName>
    <definedName name="_Parse_Out" localSheetId="4" hidden="1">[19]갑지!#REF!</definedName>
    <definedName name="_Parse_Out" localSheetId="3" hidden="1">[19]갑지!#REF!</definedName>
    <definedName name="_Parse_Out" hidden="1">[19]갑지!#REF!</definedName>
    <definedName name="_PD1" localSheetId="4">#REF!</definedName>
    <definedName name="_PD1" localSheetId="3">#REF!</definedName>
    <definedName name="_PD1" localSheetId="2">#REF!</definedName>
    <definedName name="_PD1" localSheetId="1">#REF!</definedName>
    <definedName name="_PD1" localSheetId="0">#REF!</definedName>
    <definedName name="_PD1" localSheetId="7">#REF!</definedName>
    <definedName name="_PD1" localSheetId="5">#REF!</definedName>
    <definedName name="_PD1">#REF!</definedName>
    <definedName name="_PD11" localSheetId="4">#REF!</definedName>
    <definedName name="_PD11" localSheetId="3">#REF!</definedName>
    <definedName name="_PD11" localSheetId="2">#REF!</definedName>
    <definedName name="_PD11" localSheetId="1">#REF!</definedName>
    <definedName name="_PD11" localSheetId="0">#REF!</definedName>
    <definedName name="_PD11" localSheetId="7">#REF!</definedName>
    <definedName name="_PD11" localSheetId="5">#REF!</definedName>
    <definedName name="_PD11">#REF!</definedName>
    <definedName name="_PD2" localSheetId="4">#REF!</definedName>
    <definedName name="_PD2" localSheetId="3">#REF!</definedName>
    <definedName name="_PD2" localSheetId="2">#REF!</definedName>
    <definedName name="_PD2" localSheetId="1">#REF!</definedName>
    <definedName name="_PD2" localSheetId="0">#REF!</definedName>
    <definedName name="_PD2" localSheetId="7">#REF!</definedName>
    <definedName name="_PD2" localSheetId="5">#REF!</definedName>
    <definedName name="_PD2">#REF!</definedName>
    <definedName name="_PD22" localSheetId="4">#REF!</definedName>
    <definedName name="_PD22" localSheetId="3">#REF!</definedName>
    <definedName name="_PD22" localSheetId="2">#REF!</definedName>
    <definedName name="_PD22" localSheetId="1">#REF!</definedName>
    <definedName name="_PD22" localSheetId="0">#REF!</definedName>
    <definedName name="_PD22" localSheetId="7">#REF!</definedName>
    <definedName name="_PD22" localSheetId="5">#REF!</definedName>
    <definedName name="_PD22">#REF!</definedName>
    <definedName name="_PD3" localSheetId="4">#REF!</definedName>
    <definedName name="_PD3" localSheetId="3">#REF!</definedName>
    <definedName name="_PD3" localSheetId="2">#REF!</definedName>
    <definedName name="_PD3" localSheetId="1">#REF!</definedName>
    <definedName name="_PD3" localSheetId="0">#REF!</definedName>
    <definedName name="_PD3" localSheetId="7">#REF!</definedName>
    <definedName name="_PD3" localSheetId="5">#REF!</definedName>
    <definedName name="_PD3">#REF!</definedName>
    <definedName name="_PD33" localSheetId="4">#REF!</definedName>
    <definedName name="_PD33" localSheetId="3">#REF!</definedName>
    <definedName name="_PD33" localSheetId="2">#REF!</definedName>
    <definedName name="_PD33" localSheetId="1">#REF!</definedName>
    <definedName name="_PD33" localSheetId="0">#REF!</definedName>
    <definedName name="_PD33" localSheetId="7">#REF!</definedName>
    <definedName name="_PD33" localSheetId="5">#REF!</definedName>
    <definedName name="_PD33">#REF!</definedName>
    <definedName name="_PD4" localSheetId="4">#REF!</definedName>
    <definedName name="_PD4" localSheetId="3">#REF!</definedName>
    <definedName name="_PD4" localSheetId="2">#REF!</definedName>
    <definedName name="_PD4" localSheetId="1">#REF!</definedName>
    <definedName name="_PD4" localSheetId="0">#REF!</definedName>
    <definedName name="_PD4" localSheetId="7">#REF!</definedName>
    <definedName name="_PD4" localSheetId="5">#REF!</definedName>
    <definedName name="_PD4">#REF!</definedName>
    <definedName name="_PD44" localSheetId="4">#REF!</definedName>
    <definedName name="_PD44" localSheetId="3">#REF!</definedName>
    <definedName name="_PD44" localSheetId="2">#REF!</definedName>
    <definedName name="_PD44" localSheetId="1">#REF!</definedName>
    <definedName name="_PD44" localSheetId="0">#REF!</definedName>
    <definedName name="_PD44" localSheetId="7">#REF!</definedName>
    <definedName name="_PD44" localSheetId="5">#REF!</definedName>
    <definedName name="_PD44">#REF!</definedName>
    <definedName name="_PD5" localSheetId="4">#REF!</definedName>
    <definedName name="_PD5" localSheetId="3">#REF!</definedName>
    <definedName name="_PD5" localSheetId="2">#REF!</definedName>
    <definedName name="_PD5" localSheetId="1">#REF!</definedName>
    <definedName name="_PD5" localSheetId="0">#REF!</definedName>
    <definedName name="_PD5" localSheetId="7">#REF!</definedName>
    <definedName name="_PD5" localSheetId="5">#REF!</definedName>
    <definedName name="_PD5">#REF!</definedName>
    <definedName name="_PD55" localSheetId="4">#REF!</definedName>
    <definedName name="_PD55" localSheetId="3">#REF!</definedName>
    <definedName name="_PD55" localSheetId="2">#REF!</definedName>
    <definedName name="_PD55" localSheetId="1">#REF!</definedName>
    <definedName name="_PD55" localSheetId="0">#REF!</definedName>
    <definedName name="_PD55" localSheetId="7">#REF!</definedName>
    <definedName name="_PD55" localSheetId="5">#REF!</definedName>
    <definedName name="_PD55">#REF!</definedName>
    <definedName name="_PDX1" localSheetId="4">#REF!</definedName>
    <definedName name="_PDX1" localSheetId="3">#REF!</definedName>
    <definedName name="_PDX1" localSheetId="2">#REF!</definedName>
    <definedName name="_PDX1" localSheetId="1">#REF!</definedName>
    <definedName name="_PDX1" localSheetId="0">#REF!</definedName>
    <definedName name="_PDX1" localSheetId="7">#REF!</definedName>
    <definedName name="_PDX1" localSheetId="5">#REF!</definedName>
    <definedName name="_PDX1">#REF!</definedName>
    <definedName name="_PDX2" localSheetId="4">#REF!</definedName>
    <definedName name="_PDX2" localSheetId="3">#REF!</definedName>
    <definedName name="_PDX2" localSheetId="2">#REF!</definedName>
    <definedName name="_PDX2" localSheetId="1">#REF!</definedName>
    <definedName name="_PDX2" localSheetId="0">#REF!</definedName>
    <definedName name="_PDX2" localSheetId="7">#REF!</definedName>
    <definedName name="_PDX2" localSheetId="5">#REF!</definedName>
    <definedName name="_PDX2">#REF!</definedName>
    <definedName name="_PDX3" localSheetId="4">#REF!</definedName>
    <definedName name="_PDX3" localSheetId="3">#REF!</definedName>
    <definedName name="_PDX3" localSheetId="2">#REF!</definedName>
    <definedName name="_PDX3" localSheetId="1">#REF!</definedName>
    <definedName name="_PDX3" localSheetId="0">#REF!</definedName>
    <definedName name="_PDX3" localSheetId="7">#REF!</definedName>
    <definedName name="_PDX3" localSheetId="5">#REF!</definedName>
    <definedName name="_PDX3">#REF!</definedName>
    <definedName name="_PDX4" localSheetId="4">#REF!</definedName>
    <definedName name="_PDX4" localSheetId="3">#REF!</definedName>
    <definedName name="_PDX4" localSheetId="2">#REF!</definedName>
    <definedName name="_PDX4" localSheetId="1">#REF!</definedName>
    <definedName name="_PDX4" localSheetId="0">#REF!</definedName>
    <definedName name="_PDX4" localSheetId="7">#REF!</definedName>
    <definedName name="_PDX4" localSheetId="5">#REF!</definedName>
    <definedName name="_PDX4">#REF!</definedName>
    <definedName name="_PDX5" localSheetId="4">#REF!</definedName>
    <definedName name="_PDX5" localSheetId="3">#REF!</definedName>
    <definedName name="_PDX5" localSheetId="2">#REF!</definedName>
    <definedName name="_PDX5" localSheetId="1">#REF!</definedName>
    <definedName name="_PDX5" localSheetId="0">#REF!</definedName>
    <definedName name="_PDX5" localSheetId="7">#REF!</definedName>
    <definedName name="_PDX5" localSheetId="5">#REF!</definedName>
    <definedName name="_PDX5">#REF!</definedName>
    <definedName name="_PH2" localSheetId="4">'[20]기둥(원형)'!#REF!</definedName>
    <definedName name="_PH2" localSheetId="3">'[20]기둥(원형)'!#REF!</definedName>
    <definedName name="_PH2" localSheetId="2">'[20]기둥(원형)'!#REF!</definedName>
    <definedName name="_PH2" localSheetId="1">'[20]기둥(원형)'!#REF!</definedName>
    <definedName name="_PH2" localSheetId="0">'[20]기둥(원형)'!#REF!</definedName>
    <definedName name="_PH2" localSheetId="7">'[20]기둥(원형)'!#REF!</definedName>
    <definedName name="_PH2" localSheetId="5">'[20]기둥(원형)'!#REF!</definedName>
    <definedName name="_PH2">'[20]기둥(원형)'!#REF!</definedName>
    <definedName name="_pl1" localSheetId="4">#REF!</definedName>
    <definedName name="_pl1" localSheetId="3">#REF!</definedName>
    <definedName name="_pl1" localSheetId="2">#REF!</definedName>
    <definedName name="_pl1" localSheetId="1">#REF!</definedName>
    <definedName name="_pl1" localSheetId="0">#REF!</definedName>
    <definedName name="_pl1" localSheetId="7">#REF!</definedName>
    <definedName name="_pl1" localSheetId="5">#REF!</definedName>
    <definedName name="_pl1">#REF!</definedName>
    <definedName name="_PL2" localSheetId="4">#REF!</definedName>
    <definedName name="_PL2" localSheetId="3">#REF!</definedName>
    <definedName name="_PL2" localSheetId="2">#REF!</definedName>
    <definedName name="_PL2" localSheetId="1">#REF!</definedName>
    <definedName name="_PL2" localSheetId="0">#REF!</definedName>
    <definedName name="_PL2" localSheetId="7">#REF!</definedName>
    <definedName name="_PL2" localSheetId="5">#REF!</definedName>
    <definedName name="_PL2">#REF!</definedName>
    <definedName name="_PL3" localSheetId="4">#REF!</definedName>
    <definedName name="_PL3" localSheetId="3">#REF!</definedName>
    <definedName name="_PL3" localSheetId="2">#REF!</definedName>
    <definedName name="_PL3" localSheetId="1">#REF!</definedName>
    <definedName name="_PL3" localSheetId="0">#REF!</definedName>
    <definedName name="_PL3" localSheetId="7">#REF!</definedName>
    <definedName name="_PL3" localSheetId="5">#REF!</definedName>
    <definedName name="_PL3">#REF!</definedName>
    <definedName name="_PNO10" localSheetId="4">[21]INPUT!#REF!</definedName>
    <definedName name="_PNO10" localSheetId="3">[21]INPUT!#REF!</definedName>
    <definedName name="_PNO10" localSheetId="2">[21]INPUT!#REF!</definedName>
    <definedName name="_PNO10" localSheetId="1">[21]INPUT!#REF!</definedName>
    <definedName name="_PNO10" localSheetId="0">[21]INPUT!#REF!</definedName>
    <definedName name="_PNO10" localSheetId="7">[21]INPUT!#REF!</definedName>
    <definedName name="_PNO10" localSheetId="5">[21]INPUT!#REF!</definedName>
    <definedName name="_PNO10">[21]INPUT!#REF!</definedName>
    <definedName name="_PNO3" localSheetId="4">[21]INPUT!#REF!</definedName>
    <definedName name="_PNO3" localSheetId="3">[21]INPUT!#REF!</definedName>
    <definedName name="_PNO3" localSheetId="2">[21]INPUT!#REF!</definedName>
    <definedName name="_PNO3" localSheetId="1">[21]INPUT!#REF!</definedName>
    <definedName name="_PNO3" localSheetId="0">[21]INPUT!#REF!</definedName>
    <definedName name="_PNO3" localSheetId="7">[21]INPUT!#REF!</definedName>
    <definedName name="_PNO3" localSheetId="5">[21]INPUT!#REF!</definedName>
    <definedName name="_PNO3">[21]INPUT!#REF!</definedName>
    <definedName name="_PNO4" localSheetId="4">[21]INPUT!#REF!</definedName>
    <definedName name="_PNO4" localSheetId="3">[21]INPUT!#REF!</definedName>
    <definedName name="_PNO4">[21]INPUT!#REF!</definedName>
    <definedName name="_PNO5" localSheetId="4">[21]INPUT!#REF!</definedName>
    <definedName name="_PNO5" localSheetId="3">[21]INPUT!#REF!</definedName>
    <definedName name="_PNO5">[21]INPUT!#REF!</definedName>
    <definedName name="_PNO6" localSheetId="4">[21]INPUT!#REF!</definedName>
    <definedName name="_PNO6" localSheetId="3">[21]INPUT!#REF!</definedName>
    <definedName name="_PNO6">[21]INPUT!#REF!</definedName>
    <definedName name="_PNO7" localSheetId="4">[21]INPUT!#REF!</definedName>
    <definedName name="_PNO7" localSheetId="3">[21]INPUT!#REF!</definedName>
    <definedName name="_PNO7">[21]INPUT!#REF!</definedName>
    <definedName name="_PNO8" localSheetId="4">[21]INPUT!#REF!</definedName>
    <definedName name="_PNO8" localSheetId="3">[21]INPUT!#REF!</definedName>
    <definedName name="_PNO8">[21]INPUT!#REF!</definedName>
    <definedName name="_PNO9" localSheetId="4">[21]INPUT!#REF!</definedName>
    <definedName name="_PNO9" localSheetId="3">[21]INPUT!#REF!</definedName>
    <definedName name="_PNO9">[21]INPUT!#REF!</definedName>
    <definedName name="_PP1">[22]여흥!$A$5:$M$70</definedName>
    <definedName name="_qs1" localSheetId="4">[14]설계조건!#REF!</definedName>
    <definedName name="_qs1" localSheetId="3">[14]설계조건!#REF!</definedName>
    <definedName name="_qs1" localSheetId="2">[14]설계조건!#REF!</definedName>
    <definedName name="_qs1" localSheetId="1">[14]설계조건!#REF!</definedName>
    <definedName name="_qs1" localSheetId="0">[14]설계조건!#REF!</definedName>
    <definedName name="_qs1" localSheetId="5">[14]설계조건!#REF!</definedName>
    <definedName name="_qs1">[14]설계조건!#REF!</definedName>
    <definedName name="_qs12" localSheetId="4">[14]설계조건!#REF!</definedName>
    <definedName name="_qs12" localSheetId="3">[14]설계조건!#REF!</definedName>
    <definedName name="_qs12" localSheetId="2">[14]설계조건!#REF!</definedName>
    <definedName name="_qs12" localSheetId="1">[14]설계조건!#REF!</definedName>
    <definedName name="_qs12" localSheetId="0">[14]설계조건!#REF!</definedName>
    <definedName name="_qs12" localSheetId="5">[14]설계조건!#REF!</definedName>
    <definedName name="_qs12">[14]설계조건!#REF!</definedName>
    <definedName name="_qs2" localSheetId="4">[14]설계조건!#REF!</definedName>
    <definedName name="_qs2" localSheetId="3">[14]설계조건!#REF!</definedName>
    <definedName name="_qs2">[14]설계조건!#REF!</definedName>
    <definedName name="_qs22" localSheetId="4">[14]설계조건!#REF!</definedName>
    <definedName name="_qs22" localSheetId="3">[14]설계조건!#REF!</definedName>
    <definedName name="_qs22">[14]설계조건!#REF!</definedName>
    <definedName name="_RD1" localSheetId="4">#REF!</definedName>
    <definedName name="_RD1" localSheetId="3">#REF!</definedName>
    <definedName name="_RD1" localSheetId="2">#REF!</definedName>
    <definedName name="_RD1" localSheetId="1">#REF!</definedName>
    <definedName name="_RD1" localSheetId="0">#REF!</definedName>
    <definedName name="_RD1" localSheetId="7">#REF!</definedName>
    <definedName name="_RD1" localSheetId="5">#REF!</definedName>
    <definedName name="_RD1">#REF!</definedName>
    <definedName name="_RD2" localSheetId="4">#REF!</definedName>
    <definedName name="_RD2" localSheetId="3">#REF!</definedName>
    <definedName name="_RD2" localSheetId="2">#REF!</definedName>
    <definedName name="_RD2" localSheetId="1">#REF!</definedName>
    <definedName name="_RD2" localSheetId="0">#REF!</definedName>
    <definedName name="_RD2" localSheetId="7">#REF!</definedName>
    <definedName name="_RD2" localSheetId="5">#REF!</definedName>
    <definedName name="_RD2">#REF!</definedName>
    <definedName name="_RD3" localSheetId="4">#REF!</definedName>
    <definedName name="_RD3" localSheetId="3">#REF!</definedName>
    <definedName name="_RD3" localSheetId="2">#REF!</definedName>
    <definedName name="_RD3" localSheetId="1">#REF!</definedName>
    <definedName name="_RD3" localSheetId="0">#REF!</definedName>
    <definedName name="_RD3" localSheetId="7">#REF!</definedName>
    <definedName name="_RD3" localSheetId="5">#REF!</definedName>
    <definedName name="_RD3">#REF!</definedName>
    <definedName name="_RD4" localSheetId="4">#REF!</definedName>
    <definedName name="_RD4" localSheetId="3">#REF!</definedName>
    <definedName name="_RD4" localSheetId="2">#REF!</definedName>
    <definedName name="_RD4" localSheetId="1">#REF!</definedName>
    <definedName name="_RD4" localSheetId="0">#REF!</definedName>
    <definedName name="_RD4" localSheetId="7">#REF!</definedName>
    <definedName name="_RD4" localSheetId="5">#REF!</definedName>
    <definedName name="_RD4">#REF!</definedName>
    <definedName name="_Regression_Int" hidden="1">1</definedName>
    <definedName name="_Regression_Out" localSheetId="4" hidden="1">#REF!</definedName>
    <definedName name="_Regression_Out" localSheetId="3" hidden="1">#REF!</definedName>
    <definedName name="_Regression_Out" localSheetId="2" hidden="1">#REF!</definedName>
    <definedName name="_Regression_Out" localSheetId="1" hidden="1">#REF!</definedName>
    <definedName name="_Regression_Out" localSheetId="0" hidden="1">#REF!</definedName>
    <definedName name="_Regression_Out" localSheetId="7" hidden="1">#REF!</definedName>
    <definedName name="_Regression_Out" localSheetId="5" hidden="1">#REF!</definedName>
    <definedName name="_Regression_Out" hidden="1">#REF!</definedName>
    <definedName name="_Regression_X" localSheetId="4" hidden="1">#REF!</definedName>
    <definedName name="_Regression_X" localSheetId="3" hidden="1">#REF!</definedName>
    <definedName name="_Regression_X" localSheetId="2" hidden="1">#REF!</definedName>
    <definedName name="_Regression_X" localSheetId="1" hidden="1">#REF!</definedName>
    <definedName name="_Regression_X" localSheetId="0" hidden="1">#REF!</definedName>
    <definedName name="_Regression_X" localSheetId="7" hidden="1">#REF!</definedName>
    <definedName name="_Regression_X" localSheetId="5" hidden="1">#REF!</definedName>
    <definedName name="_Regression_X" hidden="1">#REF!</definedName>
    <definedName name="_Regression_Y" localSheetId="4" hidden="1">#REF!</definedName>
    <definedName name="_Regression_Y" localSheetId="3" hidden="1">#REF!</definedName>
    <definedName name="_Regression_Y" localSheetId="2" hidden="1">#REF!</definedName>
    <definedName name="_Regression_Y" localSheetId="1" hidden="1">#REF!</definedName>
    <definedName name="_Regression_Y" localSheetId="0" hidden="1">#REF!</definedName>
    <definedName name="_Regression_Y" localSheetId="7" hidden="1">#REF!</definedName>
    <definedName name="_Regression_Y" localSheetId="5" hidden="1">#REF!</definedName>
    <definedName name="_Regression_Y" hidden="1">#REF!</definedName>
    <definedName name="_RL1" localSheetId="4">#REF!</definedName>
    <definedName name="_RL1" localSheetId="3">#REF!</definedName>
    <definedName name="_RL1" localSheetId="2">#REF!</definedName>
    <definedName name="_RL1" localSheetId="1">#REF!</definedName>
    <definedName name="_RL1" localSheetId="0">#REF!</definedName>
    <definedName name="_RL1" localSheetId="7">#REF!</definedName>
    <definedName name="_RL1" localSheetId="5">#REF!</definedName>
    <definedName name="_RL1">#REF!</definedName>
    <definedName name="_RL2" localSheetId="4">#REF!</definedName>
    <definedName name="_RL2" localSheetId="3">#REF!</definedName>
    <definedName name="_RL2" localSheetId="2">#REF!</definedName>
    <definedName name="_RL2" localSheetId="1">#REF!</definedName>
    <definedName name="_RL2" localSheetId="0">#REF!</definedName>
    <definedName name="_RL2" localSheetId="7">#REF!</definedName>
    <definedName name="_RL2" localSheetId="5">#REF!</definedName>
    <definedName name="_RL2">#REF!</definedName>
    <definedName name="_RL3" localSheetId="4">#REF!</definedName>
    <definedName name="_RL3" localSheetId="3">#REF!</definedName>
    <definedName name="_RL3" localSheetId="2">#REF!</definedName>
    <definedName name="_RL3" localSheetId="1">#REF!</definedName>
    <definedName name="_RL3" localSheetId="0">#REF!</definedName>
    <definedName name="_RL3" localSheetId="7">#REF!</definedName>
    <definedName name="_RL3" localSheetId="5">#REF!</definedName>
    <definedName name="_RL3">#REF!</definedName>
    <definedName name="_RL4" localSheetId="4">#REF!</definedName>
    <definedName name="_RL4" localSheetId="3">#REF!</definedName>
    <definedName name="_RL4" localSheetId="2">#REF!</definedName>
    <definedName name="_RL4" localSheetId="1">#REF!</definedName>
    <definedName name="_RL4" localSheetId="0">#REF!</definedName>
    <definedName name="_RL4" localSheetId="7">#REF!</definedName>
    <definedName name="_RL4" localSheetId="5">#REF!</definedName>
    <definedName name="_RL4">#REF!</definedName>
    <definedName name="_SA1" localSheetId="4">#REF!</definedName>
    <definedName name="_SA1" localSheetId="3">#REF!</definedName>
    <definedName name="_SA1" localSheetId="2">#REF!</definedName>
    <definedName name="_SA1" localSheetId="1">#REF!</definedName>
    <definedName name="_SA1" localSheetId="0">#REF!</definedName>
    <definedName name="_SA1" localSheetId="7">#REF!</definedName>
    <definedName name="_SA1" localSheetId="5">#REF!</definedName>
    <definedName name="_SA1">#REF!</definedName>
    <definedName name="_SBB1" localSheetId="4">#REF!</definedName>
    <definedName name="_SBB1" localSheetId="3">#REF!</definedName>
    <definedName name="_SBB1" localSheetId="2">#REF!</definedName>
    <definedName name="_SBB1" localSheetId="1">#REF!</definedName>
    <definedName name="_SBB1" localSheetId="0">#REF!</definedName>
    <definedName name="_SBB1" localSheetId="7">#REF!</definedName>
    <definedName name="_SBB1" localSheetId="5">#REF!</definedName>
    <definedName name="_SBB1">#REF!</definedName>
    <definedName name="_SBB2" localSheetId="4">#REF!</definedName>
    <definedName name="_SBB2" localSheetId="3">#REF!</definedName>
    <definedName name="_SBB2" localSheetId="2">#REF!</definedName>
    <definedName name="_SBB2" localSheetId="1">#REF!</definedName>
    <definedName name="_SBB2" localSheetId="0">#REF!</definedName>
    <definedName name="_SBB2" localSheetId="7">#REF!</definedName>
    <definedName name="_SBB2" localSheetId="5">#REF!</definedName>
    <definedName name="_SBB2">#REF!</definedName>
    <definedName name="_SBB3" localSheetId="4">#REF!</definedName>
    <definedName name="_SBB3" localSheetId="3">#REF!</definedName>
    <definedName name="_SBB3" localSheetId="2">#REF!</definedName>
    <definedName name="_SBB3" localSheetId="1">#REF!</definedName>
    <definedName name="_SBB3" localSheetId="0">#REF!</definedName>
    <definedName name="_SBB3" localSheetId="7">#REF!</definedName>
    <definedName name="_SBB3" localSheetId="5">#REF!</definedName>
    <definedName name="_SBB3">#REF!</definedName>
    <definedName name="_SBB4" localSheetId="4">#REF!</definedName>
    <definedName name="_SBB4" localSheetId="3">#REF!</definedName>
    <definedName name="_SBB4" localSheetId="2">#REF!</definedName>
    <definedName name="_SBB4" localSheetId="1">#REF!</definedName>
    <definedName name="_SBB4" localSheetId="0">#REF!</definedName>
    <definedName name="_SBB4" localSheetId="7">#REF!</definedName>
    <definedName name="_SBB4" localSheetId="5">#REF!</definedName>
    <definedName name="_SBB4">#REF!</definedName>
    <definedName name="_SBB5" localSheetId="4">#REF!</definedName>
    <definedName name="_SBB5" localSheetId="3">#REF!</definedName>
    <definedName name="_SBB5" localSheetId="2">#REF!</definedName>
    <definedName name="_SBB5" localSheetId="1">#REF!</definedName>
    <definedName name="_SBB5" localSheetId="0">#REF!</definedName>
    <definedName name="_SBB5" localSheetId="7">#REF!</definedName>
    <definedName name="_SBB5" localSheetId="5">#REF!</definedName>
    <definedName name="_SBB5">#REF!</definedName>
    <definedName name="_SCH1" localSheetId="4">#REF!</definedName>
    <definedName name="_SCH1" localSheetId="3">#REF!</definedName>
    <definedName name="_SCH1" localSheetId="2">#REF!</definedName>
    <definedName name="_SCH1" localSheetId="1">#REF!</definedName>
    <definedName name="_SCH1" localSheetId="0">#REF!</definedName>
    <definedName name="_SCH1" localSheetId="7">#REF!</definedName>
    <definedName name="_SCH1" localSheetId="5">#REF!</definedName>
    <definedName name="_SCH1">#REF!</definedName>
    <definedName name="_sh2">[23]SG!$A$1:$G$961</definedName>
    <definedName name="_SHH1" localSheetId="4">#REF!</definedName>
    <definedName name="_SHH1" localSheetId="3">#REF!</definedName>
    <definedName name="_SHH1" localSheetId="2">#REF!</definedName>
    <definedName name="_SHH1" localSheetId="1">#REF!</definedName>
    <definedName name="_SHH1" localSheetId="0">#REF!</definedName>
    <definedName name="_SHH1" localSheetId="7">#REF!</definedName>
    <definedName name="_SHH1" localSheetId="5">#REF!</definedName>
    <definedName name="_SHH1">#REF!</definedName>
    <definedName name="_SHH2" localSheetId="4">#REF!</definedName>
    <definedName name="_SHH2" localSheetId="3">#REF!</definedName>
    <definedName name="_SHH2" localSheetId="2">#REF!</definedName>
    <definedName name="_SHH2" localSheetId="1">#REF!</definedName>
    <definedName name="_SHH2" localSheetId="0">#REF!</definedName>
    <definedName name="_SHH2" localSheetId="7">#REF!</definedName>
    <definedName name="_SHH2" localSheetId="5">#REF!</definedName>
    <definedName name="_SHH2">#REF!</definedName>
    <definedName name="_SHH3" localSheetId="4">#REF!</definedName>
    <definedName name="_SHH3" localSheetId="3">#REF!</definedName>
    <definedName name="_SHH3" localSheetId="2">#REF!</definedName>
    <definedName name="_SHH3" localSheetId="1">#REF!</definedName>
    <definedName name="_SHH3" localSheetId="0">#REF!</definedName>
    <definedName name="_SHH3" localSheetId="7">#REF!</definedName>
    <definedName name="_SHH3" localSheetId="5">#REF!</definedName>
    <definedName name="_SHH3">#REF!</definedName>
    <definedName name="_Sort" localSheetId="4" hidden="1">#REF!</definedName>
    <definedName name="_Sort" localSheetId="3" hidden="1">#REF!</definedName>
    <definedName name="_Sort" localSheetId="2" hidden="1">#REF!</definedName>
    <definedName name="_Sort" localSheetId="1" hidden="1">#REF!</definedName>
    <definedName name="_Sort" localSheetId="0" hidden="1">#REF!</definedName>
    <definedName name="_Sort" localSheetId="7" hidden="1">'[24]8.PILE  (돌출)'!#REF!</definedName>
    <definedName name="_Sort" localSheetId="5" hidden="1">#REF!</definedName>
    <definedName name="_Sort" hidden="1">#REF!</definedName>
    <definedName name="_sp1" localSheetId="4">#REF!</definedName>
    <definedName name="_sp1" localSheetId="3">#REF!</definedName>
    <definedName name="_sp1" localSheetId="2">#REF!</definedName>
    <definedName name="_sp1" localSheetId="1">#REF!</definedName>
    <definedName name="_sp1" localSheetId="0">#REF!</definedName>
    <definedName name="_sp1" localSheetId="7">#REF!</definedName>
    <definedName name="_sp1" localSheetId="5">#REF!</definedName>
    <definedName name="_sp1">#REF!</definedName>
    <definedName name="_sp2" localSheetId="4">#REF!</definedName>
    <definedName name="_sp2" localSheetId="3">#REF!</definedName>
    <definedName name="_sp2" localSheetId="2">#REF!</definedName>
    <definedName name="_sp2" localSheetId="1">#REF!</definedName>
    <definedName name="_sp2" localSheetId="0">#REF!</definedName>
    <definedName name="_sp2" localSheetId="7">#REF!</definedName>
    <definedName name="_sp2" localSheetId="5">#REF!</definedName>
    <definedName name="_sp2">#REF!</definedName>
    <definedName name="_sp3" localSheetId="4">#REF!</definedName>
    <definedName name="_sp3" localSheetId="3">#REF!</definedName>
    <definedName name="_sp3" localSheetId="2">#REF!</definedName>
    <definedName name="_sp3" localSheetId="1">#REF!</definedName>
    <definedName name="_sp3" localSheetId="0">#REF!</definedName>
    <definedName name="_sp3" localSheetId="7">#REF!</definedName>
    <definedName name="_sp3" localSheetId="5">#REF!</definedName>
    <definedName name="_sp3">#REF!</definedName>
    <definedName name="_SS1" localSheetId="4">#REF!</definedName>
    <definedName name="_SS1" localSheetId="3">#REF!</definedName>
    <definedName name="_SS1" localSheetId="2">#REF!</definedName>
    <definedName name="_SS1" localSheetId="1">#REF!</definedName>
    <definedName name="_SS1" localSheetId="0">#REF!</definedName>
    <definedName name="_SS1" localSheetId="7">#REF!</definedName>
    <definedName name="_SS1" localSheetId="5">#REF!</definedName>
    <definedName name="_SS1">#REF!</definedName>
    <definedName name="_SS2" localSheetId="4">#REF!</definedName>
    <definedName name="_SS2" localSheetId="3">#REF!</definedName>
    <definedName name="_SS2" localSheetId="2">#REF!</definedName>
    <definedName name="_SS2" localSheetId="1">#REF!</definedName>
    <definedName name="_SS2" localSheetId="0">#REF!</definedName>
    <definedName name="_SS2" localSheetId="7">#REF!</definedName>
    <definedName name="_SS2" localSheetId="5">#REF!</definedName>
    <definedName name="_SS2">#REF!</definedName>
    <definedName name="_ST1" localSheetId="4">#REF!</definedName>
    <definedName name="_ST1" localSheetId="3">#REF!</definedName>
    <definedName name="_ST1" localSheetId="2">#REF!</definedName>
    <definedName name="_ST1" localSheetId="1">#REF!</definedName>
    <definedName name="_ST1" localSheetId="0">#REF!</definedName>
    <definedName name="_ST1" localSheetId="7">#REF!</definedName>
    <definedName name="_ST1" localSheetId="5">#REF!</definedName>
    <definedName name="_ST1">#REF!</definedName>
    <definedName name="_Table1_In1" localSheetId="4" hidden="1">#REF!</definedName>
    <definedName name="_Table1_In1" localSheetId="3" hidden="1">#REF!</definedName>
    <definedName name="_Table1_In1" hidden="1">#REF!</definedName>
    <definedName name="_Table1_Out" localSheetId="4" hidden="1">#REF!</definedName>
    <definedName name="_Table1_Out" localSheetId="3" hidden="1">#REF!</definedName>
    <definedName name="_Table1_Out" hidden="1">#REF!</definedName>
    <definedName name="_TC1" localSheetId="4">#REF!</definedName>
    <definedName name="_TC1" localSheetId="3">#REF!</definedName>
    <definedName name="_TC1" localSheetId="2">#REF!</definedName>
    <definedName name="_TC1" localSheetId="1">#REF!</definedName>
    <definedName name="_TC1" localSheetId="0">#REF!</definedName>
    <definedName name="_TC1" localSheetId="7">#REF!</definedName>
    <definedName name="_TC1" localSheetId="5">#REF!</definedName>
    <definedName name="_TC1">#REF!</definedName>
    <definedName name="_TC2" localSheetId="4">#REF!</definedName>
    <definedName name="_TC2" localSheetId="3">#REF!</definedName>
    <definedName name="_TC2" localSheetId="2">#REF!</definedName>
    <definedName name="_TC2" localSheetId="1">#REF!</definedName>
    <definedName name="_TC2" localSheetId="0">#REF!</definedName>
    <definedName name="_TC2" localSheetId="7">#REF!</definedName>
    <definedName name="_TC2" localSheetId="5">#REF!</definedName>
    <definedName name="_TC2">#REF!</definedName>
    <definedName name="_Ted1" localSheetId="4">#REF!</definedName>
    <definedName name="_Ted1" localSheetId="3">#REF!</definedName>
    <definedName name="_Ted1" localSheetId="2">#REF!</definedName>
    <definedName name="_Ted1" localSheetId="1">#REF!</definedName>
    <definedName name="_Ted1" localSheetId="0">#REF!</definedName>
    <definedName name="_Ted1" localSheetId="7">#REF!</definedName>
    <definedName name="_Ted1" localSheetId="5">#REF!</definedName>
    <definedName name="_Ted1">#REF!</definedName>
    <definedName name="_Ts1" localSheetId="4">#REF!</definedName>
    <definedName name="_Ts1" localSheetId="3">#REF!</definedName>
    <definedName name="_Ts1" localSheetId="2">#REF!</definedName>
    <definedName name="_Ts1" localSheetId="1">#REF!</definedName>
    <definedName name="_Ts1" localSheetId="0">#REF!</definedName>
    <definedName name="_Ts1" localSheetId="7">#REF!</definedName>
    <definedName name="_Ts1" localSheetId="5">#REF!</definedName>
    <definedName name="_Ts1">#REF!</definedName>
    <definedName name="_TT1" localSheetId="4">#REF!</definedName>
    <definedName name="_TT1" localSheetId="3">#REF!</definedName>
    <definedName name="_TT1">#REF!</definedName>
    <definedName name="_TT2" localSheetId="4">#REF!</definedName>
    <definedName name="_TT2" localSheetId="3">#REF!</definedName>
    <definedName name="_TT2">#REF!</definedName>
    <definedName name="_TT3" localSheetId="4">#REF!</definedName>
    <definedName name="_TT3" localSheetId="3">#REF!</definedName>
    <definedName name="_TT3">#REF!</definedName>
    <definedName name="_TW1" localSheetId="4">#REF!</definedName>
    <definedName name="_TW1" localSheetId="3">#REF!</definedName>
    <definedName name="_TW1" localSheetId="2">#REF!</definedName>
    <definedName name="_TW1" localSheetId="1">#REF!</definedName>
    <definedName name="_TW1" localSheetId="0">#REF!</definedName>
    <definedName name="_TW1" localSheetId="7">#REF!</definedName>
    <definedName name="_TW1" localSheetId="5">#REF!</definedName>
    <definedName name="_TW1">#REF!</definedName>
    <definedName name="_TW2" localSheetId="4">#REF!</definedName>
    <definedName name="_TW2" localSheetId="3">#REF!</definedName>
    <definedName name="_TW2" localSheetId="2">#REF!</definedName>
    <definedName name="_TW2" localSheetId="1">#REF!</definedName>
    <definedName name="_TW2" localSheetId="0">#REF!</definedName>
    <definedName name="_TW2" localSheetId="7">#REF!</definedName>
    <definedName name="_TW2" localSheetId="5">#REF!</definedName>
    <definedName name="_TW2">#REF!</definedName>
    <definedName name="_Ty1" localSheetId="4">#REF!</definedName>
    <definedName name="_Ty1" localSheetId="3">#REF!</definedName>
    <definedName name="_Ty1" localSheetId="2">#REF!</definedName>
    <definedName name="_Ty1" localSheetId="1">#REF!</definedName>
    <definedName name="_Ty1" localSheetId="0">#REF!</definedName>
    <definedName name="_Ty1" localSheetId="7">#REF!</definedName>
    <definedName name="_Ty1" localSheetId="5">#REF!</definedName>
    <definedName name="_Ty1">#REF!</definedName>
    <definedName name="_Ty2" localSheetId="4">#REF!</definedName>
    <definedName name="_Ty2" localSheetId="3">#REF!</definedName>
    <definedName name="_Ty2" localSheetId="2">#REF!</definedName>
    <definedName name="_Ty2" localSheetId="1">#REF!</definedName>
    <definedName name="_Ty2" localSheetId="0">#REF!</definedName>
    <definedName name="_Ty2" localSheetId="7">#REF!</definedName>
    <definedName name="_Ty2" localSheetId="5">#REF!</definedName>
    <definedName name="_Ty2">#REF!</definedName>
    <definedName name="_UP1" localSheetId="4">[17]부하계산서!#REF!</definedName>
    <definedName name="_UP1" localSheetId="3">[17]부하계산서!#REF!</definedName>
    <definedName name="_UP1" localSheetId="2">[17]부하계산서!#REF!</definedName>
    <definedName name="_UP1" localSheetId="1">[17]부하계산서!#REF!</definedName>
    <definedName name="_UP1" localSheetId="0">[17]부하계산서!#REF!</definedName>
    <definedName name="_UP1" localSheetId="7">[17]부하계산서!#REF!</definedName>
    <definedName name="_UP1" localSheetId="5">[17]부하계산서!#REF!</definedName>
    <definedName name="_UP1">[17]부하계산서!#REF!</definedName>
    <definedName name="_UP2" localSheetId="4">[17]부하계산서!#REF!</definedName>
    <definedName name="_UP2" localSheetId="3">[17]부하계산서!#REF!</definedName>
    <definedName name="_UP2" localSheetId="2">[17]부하계산서!#REF!</definedName>
    <definedName name="_UP2" localSheetId="1">[17]부하계산서!#REF!</definedName>
    <definedName name="_UP2" localSheetId="0">[17]부하계산서!#REF!</definedName>
    <definedName name="_UP2" localSheetId="7">[17]부하계산서!#REF!</definedName>
    <definedName name="_UP2" localSheetId="5">[17]부하계산서!#REF!</definedName>
    <definedName name="_UP2">[17]부하계산서!#REF!</definedName>
    <definedName name="_WC1" localSheetId="4">#REF!</definedName>
    <definedName name="_WC1" localSheetId="3">#REF!</definedName>
    <definedName name="_WC1" localSheetId="2">#REF!</definedName>
    <definedName name="_WC1" localSheetId="1">#REF!</definedName>
    <definedName name="_WC1" localSheetId="0">#REF!</definedName>
    <definedName name="_WC1" localSheetId="7">#REF!</definedName>
    <definedName name="_WC1" localSheetId="5">#REF!</definedName>
    <definedName name="_WC1">#REF!</definedName>
    <definedName name="_wd1" localSheetId="4">[14]설계조건!#REF!</definedName>
    <definedName name="_wd1" localSheetId="3">[14]설계조건!#REF!</definedName>
    <definedName name="_wd1" localSheetId="2">[14]설계조건!#REF!</definedName>
    <definedName name="_wd1" localSheetId="1">[14]설계조건!#REF!</definedName>
    <definedName name="_wd1" localSheetId="0">[14]설계조건!#REF!</definedName>
    <definedName name="_wd1" localSheetId="7">[14]설계조건!#REF!</definedName>
    <definedName name="_wd1" localSheetId="5">[14]설계조건!#REF!</definedName>
    <definedName name="_wd1">[14]설계조건!#REF!</definedName>
    <definedName name="_wd2" localSheetId="4">[14]설계조건!#REF!</definedName>
    <definedName name="_wd2" localSheetId="3">[14]설계조건!#REF!</definedName>
    <definedName name="_wd2" localSheetId="2">[14]설계조건!#REF!</definedName>
    <definedName name="_wd2" localSheetId="1">[14]설계조건!#REF!</definedName>
    <definedName name="_wd2" localSheetId="0">[14]설계조건!#REF!</definedName>
    <definedName name="_wd2" localSheetId="7">[14]설계조건!#REF!</definedName>
    <definedName name="_wd2" localSheetId="5">[14]설계조건!#REF!</definedName>
    <definedName name="_wd2">[14]설계조건!#REF!</definedName>
    <definedName name="_XS1" localSheetId="4">#REF!</definedName>
    <definedName name="_XS1" localSheetId="3">#REF!</definedName>
    <definedName name="_XS1" localSheetId="2">#REF!</definedName>
    <definedName name="_XS1" localSheetId="1">#REF!</definedName>
    <definedName name="_XS1" localSheetId="0">#REF!</definedName>
    <definedName name="_XS1" localSheetId="7">#REF!</definedName>
    <definedName name="_XS1" localSheetId="5">#REF!</definedName>
    <definedName name="_XS1">#REF!</definedName>
    <definedName name="_XS2" localSheetId="4">#REF!</definedName>
    <definedName name="_XS2" localSheetId="3">#REF!</definedName>
    <definedName name="_XS2" localSheetId="2">#REF!</definedName>
    <definedName name="_XS2" localSheetId="1">#REF!</definedName>
    <definedName name="_XS2" localSheetId="0">#REF!</definedName>
    <definedName name="_XS2" localSheetId="7">#REF!</definedName>
    <definedName name="_XS2" localSheetId="5">#REF!</definedName>
    <definedName name="_XS2">#REF!</definedName>
    <definedName name="\">[3]관로토공집계표!$C$24:$C$85</definedName>
    <definedName name="\\O" localSheetId="4">'[25]1단계'!#REF!</definedName>
    <definedName name="\\O" localSheetId="3">'[25]1단계'!#REF!</definedName>
    <definedName name="\\O" localSheetId="2">'[25]1단계'!#REF!</definedName>
    <definedName name="\\O" localSheetId="1">'[25]1단계'!#REF!</definedName>
    <definedName name="\\O" localSheetId="0">'[25]1단계'!#REF!</definedName>
    <definedName name="\\O" localSheetId="7">'[25]1단계'!#REF!</definedName>
    <definedName name="\\O" localSheetId="5">'[25]1단계'!#REF!</definedName>
    <definedName name="\\O">'[25]1단계'!#REF!</definedName>
    <definedName name="\0" localSheetId="4">#REF!</definedName>
    <definedName name="\0" localSheetId="3">#REF!</definedName>
    <definedName name="\0" localSheetId="2">#REF!</definedName>
    <definedName name="\0" localSheetId="1">#REF!</definedName>
    <definedName name="\0" localSheetId="0">#REF!</definedName>
    <definedName name="\0" localSheetId="7">#REF!</definedName>
    <definedName name="\0" localSheetId="5">#REF!</definedName>
    <definedName name="\0">#REF!</definedName>
    <definedName name="\a">#N/A</definedName>
    <definedName name="\b" localSheetId="4">#REF!</definedName>
    <definedName name="\b" localSheetId="3">#REF!</definedName>
    <definedName name="\b" localSheetId="2">#REF!</definedName>
    <definedName name="\b" localSheetId="1">#REF!</definedName>
    <definedName name="\b" localSheetId="0">#REF!</definedName>
    <definedName name="\b" localSheetId="7">#REF!</definedName>
    <definedName name="\b" localSheetId="5">#REF!</definedName>
    <definedName name="\b">#REF!</definedName>
    <definedName name="\c">#N/A</definedName>
    <definedName name="\d" localSheetId="4">[26]을!#REF!</definedName>
    <definedName name="\d" localSheetId="3">[26]을!#REF!</definedName>
    <definedName name="\d" localSheetId="2">[26]을!#REF!</definedName>
    <definedName name="\d" localSheetId="1">[26]을!#REF!</definedName>
    <definedName name="\d" localSheetId="0">[26]을!#REF!</definedName>
    <definedName name="\d" localSheetId="7">[26]을!#REF!</definedName>
    <definedName name="\d" localSheetId="5">[26]을!#REF!</definedName>
    <definedName name="\d">[26]을!#REF!</definedName>
    <definedName name="\e" localSheetId="4">[27]단위가격!#REF!</definedName>
    <definedName name="\e" localSheetId="3">[27]단위가격!#REF!</definedName>
    <definedName name="\e">[27]단위가격!#REF!</definedName>
    <definedName name="\f" localSheetId="4">'[28]1SGATE97'!#REF!</definedName>
    <definedName name="\f" localSheetId="3">'[28]1SGATE97'!#REF!</definedName>
    <definedName name="\f">'[28]1SGATE97'!#REF!</definedName>
    <definedName name="\g">#N/A</definedName>
    <definedName name="\h" localSheetId="4">[27]단위가격!#REF!</definedName>
    <definedName name="\h" localSheetId="3">[27]단위가격!#REF!</definedName>
    <definedName name="\h">[27]단위가격!#REF!</definedName>
    <definedName name="\i">#N/A</definedName>
    <definedName name="\j">#N/A</definedName>
    <definedName name="\k" localSheetId="4">'[28]1SGATE97'!#REF!</definedName>
    <definedName name="\k" localSheetId="3">'[28]1SGATE97'!#REF!</definedName>
    <definedName name="\k">'[28]1SGATE97'!#REF!</definedName>
    <definedName name="\l">#N/A</definedName>
    <definedName name="\m" localSheetId="4">[27]단위가격!#REF!</definedName>
    <definedName name="\m" localSheetId="3">[27]단위가격!#REF!</definedName>
    <definedName name="\m">[27]단위가격!#REF!</definedName>
    <definedName name="\n">#N/A</definedName>
    <definedName name="\o" localSheetId="4">'[28]1SGATE97'!#REF!</definedName>
    <definedName name="\o" localSheetId="3">'[28]1SGATE97'!#REF!</definedName>
    <definedName name="\o">'[28]1SGATE97'!#REF!</definedName>
    <definedName name="\P" localSheetId="4">#REF!</definedName>
    <definedName name="\P" localSheetId="3">#REF!</definedName>
    <definedName name="\P" localSheetId="2">#REF!</definedName>
    <definedName name="\P" localSheetId="1">#REF!</definedName>
    <definedName name="\P" localSheetId="0">#REF!</definedName>
    <definedName name="\P" localSheetId="7">#REF!</definedName>
    <definedName name="\P" localSheetId="5">#REF!</definedName>
    <definedName name="\P">#REF!</definedName>
    <definedName name="\P1" localSheetId="4">#REF!</definedName>
    <definedName name="\P1" localSheetId="3">#REF!</definedName>
    <definedName name="\P1" localSheetId="2">#REF!</definedName>
    <definedName name="\P1" localSheetId="1">#REF!</definedName>
    <definedName name="\P1" localSheetId="0">#REF!</definedName>
    <definedName name="\P1" localSheetId="7">#REF!</definedName>
    <definedName name="\P1" localSheetId="5">#REF!</definedName>
    <definedName name="\P1">#REF!</definedName>
    <definedName name="\PA" localSheetId="4">#REF!</definedName>
    <definedName name="\PA" localSheetId="3">#REF!</definedName>
    <definedName name="\PA" localSheetId="2">#REF!</definedName>
    <definedName name="\PA" localSheetId="1">#REF!</definedName>
    <definedName name="\PA" localSheetId="0">#REF!</definedName>
    <definedName name="\PA" localSheetId="7">#REF!</definedName>
    <definedName name="\PA" localSheetId="5">#REF!</definedName>
    <definedName name="\PA">#REF!</definedName>
    <definedName name="\PB" localSheetId="4">#REF!</definedName>
    <definedName name="\PB" localSheetId="3">#REF!</definedName>
    <definedName name="\PB" localSheetId="2">#REF!</definedName>
    <definedName name="\PB" localSheetId="1">#REF!</definedName>
    <definedName name="\PB" localSheetId="0">#REF!</definedName>
    <definedName name="\PB" localSheetId="7">#REF!</definedName>
    <definedName name="\PB" localSheetId="5">#REF!</definedName>
    <definedName name="\PB">#REF!</definedName>
    <definedName name="\PC" localSheetId="4">#REF!</definedName>
    <definedName name="\PC" localSheetId="3">#REF!</definedName>
    <definedName name="\PC" localSheetId="2">#REF!</definedName>
    <definedName name="\PC" localSheetId="1">#REF!</definedName>
    <definedName name="\PC" localSheetId="0">#REF!</definedName>
    <definedName name="\PC" localSheetId="7">#REF!</definedName>
    <definedName name="\PC" localSheetId="5">#REF!</definedName>
    <definedName name="\PC">#REF!</definedName>
    <definedName name="\PD" localSheetId="4">#REF!</definedName>
    <definedName name="\PD" localSheetId="3">#REF!</definedName>
    <definedName name="\PD" localSheetId="2">#REF!</definedName>
    <definedName name="\PD" localSheetId="1">#REF!</definedName>
    <definedName name="\PD" localSheetId="0">#REF!</definedName>
    <definedName name="\PD" localSheetId="7">#REF!</definedName>
    <definedName name="\PD" localSheetId="5">#REF!</definedName>
    <definedName name="\PD">#REF!</definedName>
    <definedName name="\PE" localSheetId="4">#REF!</definedName>
    <definedName name="\PE" localSheetId="3">#REF!</definedName>
    <definedName name="\PE" localSheetId="2">#REF!</definedName>
    <definedName name="\PE" localSheetId="1">#REF!</definedName>
    <definedName name="\PE" localSheetId="0">#REF!</definedName>
    <definedName name="\PE" localSheetId="7">#REF!</definedName>
    <definedName name="\PE" localSheetId="5">#REF!</definedName>
    <definedName name="\PE">#REF!</definedName>
    <definedName name="\PF" localSheetId="4">#REF!</definedName>
    <definedName name="\PF" localSheetId="3">#REF!</definedName>
    <definedName name="\PF" localSheetId="2">#REF!</definedName>
    <definedName name="\PF" localSheetId="1">#REF!</definedName>
    <definedName name="\PF" localSheetId="0">#REF!</definedName>
    <definedName name="\PF" localSheetId="7">#REF!</definedName>
    <definedName name="\PF" localSheetId="5">#REF!</definedName>
    <definedName name="\PF">#REF!</definedName>
    <definedName name="\PG" localSheetId="4">#REF!</definedName>
    <definedName name="\PG" localSheetId="3">#REF!</definedName>
    <definedName name="\PG" localSheetId="2">#REF!</definedName>
    <definedName name="\PG" localSheetId="1">#REF!</definedName>
    <definedName name="\PG" localSheetId="0">#REF!</definedName>
    <definedName name="\PG" localSheetId="7">#REF!</definedName>
    <definedName name="\PG" localSheetId="5">#REF!</definedName>
    <definedName name="\PG">#REF!</definedName>
    <definedName name="\q" localSheetId="4">[27]단가보완!#REF!</definedName>
    <definedName name="\q" localSheetId="3">[27]단가보완!#REF!</definedName>
    <definedName name="\q" localSheetId="2">[27]단가보완!#REF!</definedName>
    <definedName name="\q" localSheetId="1">[27]단가보완!#REF!</definedName>
    <definedName name="\q" localSheetId="0">[27]단가보완!#REF!</definedName>
    <definedName name="\q" localSheetId="7">[27]단가보완!#REF!</definedName>
    <definedName name="\q" localSheetId="5">[27]단가보완!#REF!</definedName>
    <definedName name="\q">[27]단가보완!#REF!</definedName>
    <definedName name="\r" localSheetId="4">#REF!</definedName>
    <definedName name="\r" localSheetId="3">#REF!</definedName>
    <definedName name="\r" localSheetId="2">#REF!</definedName>
    <definedName name="\r" localSheetId="1">#REF!</definedName>
    <definedName name="\r" localSheetId="0">#REF!</definedName>
    <definedName name="\r" localSheetId="7">#REF!</definedName>
    <definedName name="\r" localSheetId="5">#REF!</definedName>
    <definedName name="\r">#REF!</definedName>
    <definedName name="\s" localSheetId="4">[27]단위가격!#REF!</definedName>
    <definedName name="\s" localSheetId="3">[27]단위가격!#REF!</definedName>
    <definedName name="\s" localSheetId="2">[27]단위가격!#REF!</definedName>
    <definedName name="\s" localSheetId="1">[27]단위가격!#REF!</definedName>
    <definedName name="\s" localSheetId="0">[27]단위가격!#REF!</definedName>
    <definedName name="\s" localSheetId="7">[27]단위가격!#REF!</definedName>
    <definedName name="\s" localSheetId="5">[27]단위가격!#REF!</definedName>
    <definedName name="\s">[27]단위가격!#REF!</definedName>
    <definedName name="\t" localSheetId="4">[27]단위가격!#REF!</definedName>
    <definedName name="\t" localSheetId="3">[27]단위가격!#REF!</definedName>
    <definedName name="\t" localSheetId="2">[27]단위가격!#REF!</definedName>
    <definedName name="\t" localSheetId="1">[27]단위가격!#REF!</definedName>
    <definedName name="\t" localSheetId="0">[27]단위가격!#REF!</definedName>
    <definedName name="\t" localSheetId="7">[27]단위가격!#REF!</definedName>
    <definedName name="\t" localSheetId="5">[27]단위가격!#REF!</definedName>
    <definedName name="\t">[27]단위가격!#REF!</definedName>
    <definedName name="\u">#N/A</definedName>
    <definedName name="\v" localSheetId="4">[27]단위가격!#REF!</definedName>
    <definedName name="\v" localSheetId="3">[27]단위가격!#REF!</definedName>
    <definedName name="\v">[27]단위가격!#REF!</definedName>
    <definedName name="\w" localSheetId="4">[27]단위가격!#REF!</definedName>
    <definedName name="\w" localSheetId="3">[27]단위가격!#REF!</definedName>
    <definedName name="\w">[27]단위가격!#REF!</definedName>
    <definedName name="\x" localSheetId="4">[27]단가보완!#REF!</definedName>
    <definedName name="\x" localSheetId="3">[27]단가보완!#REF!</definedName>
    <definedName name="\x">[27]단가보완!#REF!</definedName>
    <definedName name="\y">#N/A</definedName>
    <definedName name="\z">#N/A</definedName>
    <definedName name="ㄱ" localSheetId="4">#REF!</definedName>
    <definedName name="ㄱ" localSheetId="3">#REF!</definedName>
    <definedName name="ㄱ" localSheetId="2">#REF!</definedName>
    <definedName name="ㄱ" localSheetId="1">#REF!</definedName>
    <definedName name="ㄱ" localSheetId="0">#REF!</definedName>
    <definedName name="ㄱ" localSheetId="7">#REF!</definedName>
    <definedName name="ㄱ" localSheetId="5">#REF!</definedName>
    <definedName name="ㄱ">#REF!</definedName>
    <definedName name="ㄱ1" localSheetId="4">#REF!</definedName>
    <definedName name="ㄱ1" localSheetId="3">#REF!</definedName>
    <definedName name="ㄱ1" localSheetId="2">#REF!</definedName>
    <definedName name="ㄱ1" localSheetId="1">#REF!</definedName>
    <definedName name="ㄱ1" localSheetId="0">#REF!</definedName>
    <definedName name="ㄱ1" localSheetId="7">#REF!</definedName>
    <definedName name="ㄱ1" localSheetId="5">#REF!</definedName>
    <definedName name="ㄱ1">#REF!</definedName>
    <definedName name="ㄱ10" localSheetId="4">#REF!</definedName>
    <definedName name="ㄱ10" localSheetId="3">#REF!</definedName>
    <definedName name="ㄱ10" localSheetId="2">#REF!</definedName>
    <definedName name="ㄱ10" localSheetId="1">#REF!</definedName>
    <definedName name="ㄱ10" localSheetId="0">#REF!</definedName>
    <definedName name="ㄱ10" localSheetId="7">#REF!</definedName>
    <definedName name="ㄱ10" localSheetId="5">#REF!</definedName>
    <definedName name="ㄱ10">#REF!</definedName>
    <definedName name="ㄱ11" localSheetId="4">#REF!</definedName>
    <definedName name="ㄱ11" localSheetId="3">#REF!</definedName>
    <definedName name="ㄱ11" localSheetId="2">#REF!</definedName>
    <definedName name="ㄱ11" localSheetId="1">#REF!</definedName>
    <definedName name="ㄱ11" localSheetId="0">#REF!</definedName>
    <definedName name="ㄱ11" localSheetId="7">#REF!</definedName>
    <definedName name="ㄱ11" localSheetId="5">#REF!</definedName>
    <definedName name="ㄱ11">#REF!</definedName>
    <definedName name="ㄱ12" localSheetId="4">#REF!</definedName>
    <definedName name="ㄱ12" localSheetId="3">#REF!</definedName>
    <definedName name="ㄱ12" localSheetId="2">#REF!</definedName>
    <definedName name="ㄱ12" localSheetId="1">#REF!</definedName>
    <definedName name="ㄱ12" localSheetId="0">#REF!</definedName>
    <definedName name="ㄱ12" localSheetId="7">#REF!</definedName>
    <definedName name="ㄱ12" localSheetId="5">#REF!</definedName>
    <definedName name="ㄱ12">#REF!</definedName>
    <definedName name="ㄱ13" localSheetId="4">#REF!</definedName>
    <definedName name="ㄱ13" localSheetId="3">#REF!</definedName>
    <definedName name="ㄱ13" localSheetId="2">#REF!</definedName>
    <definedName name="ㄱ13" localSheetId="1">#REF!</definedName>
    <definedName name="ㄱ13" localSheetId="0">#REF!</definedName>
    <definedName name="ㄱ13" localSheetId="7">#REF!</definedName>
    <definedName name="ㄱ13" localSheetId="5">#REF!</definedName>
    <definedName name="ㄱ13">#REF!</definedName>
    <definedName name="ㄱ14" localSheetId="4">#REF!</definedName>
    <definedName name="ㄱ14" localSheetId="3">#REF!</definedName>
    <definedName name="ㄱ14" localSheetId="2">#REF!</definedName>
    <definedName name="ㄱ14" localSheetId="1">#REF!</definedName>
    <definedName name="ㄱ14" localSheetId="0">#REF!</definedName>
    <definedName name="ㄱ14" localSheetId="7">#REF!</definedName>
    <definedName name="ㄱ14" localSheetId="5">#REF!</definedName>
    <definedName name="ㄱ14">#REF!</definedName>
    <definedName name="ㄱ15" localSheetId="4">#REF!</definedName>
    <definedName name="ㄱ15" localSheetId="3">#REF!</definedName>
    <definedName name="ㄱ15" localSheetId="2">#REF!</definedName>
    <definedName name="ㄱ15" localSheetId="1">#REF!</definedName>
    <definedName name="ㄱ15" localSheetId="0">#REF!</definedName>
    <definedName name="ㄱ15" localSheetId="7">#REF!</definedName>
    <definedName name="ㄱ15" localSheetId="5">#REF!</definedName>
    <definedName name="ㄱ15">#REF!</definedName>
    <definedName name="ㄱ16" localSheetId="4">#REF!</definedName>
    <definedName name="ㄱ16" localSheetId="3">#REF!</definedName>
    <definedName name="ㄱ16" localSheetId="2">#REF!</definedName>
    <definedName name="ㄱ16" localSheetId="1">#REF!</definedName>
    <definedName name="ㄱ16" localSheetId="0">#REF!</definedName>
    <definedName name="ㄱ16" localSheetId="7">#REF!</definedName>
    <definedName name="ㄱ16" localSheetId="5">#REF!</definedName>
    <definedName name="ㄱ16">#REF!</definedName>
    <definedName name="ㄱ17" localSheetId="4">#REF!</definedName>
    <definedName name="ㄱ17" localSheetId="3">#REF!</definedName>
    <definedName name="ㄱ17" localSheetId="2">#REF!</definedName>
    <definedName name="ㄱ17" localSheetId="1">#REF!</definedName>
    <definedName name="ㄱ17" localSheetId="0">#REF!</definedName>
    <definedName name="ㄱ17" localSheetId="7">#REF!</definedName>
    <definedName name="ㄱ17" localSheetId="5">#REF!</definedName>
    <definedName name="ㄱ17">#REF!</definedName>
    <definedName name="ㄱ2" localSheetId="4">#REF!</definedName>
    <definedName name="ㄱ2" localSheetId="3">#REF!</definedName>
    <definedName name="ㄱ2" localSheetId="2">#REF!</definedName>
    <definedName name="ㄱ2" localSheetId="1">#REF!</definedName>
    <definedName name="ㄱ2" localSheetId="0">#REF!</definedName>
    <definedName name="ㄱ2" localSheetId="7">#REF!</definedName>
    <definedName name="ㄱ2" localSheetId="5">#REF!</definedName>
    <definedName name="ㄱ2">#REF!</definedName>
    <definedName name="ㄱ3" localSheetId="4">#REF!</definedName>
    <definedName name="ㄱ3" localSheetId="3">#REF!</definedName>
    <definedName name="ㄱ3" localSheetId="2">#REF!</definedName>
    <definedName name="ㄱ3" localSheetId="1">#REF!</definedName>
    <definedName name="ㄱ3" localSheetId="0">#REF!</definedName>
    <definedName name="ㄱ3" localSheetId="7">#REF!</definedName>
    <definedName name="ㄱ3" localSheetId="5">#REF!</definedName>
    <definedName name="ㄱ3">#REF!</definedName>
    <definedName name="ㄱ4" localSheetId="4">#REF!</definedName>
    <definedName name="ㄱ4" localSheetId="3">#REF!</definedName>
    <definedName name="ㄱ4" localSheetId="2">#REF!</definedName>
    <definedName name="ㄱ4" localSheetId="1">#REF!</definedName>
    <definedName name="ㄱ4" localSheetId="0">#REF!</definedName>
    <definedName name="ㄱ4" localSheetId="7">#REF!</definedName>
    <definedName name="ㄱ4" localSheetId="5">#REF!</definedName>
    <definedName name="ㄱ4">#REF!</definedName>
    <definedName name="ㄱ5" localSheetId="4">#REF!</definedName>
    <definedName name="ㄱ5" localSheetId="3">#REF!</definedName>
    <definedName name="ㄱ5" localSheetId="2">#REF!</definedName>
    <definedName name="ㄱ5" localSheetId="1">#REF!</definedName>
    <definedName name="ㄱ5" localSheetId="0">#REF!</definedName>
    <definedName name="ㄱ5" localSheetId="7">#REF!</definedName>
    <definedName name="ㄱ5" localSheetId="5">#REF!</definedName>
    <definedName name="ㄱ5">#REF!</definedName>
    <definedName name="ㄱ6" localSheetId="4">#REF!</definedName>
    <definedName name="ㄱ6" localSheetId="3">#REF!</definedName>
    <definedName name="ㄱ6" localSheetId="2">#REF!</definedName>
    <definedName name="ㄱ6" localSheetId="1">#REF!</definedName>
    <definedName name="ㄱ6" localSheetId="0">#REF!</definedName>
    <definedName name="ㄱ6" localSheetId="7">#REF!</definedName>
    <definedName name="ㄱ6" localSheetId="5">#REF!</definedName>
    <definedName name="ㄱ6">#REF!</definedName>
    <definedName name="ㄱ7" localSheetId="4">#REF!</definedName>
    <definedName name="ㄱ7" localSheetId="3">#REF!</definedName>
    <definedName name="ㄱ7" localSheetId="2">#REF!</definedName>
    <definedName name="ㄱ7" localSheetId="1">#REF!</definedName>
    <definedName name="ㄱ7" localSheetId="0">#REF!</definedName>
    <definedName name="ㄱ7" localSheetId="7">#REF!</definedName>
    <definedName name="ㄱ7" localSheetId="5">#REF!</definedName>
    <definedName name="ㄱ7">#REF!</definedName>
    <definedName name="ㄱ8" localSheetId="4">#REF!</definedName>
    <definedName name="ㄱ8" localSheetId="3">#REF!</definedName>
    <definedName name="ㄱ8" localSheetId="2">#REF!</definedName>
    <definedName name="ㄱ8" localSheetId="1">#REF!</definedName>
    <definedName name="ㄱ8" localSheetId="0">#REF!</definedName>
    <definedName name="ㄱ8" localSheetId="7">#REF!</definedName>
    <definedName name="ㄱ8" localSheetId="5">#REF!</definedName>
    <definedName name="ㄱ8">#REF!</definedName>
    <definedName name="ㄱ9" localSheetId="4">#REF!</definedName>
    <definedName name="ㄱ9" localSheetId="3">#REF!</definedName>
    <definedName name="ㄱ9" localSheetId="2">#REF!</definedName>
    <definedName name="ㄱ9" localSheetId="1">#REF!</definedName>
    <definedName name="ㄱ9" localSheetId="0">#REF!</definedName>
    <definedName name="ㄱ9" localSheetId="7">#REF!</definedName>
    <definedName name="ㄱ9" localSheetId="5">#REF!</definedName>
    <definedName name="ㄱ9">#REF!</definedName>
    <definedName name="ㄱㄱ" hidden="1">{#N/A,#N/A,FALSE,"이태원철근"}</definedName>
    <definedName name="ㄱㄱㄱ" localSheetId="4">BlankMacro1</definedName>
    <definedName name="ㄱㄱㄱ" localSheetId="3">BlankMacro1</definedName>
    <definedName name="ㄱㄱㄱ" localSheetId="2">BlankMacro1</definedName>
    <definedName name="ㄱㄱㄱ" localSheetId="1">BlankMacro1</definedName>
    <definedName name="ㄱㄱㄱ" localSheetId="0">BlankMacro1</definedName>
    <definedName name="ㄱㄱㄱ" localSheetId="7">일위대가표!BOH10L</definedName>
    <definedName name="ㄱㄱㄱ" localSheetId="11">일위대가표!BOH10L</definedName>
    <definedName name="ㄱㄱㄱ" localSheetId="5">BlankMacro1</definedName>
    <definedName name="ㄱㄱㄱ">BlankMacro1</definedName>
    <definedName name="ㄱㅈㅎ" localSheetId="4" hidden="1">#REF!</definedName>
    <definedName name="ㄱㅈㅎ" localSheetId="3" hidden="1">#REF!</definedName>
    <definedName name="ㄱㅈㅎ" hidden="1">#REF!</definedName>
    <definedName name="가" localSheetId="4">#REF!</definedName>
    <definedName name="가" localSheetId="3">#REF!</definedName>
    <definedName name="가" localSheetId="2">#REF!</definedName>
    <definedName name="가" localSheetId="1">#REF!</definedName>
    <definedName name="가" localSheetId="0">#REF!</definedName>
    <definedName name="가" localSheetId="7">#REF!</definedName>
    <definedName name="가" localSheetId="5">#REF!</definedName>
    <definedName name="가">#REF!</definedName>
    <definedName name="가_드_레_일__개_소_별_명_세" localSheetId="4">#REF!</definedName>
    <definedName name="가_드_레_일__개_소_별_명_세" localSheetId="3">#REF!</definedName>
    <definedName name="가_드_레_일__개_소_별_명_세" localSheetId="2">#REF!</definedName>
    <definedName name="가_드_레_일__개_소_별_명_세" localSheetId="1">#REF!</definedName>
    <definedName name="가_드_레_일__개_소_별_명_세" localSheetId="0">#REF!</definedName>
    <definedName name="가_드_레_일__개_소_별_명_세" localSheetId="7">#REF!</definedName>
    <definedName name="가_드_레_일__개_소_별_명_세" localSheetId="5">#REF!</definedName>
    <definedName name="가_드_레_일__개_소_별_명_세">#REF!</definedName>
    <definedName name="가_드_레_일_수_량_집_계" localSheetId="4">#REF!</definedName>
    <definedName name="가_드_레_일_수_량_집_계" localSheetId="3">#REF!</definedName>
    <definedName name="가_드_레_일_수_량_집_계" localSheetId="2">#REF!</definedName>
    <definedName name="가_드_레_일_수_량_집_계" localSheetId="1">#REF!</definedName>
    <definedName name="가_드_레_일_수_량_집_계" localSheetId="0">#REF!</definedName>
    <definedName name="가_드_레_일_수_량_집_계" localSheetId="7">#REF!</definedName>
    <definedName name="가_드_레_일_수_량_집_계" localSheetId="5">#REF!</definedName>
    <definedName name="가_드_레_일_수_량_집_계">#REF!</definedName>
    <definedName name="가_설_공_사" localSheetId="4">#REF!</definedName>
    <definedName name="가_설_공_사" localSheetId="3">#REF!</definedName>
    <definedName name="가_설_공_사" localSheetId="2">#REF!</definedName>
    <definedName name="가_설_공_사" localSheetId="1">#REF!</definedName>
    <definedName name="가_설_공_사" localSheetId="0">#REF!</definedName>
    <definedName name="가_설_공_사" localSheetId="7">#REF!</definedName>
    <definedName name="가_설_공_사" localSheetId="5">#REF!</definedName>
    <definedName name="가_설_공_사">#REF!</definedName>
    <definedName name="가건물" localSheetId="4">#REF!</definedName>
    <definedName name="가건물" localSheetId="3">#REF!</definedName>
    <definedName name="가건물">#REF!</definedName>
    <definedName name="가관지수링" localSheetId="4">#REF!</definedName>
    <definedName name="가관지수링" localSheetId="3">#REF!</definedName>
    <definedName name="가관지수링">#REF!</definedName>
    <definedName name="가나" localSheetId="4">#REF!</definedName>
    <definedName name="가나" localSheetId="3">#REF!</definedName>
    <definedName name="가나" localSheetId="2">#REF!</definedName>
    <definedName name="가나" localSheetId="1">#REF!</definedName>
    <definedName name="가나" localSheetId="0">#REF!</definedName>
    <definedName name="가나" localSheetId="7">#REF!</definedName>
    <definedName name="가나" localSheetId="5">#REF!</definedName>
    <definedName name="가나">#REF!</definedName>
    <definedName name="가로등" localSheetId="4">#N/A</definedName>
    <definedName name="가로등" localSheetId="3">#N/A</definedName>
    <definedName name="가로등" localSheetId="2">#N/A</definedName>
    <definedName name="가로등" localSheetId="1">#N/A</definedName>
    <definedName name="가로등" localSheetId="0">#N/A</definedName>
    <definedName name="가로등" localSheetId="7">#N/A</definedName>
    <definedName name="가로등" localSheetId="11">#N/A</definedName>
    <definedName name="가로등" localSheetId="5">#N/A</definedName>
    <definedName name="가로등">#N/A</definedName>
    <definedName name="가로등입력" localSheetId="4">#N/A</definedName>
    <definedName name="가로등입력" localSheetId="3">#N/A</definedName>
    <definedName name="가로등입력" localSheetId="2">#N/A</definedName>
    <definedName name="가로등입력" localSheetId="1">#N/A</definedName>
    <definedName name="가로등입력" localSheetId="0">#N/A</definedName>
    <definedName name="가로등입력" localSheetId="7">#N/A</definedName>
    <definedName name="가로등입력" localSheetId="11">#N/A</definedName>
    <definedName name="가로등입력" localSheetId="5">#N/A</definedName>
    <definedName name="가로등입력">#N/A</definedName>
    <definedName name="가로등주" localSheetId="4">#REF!</definedName>
    <definedName name="가로등주" localSheetId="3">#REF!</definedName>
    <definedName name="가로등주" localSheetId="2">#REF!</definedName>
    <definedName name="가로등주" localSheetId="1">#REF!</definedName>
    <definedName name="가로등주" localSheetId="0">#REF!</definedName>
    <definedName name="가로등주" localSheetId="7">#REF!</definedName>
    <definedName name="가로등주" localSheetId="5">#REF!</definedName>
    <definedName name="가로등주">#REF!</definedName>
    <definedName name="가몰탈" localSheetId="4">#REF!</definedName>
    <definedName name="가몰탈" localSheetId="3">#REF!</definedName>
    <definedName name="가몰탈">#REF!</definedName>
    <definedName name="가사" localSheetId="4">#REF!</definedName>
    <definedName name="가사" localSheetId="3">#REF!</definedName>
    <definedName name="가사" localSheetId="2">#REF!</definedName>
    <definedName name="가사" localSheetId="1">#REF!</definedName>
    <definedName name="가사" localSheetId="0">#REF!</definedName>
    <definedName name="가사" localSheetId="7">#REF!</definedName>
    <definedName name="가사" localSheetId="5">#REF!</definedName>
    <definedName name="가사">#REF!</definedName>
    <definedName name="가설공사비" localSheetId="4">#REF!</definedName>
    <definedName name="가설공사비" localSheetId="3">#REF!</definedName>
    <definedName name="가설공사비" localSheetId="2">#REF!</definedName>
    <definedName name="가설공사비" localSheetId="1">#REF!</definedName>
    <definedName name="가설공사비" localSheetId="0">#REF!</definedName>
    <definedName name="가설공사비" localSheetId="7">#REF!</definedName>
    <definedName name="가설공사비" localSheetId="5">#REF!</definedName>
    <definedName name="가설공사비">#REF!</definedName>
    <definedName name="가설휀스기성" localSheetId="4">#N/A</definedName>
    <definedName name="가설휀스기성" localSheetId="3">#N/A</definedName>
    <definedName name="가설휀스기성" localSheetId="2">#N/A</definedName>
    <definedName name="가설휀스기성" localSheetId="1">#N/A</definedName>
    <definedName name="가설휀스기성" localSheetId="0">#N/A</definedName>
    <definedName name="가설휀스기성" localSheetId="7">[0]!가시나무R5</definedName>
    <definedName name="가설휀스기성" localSheetId="11">[0]!가시나무R4</definedName>
    <definedName name="가설휀스기성" localSheetId="5">#N/A</definedName>
    <definedName name="가설휀스기성">#N/A</definedName>
    <definedName name="가설휀스기성3회" localSheetId="4">#N/A</definedName>
    <definedName name="가설휀스기성3회" localSheetId="3">#N/A</definedName>
    <definedName name="가설휀스기성3회" localSheetId="2">#N/A</definedName>
    <definedName name="가설휀스기성3회" localSheetId="1">#N/A</definedName>
    <definedName name="가설휀스기성3회" localSheetId="0">#N/A</definedName>
    <definedName name="가설휀스기성3회" localSheetId="7">[0]!가이즈까향1204</definedName>
    <definedName name="가설휀스기성3회" localSheetId="11">[0]!가원형4회</definedName>
    <definedName name="가설휀스기성3회" localSheetId="5">#N/A</definedName>
    <definedName name="가설휀스기성3회">#N/A</definedName>
    <definedName name="가시나무R4">[29]데이타!$E$2</definedName>
    <definedName name="가시나무R5">[29]데이타!$E$3</definedName>
    <definedName name="가시나무R6">[29]데이타!$E$4</definedName>
    <definedName name="가시나무R8">[29]데이타!$E$5</definedName>
    <definedName name="가원형4회" localSheetId="4">#REF!</definedName>
    <definedName name="가원형4회" localSheetId="3">#REF!</definedName>
    <definedName name="가원형4회">#REF!</definedName>
    <definedName name="가이즈까향1204">[29]데이타!$E$6</definedName>
    <definedName name="가이즈까향1505">[29]데이타!$E$7</definedName>
    <definedName name="가이즈까향2006">[29]데이타!$E$8</definedName>
    <definedName name="가이즈까향2008">[29]데이타!$E$9</definedName>
    <definedName name="가이즈까향2510">[29]데이타!$E$10</definedName>
    <definedName name="가중나무B10">[29]데이타!$E$19</definedName>
    <definedName name="가중나무B4">[29]데이타!$E$15</definedName>
    <definedName name="가중나무B5">[29]데이타!$E$16</definedName>
    <definedName name="가중나무B6">[29]데이타!$E$17</definedName>
    <definedName name="가중나무B8">[29]데이타!$E$18</definedName>
    <definedName name="가철근" localSheetId="4">#REF!</definedName>
    <definedName name="가철근" localSheetId="3">#REF!</definedName>
    <definedName name="가철근">#REF!</definedName>
    <definedName name="가콘25" localSheetId="4">#REF!</definedName>
    <definedName name="가콘25" localSheetId="3">#REF!</definedName>
    <definedName name="가콘25">#REF!</definedName>
    <definedName name="가콘40" localSheetId="4">#REF!</definedName>
    <definedName name="가콘40" localSheetId="3">#REF!</definedName>
    <definedName name="가콘40">#REF!</definedName>
    <definedName name="각도" localSheetId="4">#REF!</definedName>
    <definedName name="각도" localSheetId="3">#REF!</definedName>
    <definedName name="각도" localSheetId="2">#REF!</definedName>
    <definedName name="각도" localSheetId="1">#REF!</definedName>
    <definedName name="각도" localSheetId="0">#REF!</definedName>
    <definedName name="각도" localSheetId="7">#REF!</definedName>
    <definedName name="각도" localSheetId="5">#REF!</definedName>
    <definedName name="각도">#REF!</definedName>
    <definedName name="간노" localSheetId="4">[30]설계예시!$H$600</definedName>
    <definedName name="간노" localSheetId="3">[30]설계예시!$H$600</definedName>
    <definedName name="간노" localSheetId="2">[30]설계예시!$H$600</definedName>
    <definedName name="간노" localSheetId="1">[30]설계예시!$H$600</definedName>
    <definedName name="간노" localSheetId="0">[30]설계예시!$H$600</definedName>
    <definedName name="간노" localSheetId="5">[30]설계예시!$H$600</definedName>
    <definedName name="간노">[31]설계예시!$H$600</definedName>
    <definedName name="간접경비" localSheetId="4">#REF!</definedName>
    <definedName name="간접경비" localSheetId="3">#REF!</definedName>
    <definedName name="간접경비" localSheetId="2">#REF!</definedName>
    <definedName name="간접경비" localSheetId="1">#REF!</definedName>
    <definedName name="간접경비" localSheetId="0">#REF!</definedName>
    <definedName name="간접경비" localSheetId="7">#REF!</definedName>
    <definedName name="간접경비" localSheetId="5">#REF!</definedName>
    <definedName name="간접경비">#REF!</definedName>
    <definedName name="간접노무비" localSheetId="4">#REF!</definedName>
    <definedName name="간접노무비" localSheetId="3">#REF!</definedName>
    <definedName name="간접노무비" localSheetId="2">#REF!</definedName>
    <definedName name="간접노무비" localSheetId="1">#REF!</definedName>
    <definedName name="간접노무비" localSheetId="0">#REF!</definedName>
    <definedName name="간접노무비" localSheetId="7">#REF!</definedName>
    <definedName name="간접노무비" localSheetId="5">#REF!</definedName>
    <definedName name="간접노무비">#REF!</definedName>
    <definedName name="간접노무비율" localSheetId="4">#REF!</definedName>
    <definedName name="간접노무비율" localSheetId="3">#REF!</definedName>
    <definedName name="간접노무비율" localSheetId="2">#REF!</definedName>
    <definedName name="간접노무비율" localSheetId="1">#REF!</definedName>
    <definedName name="간접노무비율" localSheetId="0">#REF!</definedName>
    <definedName name="간접노무비율" localSheetId="7">#REF!</definedName>
    <definedName name="간접노무비율" localSheetId="5">#REF!</definedName>
    <definedName name="간접노무비율">#REF!</definedName>
    <definedName name="간접재료비" localSheetId="4">#REF!</definedName>
    <definedName name="간접재료비" localSheetId="3">#REF!</definedName>
    <definedName name="간접재료비" localSheetId="2">#REF!</definedName>
    <definedName name="간접재료비" localSheetId="1">#REF!</definedName>
    <definedName name="간접재료비" localSheetId="0">#REF!</definedName>
    <definedName name="간접재료비" localSheetId="7">#REF!</definedName>
    <definedName name="간접재료비" localSheetId="5">#REF!</definedName>
    <definedName name="간접재료비">#REF!</definedName>
    <definedName name="갈매기표지판_개소별명세" localSheetId="4">#REF!</definedName>
    <definedName name="갈매기표지판_개소별명세" localSheetId="3">#REF!</definedName>
    <definedName name="갈매기표지판_개소별명세" localSheetId="2">#REF!</definedName>
    <definedName name="갈매기표지판_개소별명세" localSheetId="1">#REF!</definedName>
    <definedName name="갈매기표지판_개소별명세" localSheetId="0">#REF!</definedName>
    <definedName name="갈매기표지판_개소별명세" localSheetId="7">#REF!</definedName>
    <definedName name="갈매기표지판_개소별명세" localSheetId="5">#REF!</definedName>
    <definedName name="갈매기표지판_개소별명세">#REF!</definedName>
    <definedName name="갈빌1호" localSheetId="4">#REF!</definedName>
    <definedName name="갈빌1호" localSheetId="3">#REF!</definedName>
    <definedName name="갈빌1호" localSheetId="2">#REF!</definedName>
    <definedName name="갈빌1호" localSheetId="1">#REF!</definedName>
    <definedName name="갈빌1호" localSheetId="0">#REF!</definedName>
    <definedName name="갈빌1호" localSheetId="7">#REF!</definedName>
    <definedName name="갈빌1호" localSheetId="5">#REF!</definedName>
    <definedName name="갈빌1호">#REF!</definedName>
    <definedName name="갈빌2호" localSheetId="4">#REF!</definedName>
    <definedName name="갈빌2호" localSheetId="3">#REF!</definedName>
    <definedName name="갈빌2호" localSheetId="2">#REF!</definedName>
    <definedName name="갈빌2호" localSheetId="1">#REF!</definedName>
    <definedName name="갈빌2호" localSheetId="0">#REF!</definedName>
    <definedName name="갈빌2호" localSheetId="7">#REF!</definedName>
    <definedName name="갈빌2호" localSheetId="5">#REF!</definedName>
    <definedName name="갈빌2호">#REF!</definedName>
    <definedName name="갈빌3호" localSheetId="4">#REF!</definedName>
    <definedName name="갈빌3호" localSheetId="3">#REF!</definedName>
    <definedName name="갈빌3호" localSheetId="2">#REF!</definedName>
    <definedName name="갈빌3호" localSheetId="1">#REF!</definedName>
    <definedName name="갈빌3호" localSheetId="0">#REF!</definedName>
    <definedName name="갈빌3호" localSheetId="7">#REF!</definedName>
    <definedName name="갈빌3호" localSheetId="5">#REF!</definedName>
    <definedName name="갈빌3호">#REF!</definedName>
    <definedName name="감나무" localSheetId="4">#REF!</definedName>
    <definedName name="감나무" localSheetId="3">#REF!</definedName>
    <definedName name="감나무" localSheetId="2">#REF!</definedName>
    <definedName name="감나무" localSheetId="1">#REF!</definedName>
    <definedName name="감나무" localSheetId="0">#REF!</definedName>
    <definedName name="감나무" localSheetId="7">#REF!</definedName>
    <definedName name="감나무" localSheetId="5">#REF!</definedName>
    <definedName name="감나무">#REF!</definedName>
    <definedName name="감속턱수량" localSheetId="4">#REF!</definedName>
    <definedName name="감속턱수량" localSheetId="3">#REF!</definedName>
    <definedName name="감속턱수량" localSheetId="2">#REF!</definedName>
    <definedName name="감속턱수량" localSheetId="1">#REF!</definedName>
    <definedName name="감속턱수량" localSheetId="0">#REF!</definedName>
    <definedName name="감속턱수량" localSheetId="7">#REF!</definedName>
    <definedName name="감속턱수량" localSheetId="5">#REF!</definedName>
    <definedName name="감속턱수량">#REF!</definedName>
    <definedName name="감철근" localSheetId="4">#REF!</definedName>
    <definedName name="감철근" localSheetId="3">#REF!</definedName>
    <definedName name="감철근">#REF!</definedName>
    <definedName name="감R10">[29]데이타!$E$24</definedName>
    <definedName name="감R12">[29]데이타!$E$25</definedName>
    <definedName name="감R15">[29]데이타!$E$26</definedName>
    <definedName name="감R5">[29]데이타!$E$20</definedName>
    <definedName name="감R6">[29]데이타!$E$21</definedName>
    <definedName name="감R7">[29]데이타!$E$22</definedName>
    <definedName name="감R8">[29]데이타!$E$23</definedName>
    <definedName name="갑">[32]산출내역서집계표!$AB$2:$AR$143</definedName>
    <definedName name="갑지1" localSheetId="4">#REF!</definedName>
    <definedName name="갑지1" localSheetId="3">#REF!</definedName>
    <definedName name="갑지1" localSheetId="2">#REF!</definedName>
    <definedName name="갑지1" localSheetId="1">#REF!</definedName>
    <definedName name="갑지1" localSheetId="0">#REF!</definedName>
    <definedName name="갑지1" localSheetId="7">#REF!</definedName>
    <definedName name="갑지1" localSheetId="5">#REF!</definedName>
    <definedName name="갑지1">#REF!</definedName>
    <definedName name="강관말뚝공" localSheetId="4">#REF!</definedName>
    <definedName name="강관말뚝공" localSheetId="3">#REF!</definedName>
    <definedName name="강관말뚝공" localSheetId="2">#REF!</definedName>
    <definedName name="강관말뚝공" localSheetId="1">#REF!</definedName>
    <definedName name="강관말뚝공" localSheetId="0">#REF!</definedName>
    <definedName name="강관말뚝공" localSheetId="7">#REF!</definedName>
    <definedName name="강관말뚝공" localSheetId="5">#REF!</definedName>
    <definedName name="강관말뚝공">#REF!</definedName>
    <definedName name="강관철근221">'[33]대창(함평)'!$AL$584</definedName>
    <definedName name="강교스치로폴_채움" localSheetId="4">#REF!</definedName>
    <definedName name="강교스치로폴_채움" localSheetId="3">#REF!</definedName>
    <definedName name="강교스치로폴_채움" localSheetId="2">#REF!</definedName>
    <definedName name="강교스치로폴_채움" localSheetId="1">#REF!</definedName>
    <definedName name="강교스치로폴_채움" localSheetId="0">#REF!</definedName>
    <definedName name="강교스치로폴_채움" localSheetId="7">#REF!</definedName>
    <definedName name="강교스치로폴_채움" localSheetId="5">#REF!</definedName>
    <definedName name="강교스치로폴_채움">#REF!</definedName>
    <definedName name="강릉교동" localSheetId="4" hidden="1">#REF!</definedName>
    <definedName name="강릉교동" localSheetId="3" hidden="1">#REF!</definedName>
    <definedName name="강릉교동" hidden="1">#REF!</definedName>
    <definedName name="강릉교동터파기" localSheetId="4" hidden="1">#REF!</definedName>
    <definedName name="강릉교동터파기" localSheetId="3" hidden="1">#REF!</definedName>
    <definedName name="강릉교동터파기" hidden="1">#REF!</definedName>
    <definedName name="강릉교동토목" localSheetId="4" hidden="1">#REF!</definedName>
    <definedName name="강릉교동토목" localSheetId="3" hidden="1">#REF!</definedName>
    <definedName name="강릉교동토목" hidden="1">#REF!</definedName>
    <definedName name="강릉교동흙막이" localSheetId="4" hidden="1">#REF!</definedName>
    <definedName name="강릉교동흙막이" localSheetId="3" hidden="1">#REF!</definedName>
    <definedName name="강릉교동흙막이" hidden="1">#REF!</definedName>
    <definedName name="강릉토공사" localSheetId="4" hidden="1">#REF!</definedName>
    <definedName name="강릉토공사" localSheetId="3" hidden="1">#REF!</definedName>
    <definedName name="강릉토공사" hidden="1">#REF!</definedName>
    <definedName name="강릉토목공사" localSheetId="4" hidden="1">#REF!</definedName>
    <definedName name="강릉토목공사" localSheetId="3" hidden="1">#REF!</definedName>
    <definedName name="강릉토목공사" hidden="1">#REF!</definedName>
    <definedName name="강릉토목임" localSheetId="4" hidden="1">#REF!</definedName>
    <definedName name="강릉토목임" localSheetId="3" hidden="1">#REF!</definedName>
    <definedName name="강릉토목임" hidden="1">#REF!</definedName>
    <definedName name="강재거푸집" localSheetId="4">#REF!</definedName>
    <definedName name="강재거푸집" localSheetId="3">#REF!</definedName>
    <definedName name="강재거푸집" localSheetId="2">#REF!</definedName>
    <definedName name="강재거푸집" localSheetId="1">#REF!</definedName>
    <definedName name="강재거푸집" localSheetId="0">#REF!</definedName>
    <definedName name="강재거푸집" localSheetId="7">#REF!</definedName>
    <definedName name="강재거푸집" localSheetId="5">#REF!</definedName>
    <definedName name="강재거푸집">#REF!</definedName>
    <definedName name="강재규격">[34]가시설단위수량!$B$4:$B$7</definedName>
    <definedName name="강재DATA">[34]가시설단위수량!$A$4:$Z$7</definedName>
    <definedName name="개나리" localSheetId="4">#REF!</definedName>
    <definedName name="개나리" localSheetId="3">#REF!</definedName>
    <definedName name="개나리" localSheetId="2">#REF!</definedName>
    <definedName name="개나리" localSheetId="1">#REF!</definedName>
    <definedName name="개나리" localSheetId="0">#REF!</definedName>
    <definedName name="개나리" localSheetId="7">#REF!</definedName>
    <definedName name="개나리" localSheetId="5">#REF!</definedName>
    <definedName name="개나리">#REF!</definedName>
    <definedName name="개나리12">[29]데이타!$E$31</definedName>
    <definedName name="개나리3">[29]데이타!$E$27</definedName>
    <definedName name="개나리5">[29]데이타!$E$28</definedName>
    <definedName name="개나리7">[29]데이타!$E$29</definedName>
    <definedName name="개나리9">[29]데이타!$E$30</definedName>
    <definedName name="개소" localSheetId="4">#REF!</definedName>
    <definedName name="개소" localSheetId="3">#REF!</definedName>
    <definedName name="개소">#REF!</definedName>
    <definedName name="개쉬땅1204">[29]데이타!$E$32</definedName>
    <definedName name="개쉬땅1506">[29]데이타!$E$33</definedName>
    <definedName name="갱부001" localSheetId="4">#REF!</definedName>
    <definedName name="갱부001" localSheetId="3">#REF!</definedName>
    <definedName name="갱부001" localSheetId="2">#REF!</definedName>
    <definedName name="갱부001" localSheetId="1">#REF!</definedName>
    <definedName name="갱부001" localSheetId="0">#REF!</definedName>
    <definedName name="갱부001" localSheetId="7">#REF!</definedName>
    <definedName name="갱부001" localSheetId="5">#REF!</definedName>
    <definedName name="갱부001">#REF!</definedName>
    <definedName name="갱부002" localSheetId="4">#REF!</definedName>
    <definedName name="갱부002" localSheetId="3">#REF!</definedName>
    <definedName name="갱부002" localSheetId="2">#REF!</definedName>
    <definedName name="갱부002" localSheetId="1">#REF!</definedName>
    <definedName name="갱부002" localSheetId="0">#REF!</definedName>
    <definedName name="갱부002" localSheetId="7">#REF!</definedName>
    <definedName name="갱부002" localSheetId="5">#REF!</definedName>
    <definedName name="갱부002">#REF!</definedName>
    <definedName name="갱부011" localSheetId="4">#REF!</definedName>
    <definedName name="갱부011" localSheetId="3">#REF!</definedName>
    <definedName name="갱부011" localSheetId="2">#REF!</definedName>
    <definedName name="갱부011" localSheetId="1">#REF!</definedName>
    <definedName name="갱부011" localSheetId="0">#REF!</definedName>
    <definedName name="갱부011" localSheetId="7">#REF!</definedName>
    <definedName name="갱부011" localSheetId="5">#REF!</definedName>
    <definedName name="갱부011">#REF!</definedName>
    <definedName name="갱부012" localSheetId="4">#REF!</definedName>
    <definedName name="갱부012" localSheetId="3">#REF!</definedName>
    <definedName name="갱부012" localSheetId="2">#REF!</definedName>
    <definedName name="갱부012" localSheetId="1">#REF!</definedName>
    <definedName name="갱부012" localSheetId="0">#REF!</definedName>
    <definedName name="갱부012" localSheetId="7">#REF!</definedName>
    <definedName name="갱부012" localSheetId="5">#REF!</definedName>
    <definedName name="갱부012">#REF!</definedName>
    <definedName name="갱부982" localSheetId="4">#REF!</definedName>
    <definedName name="갱부982" localSheetId="3">#REF!</definedName>
    <definedName name="갱부982" localSheetId="2">#REF!</definedName>
    <definedName name="갱부982" localSheetId="1">#REF!</definedName>
    <definedName name="갱부982" localSheetId="0">#REF!</definedName>
    <definedName name="갱부982" localSheetId="7">#REF!</definedName>
    <definedName name="갱부982" localSheetId="5">#REF!</definedName>
    <definedName name="갱부982">#REF!</definedName>
    <definedName name="갱부991" localSheetId="4">#REF!</definedName>
    <definedName name="갱부991" localSheetId="3">#REF!</definedName>
    <definedName name="갱부991" localSheetId="2">#REF!</definedName>
    <definedName name="갱부991" localSheetId="1">#REF!</definedName>
    <definedName name="갱부991" localSheetId="0">#REF!</definedName>
    <definedName name="갱부991" localSheetId="7">#REF!</definedName>
    <definedName name="갱부991" localSheetId="5">#REF!</definedName>
    <definedName name="갱부991">#REF!</definedName>
    <definedName name="갱부992" localSheetId="4">#REF!</definedName>
    <definedName name="갱부992" localSheetId="3">#REF!</definedName>
    <definedName name="갱부992" localSheetId="2">#REF!</definedName>
    <definedName name="갱부992" localSheetId="1">#REF!</definedName>
    <definedName name="갱부992" localSheetId="0">#REF!</definedName>
    <definedName name="갱부992" localSheetId="7">#REF!</definedName>
    <definedName name="갱부992" localSheetId="5">#REF!</definedName>
    <definedName name="갱부992">#REF!</definedName>
    <definedName name="걔비온" localSheetId="4">#REF!</definedName>
    <definedName name="걔비온" localSheetId="3">#REF!</definedName>
    <definedName name="걔비온" localSheetId="2">#REF!</definedName>
    <definedName name="걔비온" localSheetId="1">#REF!</definedName>
    <definedName name="걔비온" localSheetId="0">#REF!</definedName>
    <definedName name="걔비온" localSheetId="7">#REF!</definedName>
    <definedName name="걔비온" localSheetId="5">#REF!</definedName>
    <definedName name="걔비온">#REF!</definedName>
    <definedName name="거3회설0">[35]구체!$AU$79</definedName>
    <definedName name="거3회자0">[35]구체!$AU$73</definedName>
    <definedName name="거4회자0">[35]구체!$AU$85</definedName>
    <definedName name="거6회자0">[35]구체!$AU$91</definedName>
    <definedName name="거친마감" localSheetId="4">#REF!</definedName>
    <definedName name="거친마감" localSheetId="3">#REF!</definedName>
    <definedName name="거친마감" localSheetId="2">#REF!</definedName>
    <definedName name="거친마감" localSheetId="1">#REF!</definedName>
    <definedName name="거친마감" localSheetId="0">#REF!</definedName>
    <definedName name="거친마감" localSheetId="7">#REF!</definedName>
    <definedName name="거친마감" localSheetId="5">#REF!</definedName>
    <definedName name="거친마감">#REF!</definedName>
    <definedName name="거푸집1" localSheetId="4">'[36]pier-1'!#REF!</definedName>
    <definedName name="거푸집1" localSheetId="3">'[36]pier-1'!#REF!</definedName>
    <definedName name="거푸집1" localSheetId="2">'[36]pier-1'!#REF!</definedName>
    <definedName name="거푸집1" localSheetId="1">'[36]pier-1'!#REF!</definedName>
    <definedName name="거푸집1" localSheetId="0">'[36]pier-1'!#REF!</definedName>
    <definedName name="거푸집1" localSheetId="7">'[36]pier-1'!#REF!</definedName>
    <definedName name="거푸집1" localSheetId="5">'[36]pier-1'!#REF!</definedName>
    <definedName name="거푸집1">'[36]pier-1'!#REF!</definedName>
    <definedName name="건설기계운전기사001" localSheetId="4">#REF!</definedName>
    <definedName name="건설기계운전기사001" localSheetId="3">#REF!</definedName>
    <definedName name="건설기계운전기사001" localSheetId="2">#REF!</definedName>
    <definedName name="건설기계운전기사001" localSheetId="1">#REF!</definedName>
    <definedName name="건설기계운전기사001" localSheetId="0">#REF!</definedName>
    <definedName name="건설기계운전기사001" localSheetId="7">#REF!</definedName>
    <definedName name="건설기계운전기사001" localSheetId="5">#REF!</definedName>
    <definedName name="건설기계운전기사001">#REF!</definedName>
    <definedName name="건설기계운전기사002" localSheetId="4">#REF!</definedName>
    <definedName name="건설기계운전기사002" localSheetId="3">#REF!</definedName>
    <definedName name="건설기계운전기사002" localSheetId="2">#REF!</definedName>
    <definedName name="건설기계운전기사002" localSheetId="1">#REF!</definedName>
    <definedName name="건설기계운전기사002" localSheetId="0">#REF!</definedName>
    <definedName name="건설기계운전기사002" localSheetId="7">#REF!</definedName>
    <definedName name="건설기계운전기사002" localSheetId="5">#REF!</definedName>
    <definedName name="건설기계운전기사002">#REF!</definedName>
    <definedName name="건설기계운전기사011" localSheetId="4">#REF!</definedName>
    <definedName name="건설기계운전기사011" localSheetId="3">#REF!</definedName>
    <definedName name="건설기계운전기사011" localSheetId="2">#REF!</definedName>
    <definedName name="건설기계운전기사011" localSheetId="1">#REF!</definedName>
    <definedName name="건설기계운전기사011" localSheetId="0">#REF!</definedName>
    <definedName name="건설기계운전기사011" localSheetId="7">#REF!</definedName>
    <definedName name="건설기계운전기사011" localSheetId="5">#REF!</definedName>
    <definedName name="건설기계운전기사011">#REF!</definedName>
    <definedName name="건설기계운전기사012" localSheetId="4">#REF!</definedName>
    <definedName name="건설기계운전기사012" localSheetId="3">#REF!</definedName>
    <definedName name="건설기계운전기사012" localSheetId="2">#REF!</definedName>
    <definedName name="건설기계운전기사012" localSheetId="1">#REF!</definedName>
    <definedName name="건설기계운전기사012" localSheetId="0">#REF!</definedName>
    <definedName name="건설기계운전기사012" localSheetId="7">#REF!</definedName>
    <definedName name="건설기계운전기사012" localSheetId="5">#REF!</definedName>
    <definedName name="건설기계운전기사012">#REF!</definedName>
    <definedName name="건설기계운전기사982" localSheetId="4">#REF!</definedName>
    <definedName name="건설기계운전기사982" localSheetId="3">#REF!</definedName>
    <definedName name="건설기계운전기사982" localSheetId="2">#REF!</definedName>
    <definedName name="건설기계운전기사982" localSheetId="1">#REF!</definedName>
    <definedName name="건설기계운전기사982" localSheetId="0">#REF!</definedName>
    <definedName name="건설기계운전기사982" localSheetId="7">#REF!</definedName>
    <definedName name="건설기계운전기사982" localSheetId="5">#REF!</definedName>
    <definedName name="건설기계운전기사982">#REF!</definedName>
    <definedName name="건설기계운전기사991" localSheetId="4">#REF!</definedName>
    <definedName name="건설기계운전기사991" localSheetId="3">#REF!</definedName>
    <definedName name="건설기계운전기사991" localSheetId="2">#REF!</definedName>
    <definedName name="건설기계운전기사991" localSheetId="1">#REF!</definedName>
    <definedName name="건설기계운전기사991" localSheetId="0">#REF!</definedName>
    <definedName name="건설기계운전기사991" localSheetId="7">#REF!</definedName>
    <definedName name="건설기계운전기사991" localSheetId="5">#REF!</definedName>
    <definedName name="건설기계운전기사991">#REF!</definedName>
    <definedName name="건설기계운전기사992" localSheetId="4">#REF!</definedName>
    <definedName name="건설기계운전기사992" localSheetId="3">#REF!</definedName>
    <definedName name="건설기계운전기사992" localSheetId="2">#REF!</definedName>
    <definedName name="건설기계운전기사992" localSheetId="1">#REF!</definedName>
    <definedName name="건설기계운전기사992" localSheetId="0">#REF!</definedName>
    <definedName name="건설기계운전기사992" localSheetId="7">#REF!</definedName>
    <definedName name="건설기계운전기사992" localSheetId="5">#REF!</definedName>
    <definedName name="건설기계운전기사992">#REF!</definedName>
    <definedName name="건설기계운전조수001" localSheetId="4">#REF!</definedName>
    <definedName name="건설기계운전조수001" localSheetId="3">#REF!</definedName>
    <definedName name="건설기계운전조수001" localSheetId="2">#REF!</definedName>
    <definedName name="건설기계운전조수001" localSheetId="1">#REF!</definedName>
    <definedName name="건설기계운전조수001" localSheetId="0">#REF!</definedName>
    <definedName name="건설기계운전조수001" localSheetId="7">#REF!</definedName>
    <definedName name="건설기계운전조수001" localSheetId="5">#REF!</definedName>
    <definedName name="건설기계운전조수001">#REF!</definedName>
    <definedName name="건설기계운전조수002" localSheetId="4">#REF!</definedName>
    <definedName name="건설기계운전조수002" localSheetId="3">#REF!</definedName>
    <definedName name="건설기계운전조수002" localSheetId="2">#REF!</definedName>
    <definedName name="건설기계운전조수002" localSheetId="1">#REF!</definedName>
    <definedName name="건설기계운전조수002" localSheetId="0">#REF!</definedName>
    <definedName name="건설기계운전조수002" localSheetId="7">#REF!</definedName>
    <definedName name="건설기계운전조수002" localSheetId="5">#REF!</definedName>
    <definedName name="건설기계운전조수002">#REF!</definedName>
    <definedName name="건설기계운전조수011" localSheetId="4">#REF!</definedName>
    <definedName name="건설기계운전조수011" localSheetId="3">#REF!</definedName>
    <definedName name="건설기계운전조수011" localSheetId="2">#REF!</definedName>
    <definedName name="건설기계운전조수011" localSheetId="1">#REF!</definedName>
    <definedName name="건설기계운전조수011" localSheetId="0">#REF!</definedName>
    <definedName name="건설기계운전조수011" localSheetId="7">#REF!</definedName>
    <definedName name="건설기계운전조수011" localSheetId="5">#REF!</definedName>
    <definedName name="건설기계운전조수011">#REF!</definedName>
    <definedName name="건설기계운전조수012" localSheetId="4">#REF!</definedName>
    <definedName name="건설기계운전조수012" localSheetId="3">#REF!</definedName>
    <definedName name="건설기계운전조수012" localSheetId="2">#REF!</definedName>
    <definedName name="건설기계운전조수012" localSheetId="1">#REF!</definedName>
    <definedName name="건설기계운전조수012" localSheetId="0">#REF!</definedName>
    <definedName name="건설기계운전조수012" localSheetId="7">#REF!</definedName>
    <definedName name="건설기계운전조수012" localSheetId="5">#REF!</definedName>
    <definedName name="건설기계운전조수012">#REF!</definedName>
    <definedName name="건설기계운전조수982" localSheetId="4">#REF!</definedName>
    <definedName name="건설기계운전조수982" localSheetId="3">#REF!</definedName>
    <definedName name="건설기계운전조수982" localSheetId="2">#REF!</definedName>
    <definedName name="건설기계운전조수982" localSheetId="1">#REF!</definedName>
    <definedName name="건설기계운전조수982" localSheetId="0">#REF!</definedName>
    <definedName name="건설기계운전조수982" localSheetId="7">#REF!</definedName>
    <definedName name="건설기계운전조수982" localSheetId="5">#REF!</definedName>
    <definedName name="건설기계운전조수982">#REF!</definedName>
    <definedName name="건설기계운전조수991" localSheetId="4">#REF!</definedName>
    <definedName name="건설기계운전조수991" localSheetId="3">#REF!</definedName>
    <definedName name="건설기계운전조수991" localSheetId="2">#REF!</definedName>
    <definedName name="건설기계운전조수991" localSheetId="1">#REF!</definedName>
    <definedName name="건설기계운전조수991" localSheetId="0">#REF!</definedName>
    <definedName name="건설기계운전조수991" localSheetId="7">#REF!</definedName>
    <definedName name="건설기계운전조수991" localSheetId="5">#REF!</definedName>
    <definedName name="건설기계운전조수991">#REF!</definedName>
    <definedName name="건설기계운전조수992" localSheetId="4">#REF!</definedName>
    <definedName name="건설기계운전조수992" localSheetId="3">#REF!</definedName>
    <definedName name="건설기계운전조수992" localSheetId="2">#REF!</definedName>
    <definedName name="건설기계운전조수992" localSheetId="1">#REF!</definedName>
    <definedName name="건설기계운전조수992" localSheetId="0">#REF!</definedName>
    <definedName name="건설기계운전조수992" localSheetId="7">#REF!</definedName>
    <definedName name="건설기계운전조수992" localSheetId="5">#REF!</definedName>
    <definedName name="건설기계운전조수992">#REF!</definedName>
    <definedName name="건설기계조장001" localSheetId="4">#REF!</definedName>
    <definedName name="건설기계조장001" localSheetId="3">#REF!</definedName>
    <definedName name="건설기계조장001" localSheetId="2">#REF!</definedName>
    <definedName name="건설기계조장001" localSheetId="1">#REF!</definedName>
    <definedName name="건설기계조장001" localSheetId="0">#REF!</definedName>
    <definedName name="건설기계조장001" localSheetId="7">#REF!</definedName>
    <definedName name="건설기계조장001" localSheetId="5">#REF!</definedName>
    <definedName name="건설기계조장001">#REF!</definedName>
    <definedName name="건설기계조장002" localSheetId="4">#REF!</definedName>
    <definedName name="건설기계조장002" localSheetId="3">#REF!</definedName>
    <definedName name="건설기계조장002" localSheetId="2">#REF!</definedName>
    <definedName name="건설기계조장002" localSheetId="1">#REF!</definedName>
    <definedName name="건설기계조장002" localSheetId="0">#REF!</definedName>
    <definedName name="건설기계조장002" localSheetId="7">#REF!</definedName>
    <definedName name="건설기계조장002" localSheetId="5">#REF!</definedName>
    <definedName name="건설기계조장002">#REF!</definedName>
    <definedName name="건설기계조장011" localSheetId="4">#REF!</definedName>
    <definedName name="건설기계조장011" localSheetId="3">#REF!</definedName>
    <definedName name="건설기계조장011" localSheetId="2">#REF!</definedName>
    <definedName name="건설기계조장011" localSheetId="1">#REF!</definedName>
    <definedName name="건설기계조장011" localSheetId="0">#REF!</definedName>
    <definedName name="건설기계조장011" localSheetId="7">#REF!</definedName>
    <definedName name="건설기계조장011" localSheetId="5">#REF!</definedName>
    <definedName name="건설기계조장011">#REF!</definedName>
    <definedName name="건설기계조장012" localSheetId="4">#REF!</definedName>
    <definedName name="건설기계조장012" localSheetId="3">#REF!</definedName>
    <definedName name="건설기계조장012" localSheetId="2">#REF!</definedName>
    <definedName name="건설기계조장012" localSheetId="1">#REF!</definedName>
    <definedName name="건설기계조장012" localSheetId="0">#REF!</definedName>
    <definedName name="건설기계조장012" localSheetId="7">#REF!</definedName>
    <definedName name="건설기계조장012" localSheetId="5">#REF!</definedName>
    <definedName name="건설기계조장012">#REF!</definedName>
    <definedName name="건설기계조장982" localSheetId="4">#REF!</definedName>
    <definedName name="건설기계조장982" localSheetId="3">#REF!</definedName>
    <definedName name="건설기계조장982" localSheetId="2">#REF!</definedName>
    <definedName name="건설기계조장982" localSheetId="1">#REF!</definedName>
    <definedName name="건설기계조장982" localSheetId="0">#REF!</definedName>
    <definedName name="건설기계조장982" localSheetId="7">#REF!</definedName>
    <definedName name="건설기계조장982" localSheetId="5">#REF!</definedName>
    <definedName name="건설기계조장982">#REF!</definedName>
    <definedName name="건설기계조장991" localSheetId="4">#REF!</definedName>
    <definedName name="건설기계조장991" localSheetId="3">#REF!</definedName>
    <definedName name="건설기계조장991" localSheetId="2">#REF!</definedName>
    <definedName name="건설기계조장991" localSheetId="1">#REF!</definedName>
    <definedName name="건설기계조장991" localSheetId="0">#REF!</definedName>
    <definedName name="건설기계조장991" localSheetId="7">#REF!</definedName>
    <definedName name="건설기계조장991" localSheetId="5">#REF!</definedName>
    <definedName name="건설기계조장991">#REF!</definedName>
    <definedName name="건설기계조장992" localSheetId="4">#REF!</definedName>
    <definedName name="건설기계조장992" localSheetId="3">#REF!</definedName>
    <definedName name="건설기계조장992" localSheetId="2">#REF!</definedName>
    <definedName name="건설기계조장992" localSheetId="1">#REF!</definedName>
    <definedName name="건설기계조장992" localSheetId="0">#REF!</definedName>
    <definedName name="건설기계조장992" localSheetId="7">#REF!</definedName>
    <definedName name="건설기계조장992" localSheetId="5">#REF!</definedName>
    <definedName name="건설기계조장992">#REF!</definedName>
    <definedName name="건축" hidden="1">{#N/A,#N/A,TRUE,"토적및재료집계";#N/A,#N/A,TRUE,"토적및재료집계";#N/A,#N/A,TRUE,"단위량"}</definedName>
    <definedName name="건축목공001" localSheetId="4">#REF!</definedName>
    <definedName name="건축목공001" localSheetId="3">#REF!</definedName>
    <definedName name="건축목공001" localSheetId="2">#REF!</definedName>
    <definedName name="건축목공001" localSheetId="1">#REF!</definedName>
    <definedName name="건축목공001" localSheetId="0">#REF!</definedName>
    <definedName name="건축목공001" localSheetId="7">#REF!</definedName>
    <definedName name="건축목공001" localSheetId="5">#REF!</definedName>
    <definedName name="건축목공001">#REF!</definedName>
    <definedName name="건축목공002" localSheetId="4">#REF!</definedName>
    <definedName name="건축목공002" localSheetId="3">#REF!</definedName>
    <definedName name="건축목공002" localSheetId="2">#REF!</definedName>
    <definedName name="건축목공002" localSheetId="1">#REF!</definedName>
    <definedName name="건축목공002" localSheetId="0">#REF!</definedName>
    <definedName name="건축목공002" localSheetId="7">#REF!</definedName>
    <definedName name="건축목공002" localSheetId="5">#REF!</definedName>
    <definedName name="건축목공002">#REF!</definedName>
    <definedName name="건축목공011" localSheetId="4">#REF!</definedName>
    <definedName name="건축목공011" localSheetId="3">#REF!</definedName>
    <definedName name="건축목공011" localSheetId="2">#REF!</definedName>
    <definedName name="건축목공011" localSheetId="1">#REF!</definedName>
    <definedName name="건축목공011" localSheetId="0">#REF!</definedName>
    <definedName name="건축목공011" localSheetId="7">#REF!</definedName>
    <definedName name="건축목공011" localSheetId="5">#REF!</definedName>
    <definedName name="건축목공011">#REF!</definedName>
    <definedName name="건축목공012" localSheetId="4">#REF!</definedName>
    <definedName name="건축목공012" localSheetId="3">#REF!</definedName>
    <definedName name="건축목공012" localSheetId="2">#REF!</definedName>
    <definedName name="건축목공012" localSheetId="1">#REF!</definedName>
    <definedName name="건축목공012" localSheetId="0">#REF!</definedName>
    <definedName name="건축목공012" localSheetId="7">#REF!</definedName>
    <definedName name="건축목공012" localSheetId="5">#REF!</definedName>
    <definedName name="건축목공012">#REF!</definedName>
    <definedName name="건축목공982" localSheetId="4">#REF!</definedName>
    <definedName name="건축목공982" localSheetId="3">#REF!</definedName>
    <definedName name="건축목공982" localSheetId="2">#REF!</definedName>
    <definedName name="건축목공982" localSheetId="1">#REF!</definedName>
    <definedName name="건축목공982" localSheetId="0">#REF!</definedName>
    <definedName name="건축목공982" localSheetId="7">#REF!</definedName>
    <definedName name="건축목공982" localSheetId="5">#REF!</definedName>
    <definedName name="건축목공982">#REF!</definedName>
    <definedName name="건축목공991" localSheetId="4">#REF!</definedName>
    <definedName name="건축목공991" localSheetId="3">#REF!</definedName>
    <definedName name="건축목공991" localSheetId="2">#REF!</definedName>
    <definedName name="건축목공991" localSheetId="1">#REF!</definedName>
    <definedName name="건축목공991" localSheetId="0">#REF!</definedName>
    <definedName name="건축목공991" localSheetId="7">#REF!</definedName>
    <definedName name="건축목공991" localSheetId="5">#REF!</definedName>
    <definedName name="건축목공991">#REF!</definedName>
    <definedName name="건축목공992" localSheetId="4">#REF!</definedName>
    <definedName name="건축목공992" localSheetId="3">#REF!</definedName>
    <definedName name="건축목공992" localSheetId="2">#REF!</definedName>
    <definedName name="건축목공992" localSheetId="1">#REF!</definedName>
    <definedName name="건축목공992" localSheetId="0">#REF!</definedName>
    <definedName name="건축목공992" localSheetId="7">#REF!</definedName>
    <definedName name="건축목공992" localSheetId="5">#REF!</definedName>
    <definedName name="건축목공992">#REF!</definedName>
    <definedName name="건축폐기물" localSheetId="4">#REF!</definedName>
    <definedName name="건축폐기물" localSheetId="3">#REF!</definedName>
    <definedName name="건축폐기물" localSheetId="2">#REF!</definedName>
    <definedName name="건축폐기물" localSheetId="1">#REF!</definedName>
    <definedName name="건축폐기물" localSheetId="0">#REF!</definedName>
    <definedName name="건축폐기물" localSheetId="7">#REF!</definedName>
    <definedName name="건축폐기물" localSheetId="5">#REF!</definedName>
    <definedName name="건축폐기물">#REF!</definedName>
    <definedName name="게비온" localSheetId="4">#REF!</definedName>
    <definedName name="게비온" localSheetId="3">#REF!</definedName>
    <definedName name="게비온" localSheetId="2">#REF!</definedName>
    <definedName name="게비온" localSheetId="1">#REF!</definedName>
    <definedName name="게비온" localSheetId="0">#REF!</definedName>
    <definedName name="게비온" localSheetId="7">#REF!</definedName>
    <definedName name="게비온" localSheetId="5">#REF!</definedName>
    <definedName name="게비온">#REF!</definedName>
    <definedName name="견적" localSheetId="4">#REF!</definedName>
    <definedName name="견적" localSheetId="3">#REF!</definedName>
    <definedName name="견적" localSheetId="2">#REF!</definedName>
    <definedName name="견적" localSheetId="1">#REF!</definedName>
    <definedName name="견적" localSheetId="0">#REF!</definedName>
    <definedName name="견적" localSheetId="7">#REF!</definedName>
    <definedName name="견적" localSheetId="5">#REF!</definedName>
    <definedName name="견적">#REF!</definedName>
    <definedName name="견적금액">#N/A</definedName>
    <definedName name="견적대비" localSheetId="4" hidden="1">#REF!</definedName>
    <definedName name="견적대비" localSheetId="3" hidden="1">#REF!</definedName>
    <definedName name="견적대비" hidden="1">#REF!</definedName>
    <definedName name="견적서" hidden="1">{#N/A,#N/A,FALSE,"전력간선"}</definedName>
    <definedName name="견적탱크" localSheetId="4">#REF!</definedName>
    <definedName name="견적탱크" localSheetId="3">#REF!</definedName>
    <definedName name="견적탱크" localSheetId="2">#REF!</definedName>
    <definedName name="견적탱크" localSheetId="1">#REF!</definedName>
    <definedName name="견적탱크" localSheetId="0">#REF!</definedName>
    <definedName name="견적탱크" localSheetId="7">#REF!</definedName>
    <definedName name="견적탱크" localSheetId="5">#REF!</definedName>
    <definedName name="견적탱크">#REF!</definedName>
    <definedName name="견출공001" localSheetId="4">#REF!</definedName>
    <definedName name="견출공001" localSheetId="3">#REF!</definedName>
    <definedName name="견출공001" localSheetId="2">#REF!</definedName>
    <definedName name="견출공001" localSheetId="1">#REF!</definedName>
    <definedName name="견출공001" localSheetId="0">#REF!</definedName>
    <definedName name="견출공001" localSheetId="7">#REF!</definedName>
    <definedName name="견출공001" localSheetId="5">#REF!</definedName>
    <definedName name="견출공001">#REF!</definedName>
    <definedName name="견출공002" localSheetId="4">#REF!</definedName>
    <definedName name="견출공002" localSheetId="3">#REF!</definedName>
    <definedName name="견출공002" localSheetId="2">#REF!</definedName>
    <definedName name="견출공002" localSheetId="1">#REF!</definedName>
    <definedName name="견출공002" localSheetId="0">#REF!</definedName>
    <definedName name="견출공002" localSheetId="7">#REF!</definedName>
    <definedName name="견출공002" localSheetId="5">#REF!</definedName>
    <definedName name="견출공002">#REF!</definedName>
    <definedName name="견출공011" localSheetId="4">#REF!</definedName>
    <definedName name="견출공011" localSheetId="3">#REF!</definedName>
    <definedName name="견출공011" localSheetId="2">#REF!</definedName>
    <definedName name="견출공011" localSheetId="1">#REF!</definedName>
    <definedName name="견출공011" localSheetId="0">#REF!</definedName>
    <definedName name="견출공011" localSheetId="7">#REF!</definedName>
    <definedName name="견출공011" localSheetId="5">#REF!</definedName>
    <definedName name="견출공011">#REF!</definedName>
    <definedName name="견출공012" localSheetId="4">#REF!</definedName>
    <definedName name="견출공012" localSheetId="3">#REF!</definedName>
    <definedName name="견출공012" localSheetId="2">#REF!</definedName>
    <definedName name="견출공012" localSheetId="1">#REF!</definedName>
    <definedName name="견출공012" localSheetId="0">#REF!</definedName>
    <definedName name="견출공012" localSheetId="7">#REF!</definedName>
    <definedName name="견출공012" localSheetId="5">#REF!</definedName>
    <definedName name="견출공012">#REF!</definedName>
    <definedName name="견출공982" localSheetId="4">#REF!</definedName>
    <definedName name="견출공982" localSheetId="3">#REF!</definedName>
    <definedName name="견출공982" localSheetId="2">#REF!</definedName>
    <definedName name="견출공982" localSheetId="1">#REF!</definedName>
    <definedName name="견출공982" localSheetId="0">#REF!</definedName>
    <definedName name="견출공982" localSheetId="7">#REF!</definedName>
    <definedName name="견출공982" localSheetId="5">#REF!</definedName>
    <definedName name="견출공982">#REF!</definedName>
    <definedName name="견출공991" localSheetId="4">#REF!</definedName>
    <definedName name="견출공991" localSheetId="3">#REF!</definedName>
    <definedName name="견출공991" localSheetId="2">#REF!</definedName>
    <definedName name="견출공991" localSheetId="1">#REF!</definedName>
    <definedName name="견출공991" localSheetId="0">#REF!</definedName>
    <definedName name="견출공991" localSheetId="7">#REF!</definedName>
    <definedName name="견출공991" localSheetId="5">#REF!</definedName>
    <definedName name="견출공991">#REF!</definedName>
    <definedName name="견출공992" localSheetId="4">#REF!</definedName>
    <definedName name="견출공992" localSheetId="3">#REF!</definedName>
    <definedName name="견출공992" localSheetId="2">#REF!</definedName>
    <definedName name="견출공992" localSheetId="1">#REF!</definedName>
    <definedName name="견출공992" localSheetId="0">#REF!</definedName>
    <definedName name="견출공992" localSheetId="7">#REF!</definedName>
    <definedName name="견출공992" localSheetId="5">#REF!</definedName>
    <definedName name="견출공992">#REF!</definedName>
    <definedName name="결제">#N/A</definedName>
    <definedName name="결제금액">#N/A</definedName>
    <definedName name="겹동백1002">[29]데이타!$E$145</definedName>
    <definedName name="겹동백1204">[29]데이타!$E$146</definedName>
    <definedName name="겹동백1506">[29]데이타!$E$147</definedName>
    <definedName name="겹벗R6">[29]데이타!$E$34</definedName>
    <definedName name="겹벗R8">[29]데이타!$E$35</definedName>
    <definedName name="겹철쭉0304">[29]데이타!$E$36</definedName>
    <definedName name="겹철쭉0506">[29]데이타!$E$37</definedName>
    <definedName name="겹철쭉0608">[29]데이타!$E$38</definedName>
    <definedName name="겹철쭉0810">[29]데이타!$E$39</definedName>
    <definedName name="겹철쭉0812">[29]데이타!$E$40</definedName>
    <definedName name="경기노임" localSheetId="4">#REF!</definedName>
    <definedName name="경기노임" localSheetId="3">#REF!</definedName>
    <definedName name="경기노임" localSheetId="2">#REF!</definedName>
    <definedName name="경기노임" localSheetId="1">#REF!</definedName>
    <definedName name="경기노임" localSheetId="0">#REF!</definedName>
    <definedName name="경기노임" localSheetId="7">#REF!</definedName>
    <definedName name="경기노임" localSheetId="5">#REF!</definedName>
    <definedName name="경기노임">#REF!</definedName>
    <definedName name="경비" localSheetId="4">#REF!</definedName>
    <definedName name="경비" localSheetId="3">#REF!</definedName>
    <definedName name="경비" localSheetId="2">#REF!</definedName>
    <definedName name="경비" localSheetId="1">#REF!</definedName>
    <definedName name="경비" localSheetId="0">#REF!</definedName>
    <definedName name="경비" localSheetId="7">#REF!</definedName>
    <definedName name="경비" localSheetId="5">#REF!</definedName>
    <definedName name="경비">#REF!</definedName>
    <definedName name="경비실">'[37]설계서(본관)'!$B$583</definedName>
    <definedName name="경비율" localSheetId="4">#REF!</definedName>
    <definedName name="경비율" localSheetId="3">#REF!</definedName>
    <definedName name="경비율" localSheetId="2">#REF!</definedName>
    <definedName name="경비율" localSheetId="1">#REF!</definedName>
    <definedName name="경비율" localSheetId="0">#REF!</definedName>
    <definedName name="경비율" localSheetId="7">#REF!</definedName>
    <definedName name="경비율" localSheetId="5">#REF!</definedName>
    <definedName name="경비율">#REF!</definedName>
    <definedName name="계" localSheetId="4">#REF!</definedName>
    <definedName name="계" localSheetId="3">#REF!</definedName>
    <definedName name="계" localSheetId="2">#REF!</definedName>
    <definedName name="계" localSheetId="1">#REF!</definedName>
    <definedName name="계" localSheetId="0">#REF!</definedName>
    <definedName name="계" localSheetId="7">[3]관로토공집계표!#REF!</definedName>
    <definedName name="계" localSheetId="5">#REF!</definedName>
    <definedName name="계">#REF!</definedName>
    <definedName name="계수B5">[29]데이타!$E$41</definedName>
    <definedName name="계수B6">[29]데이타!$E$42</definedName>
    <definedName name="계수B8">[29]데이타!$E$43</definedName>
    <definedName name="계장공001" localSheetId="4">#REF!</definedName>
    <definedName name="계장공001" localSheetId="3">#REF!</definedName>
    <definedName name="계장공001" localSheetId="2">#REF!</definedName>
    <definedName name="계장공001" localSheetId="1">#REF!</definedName>
    <definedName name="계장공001" localSheetId="0">#REF!</definedName>
    <definedName name="계장공001" localSheetId="7">#REF!</definedName>
    <definedName name="계장공001" localSheetId="5">#REF!</definedName>
    <definedName name="계장공001">#REF!</definedName>
    <definedName name="계장공002" localSheetId="4">#REF!</definedName>
    <definedName name="계장공002" localSheetId="3">#REF!</definedName>
    <definedName name="계장공002" localSheetId="2">#REF!</definedName>
    <definedName name="계장공002" localSheetId="1">#REF!</definedName>
    <definedName name="계장공002" localSheetId="0">#REF!</definedName>
    <definedName name="계장공002" localSheetId="7">#REF!</definedName>
    <definedName name="계장공002" localSheetId="5">#REF!</definedName>
    <definedName name="계장공002">#REF!</definedName>
    <definedName name="계장공011" localSheetId="4">#REF!</definedName>
    <definedName name="계장공011" localSheetId="3">#REF!</definedName>
    <definedName name="계장공011" localSheetId="2">#REF!</definedName>
    <definedName name="계장공011" localSheetId="1">#REF!</definedName>
    <definedName name="계장공011" localSheetId="0">#REF!</definedName>
    <definedName name="계장공011" localSheetId="7">#REF!</definedName>
    <definedName name="계장공011" localSheetId="5">#REF!</definedName>
    <definedName name="계장공011">#REF!</definedName>
    <definedName name="계장공012" localSheetId="4">#REF!</definedName>
    <definedName name="계장공012" localSheetId="3">#REF!</definedName>
    <definedName name="계장공012" localSheetId="2">#REF!</definedName>
    <definedName name="계장공012" localSheetId="1">#REF!</definedName>
    <definedName name="계장공012" localSheetId="0">#REF!</definedName>
    <definedName name="계장공012" localSheetId="7">#REF!</definedName>
    <definedName name="계장공012" localSheetId="5">#REF!</definedName>
    <definedName name="계장공012">#REF!</definedName>
    <definedName name="계장공982" localSheetId="4">#REF!</definedName>
    <definedName name="계장공982" localSheetId="3">#REF!</definedName>
    <definedName name="계장공982" localSheetId="2">#REF!</definedName>
    <definedName name="계장공982" localSheetId="1">#REF!</definedName>
    <definedName name="계장공982" localSheetId="0">#REF!</definedName>
    <definedName name="계장공982" localSheetId="7">#REF!</definedName>
    <definedName name="계장공982" localSheetId="5">#REF!</definedName>
    <definedName name="계장공982">#REF!</definedName>
    <definedName name="계장공991" localSheetId="4">#REF!</definedName>
    <definedName name="계장공991" localSheetId="3">#REF!</definedName>
    <definedName name="계장공991" localSheetId="2">#REF!</definedName>
    <definedName name="계장공991" localSheetId="1">#REF!</definedName>
    <definedName name="계장공991" localSheetId="0">#REF!</definedName>
    <definedName name="계장공991" localSheetId="7">#REF!</definedName>
    <definedName name="계장공991" localSheetId="5">#REF!</definedName>
    <definedName name="계장공991">#REF!</definedName>
    <definedName name="계장공992" localSheetId="4">#REF!</definedName>
    <definedName name="계장공992" localSheetId="3">#REF!</definedName>
    <definedName name="계장공992" localSheetId="2">#REF!</definedName>
    <definedName name="계장공992" localSheetId="1">#REF!</definedName>
    <definedName name="계장공992" localSheetId="0">#REF!</definedName>
    <definedName name="계장공992" localSheetId="7">#REF!</definedName>
    <definedName name="계장공992" localSheetId="5">#REF!</definedName>
    <definedName name="계장공992">#REF!</definedName>
    <definedName name="고강직경D13" localSheetId="4">#REF!</definedName>
    <definedName name="고강직경D13" localSheetId="3">#REF!</definedName>
    <definedName name="고강직경D13" localSheetId="2">#REF!</definedName>
    <definedName name="고강직경D13" localSheetId="1">#REF!</definedName>
    <definedName name="고강직경D13" localSheetId="0">#REF!</definedName>
    <definedName name="고강직경D13" localSheetId="7">#REF!</definedName>
    <definedName name="고강직경D13" localSheetId="5">#REF!</definedName>
    <definedName name="고강직경D13">#REF!</definedName>
    <definedName name="고강직경D16_25" localSheetId="4">#REF!</definedName>
    <definedName name="고강직경D16_25" localSheetId="3">#REF!</definedName>
    <definedName name="고강직경D16_25" localSheetId="2">#REF!</definedName>
    <definedName name="고강직경D16_25" localSheetId="1">#REF!</definedName>
    <definedName name="고강직경D16_25" localSheetId="0">#REF!</definedName>
    <definedName name="고강직경D16_25" localSheetId="7">#REF!</definedName>
    <definedName name="고강직경D16_25" localSheetId="5">#REF!</definedName>
    <definedName name="고강직경D16_25">#REF!</definedName>
    <definedName name="고강직경D29_35" localSheetId="4">#REF!</definedName>
    <definedName name="고강직경D29_35" localSheetId="3">#REF!</definedName>
    <definedName name="고강직경D29_35" localSheetId="2">#REF!</definedName>
    <definedName name="고강직경D29_35" localSheetId="1">#REF!</definedName>
    <definedName name="고강직경D29_35" localSheetId="0">#REF!</definedName>
    <definedName name="고강직경D29_35" localSheetId="7">#REF!</definedName>
    <definedName name="고강직경D29_35" localSheetId="5">#REF!</definedName>
    <definedName name="고강직경D29_35">#REF!</definedName>
    <definedName name="고광3">[29]데이타!$E$44</definedName>
    <definedName name="고광5">[29]데이타!$E$45</definedName>
    <definedName name="고급기술자_측량">[38]기초단가!$B$11</definedName>
    <definedName name="고급선원001" localSheetId="4">#REF!</definedName>
    <definedName name="고급선원001" localSheetId="3">#REF!</definedName>
    <definedName name="고급선원001" localSheetId="2">#REF!</definedName>
    <definedName name="고급선원001" localSheetId="1">#REF!</definedName>
    <definedName name="고급선원001" localSheetId="0">#REF!</definedName>
    <definedName name="고급선원001" localSheetId="7">#REF!</definedName>
    <definedName name="고급선원001" localSheetId="5">#REF!</definedName>
    <definedName name="고급선원001">#REF!</definedName>
    <definedName name="고급선원002" localSheetId="4">#REF!</definedName>
    <definedName name="고급선원002" localSheetId="3">#REF!</definedName>
    <definedName name="고급선원002" localSheetId="2">#REF!</definedName>
    <definedName name="고급선원002" localSheetId="1">#REF!</definedName>
    <definedName name="고급선원002" localSheetId="0">#REF!</definedName>
    <definedName name="고급선원002" localSheetId="7">#REF!</definedName>
    <definedName name="고급선원002" localSheetId="5">#REF!</definedName>
    <definedName name="고급선원002">#REF!</definedName>
    <definedName name="고급선원011" localSheetId="4">#REF!</definedName>
    <definedName name="고급선원011" localSheetId="3">#REF!</definedName>
    <definedName name="고급선원011" localSheetId="2">#REF!</definedName>
    <definedName name="고급선원011" localSheetId="1">#REF!</definedName>
    <definedName name="고급선원011" localSheetId="0">#REF!</definedName>
    <definedName name="고급선원011" localSheetId="7">#REF!</definedName>
    <definedName name="고급선원011" localSheetId="5">#REF!</definedName>
    <definedName name="고급선원011">#REF!</definedName>
    <definedName name="고급선원012" localSheetId="4">#REF!</definedName>
    <definedName name="고급선원012" localSheetId="3">#REF!</definedName>
    <definedName name="고급선원012" localSheetId="2">#REF!</definedName>
    <definedName name="고급선원012" localSheetId="1">#REF!</definedName>
    <definedName name="고급선원012" localSheetId="0">#REF!</definedName>
    <definedName name="고급선원012" localSheetId="7">#REF!</definedName>
    <definedName name="고급선원012" localSheetId="5">#REF!</definedName>
    <definedName name="고급선원012">#REF!</definedName>
    <definedName name="고급선원982" localSheetId="4">#REF!</definedName>
    <definedName name="고급선원982" localSheetId="3">#REF!</definedName>
    <definedName name="고급선원982" localSheetId="2">#REF!</definedName>
    <definedName name="고급선원982" localSheetId="1">#REF!</definedName>
    <definedName name="고급선원982" localSheetId="0">#REF!</definedName>
    <definedName name="고급선원982" localSheetId="7">#REF!</definedName>
    <definedName name="고급선원982" localSheetId="5">#REF!</definedName>
    <definedName name="고급선원982">#REF!</definedName>
    <definedName name="고급선원991" localSheetId="4">#REF!</definedName>
    <definedName name="고급선원991" localSheetId="3">#REF!</definedName>
    <definedName name="고급선원991" localSheetId="2">#REF!</definedName>
    <definedName name="고급선원991" localSheetId="1">#REF!</definedName>
    <definedName name="고급선원991" localSheetId="0">#REF!</definedName>
    <definedName name="고급선원991" localSheetId="7">#REF!</definedName>
    <definedName name="고급선원991" localSheetId="5">#REF!</definedName>
    <definedName name="고급선원991">#REF!</definedName>
    <definedName name="고급선원992" localSheetId="4">#REF!</definedName>
    <definedName name="고급선원992" localSheetId="3">#REF!</definedName>
    <definedName name="고급선원992" localSheetId="2">#REF!</definedName>
    <definedName name="고급선원992" localSheetId="1">#REF!</definedName>
    <definedName name="고급선원992" localSheetId="0">#REF!</definedName>
    <definedName name="고급선원992" localSheetId="7">#REF!</definedName>
    <definedName name="고급선원992" localSheetId="5">#REF!</definedName>
    <definedName name="고급선원992">#REF!</definedName>
    <definedName name="고급원자력비파괴시험공001" localSheetId="4">#REF!</definedName>
    <definedName name="고급원자력비파괴시험공001" localSheetId="3">#REF!</definedName>
    <definedName name="고급원자력비파괴시험공001" localSheetId="2">#REF!</definedName>
    <definedName name="고급원자력비파괴시험공001" localSheetId="1">#REF!</definedName>
    <definedName name="고급원자력비파괴시험공001" localSheetId="0">#REF!</definedName>
    <definedName name="고급원자력비파괴시험공001" localSheetId="7">#REF!</definedName>
    <definedName name="고급원자력비파괴시험공001" localSheetId="5">#REF!</definedName>
    <definedName name="고급원자력비파괴시험공001">#REF!</definedName>
    <definedName name="고급원자력비파괴시험공002" localSheetId="4">#REF!</definedName>
    <definedName name="고급원자력비파괴시험공002" localSheetId="3">#REF!</definedName>
    <definedName name="고급원자력비파괴시험공002" localSheetId="2">#REF!</definedName>
    <definedName name="고급원자력비파괴시험공002" localSheetId="1">#REF!</definedName>
    <definedName name="고급원자력비파괴시험공002" localSheetId="0">#REF!</definedName>
    <definedName name="고급원자력비파괴시험공002" localSheetId="7">#REF!</definedName>
    <definedName name="고급원자력비파괴시험공002" localSheetId="5">#REF!</definedName>
    <definedName name="고급원자력비파괴시험공002">#REF!</definedName>
    <definedName name="고급원자력비파괴시험공011" localSheetId="4">#REF!</definedName>
    <definedName name="고급원자력비파괴시험공011" localSheetId="3">#REF!</definedName>
    <definedName name="고급원자력비파괴시험공011" localSheetId="2">#REF!</definedName>
    <definedName name="고급원자력비파괴시험공011" localSheetId="1">#REF!</definedName>
    <definedName name="고급원자력비파괴시험공011" localSheetId="0">#REF!</definedName>
    <definedName name="고급원자력비파괴시험공011" localSheetId="7">#REF!</definedName>
    <definedName name="고급원자력비파괴시험공011" localSheetId="5">#REF!</definedName>
    <definedName name="고급원자력비파괴시험공011">#REF!</definedName>
    <definedName name="고급원자력비파괴시험공012" localSheetId="4">#REF!</definedName>
    <definedName name="고급원자력비파괴시험공012" localSheetId="3">#REF!</definedName>
    <definedName name="고급원자력비파괴시험공012" localSheetId="2">#REF!</definedName>
    <definedName name="고급원자력비파괴시험공012" localSheetId="1">#REF!</definedName>
    <definedName name="고급원자력비파괴시험공012" localSheetId="0">#REF!</definedName>
    <definedName name="고급원자력비파괴시험공012" localSheetId="7">#REF!</definedName>
    <definedName name="고급원자력비파괴시험공012" localSheetId="5">#REF!</definedName>
    <definedName name="고급원자력비파괴시험공012">#REF!</definedName>
    <definedName name="고급원자력비파괴시험공982" localSheetId="4">#REF!</definedName>
    <definedName name="고급원자력비파괴시험공982" localSheetId="3">#REF!</definedName>
    <definedName name="고급원자력비파괴시험공982" localSheetId="2">#REF!</definedName>
    <definedName name="고급원자력비파괴시험공982" localSheetId="1">#REF!</definedName>
    <definedName name="고급원자력비파괴시험공982" localSheetId="0">#REF!</definedName>
    <definedName name="고급원자력비파괴시험공982" localSheetId="7">#REF!</definedName>
    <definedName name="고급원자력비파괴시험공982" localSheetId="5">#REF!</definedName>
    <definedName name="고급원자력비파괴시험공982">#REF!</definedName>
    <definedName name="고급원자력비파괴시험공991" localSheetId="4">#REF!</definedName>
    <definedName name="고급원자력비파괴시험공991" localSheetId="3">#REF!</definedName>
    <definedName name="고급원자력비파괴시험공991" localSheetId="2">#REF!</definedName>
    <definedName name="고급원자력비파괴시험공991" localSheetId="1">#REF!</definedName>
    <definedName name="고급원자력비파괴시험공991" localSheetId="0">#REF!</definedName>
    <definedName name="고급원자력비파괴시험공991" localSheetId="7">#REF!</definedName>
    <definedName name="고급원자력비파괴시험공991" localSheetId="5">#REF!</definedName>
    <definedName name="고급원자력비파괴시험공991">#REF!</definedName>
    <definedName name="고급원자력비파괴시험공992" localSheetId="4">#REF!</definedName>
    <definedName name="고급원자력비파괴시험공992" localSheetId="3">#REF!</definedName>
    <definedName name="고급원자력비파괴시험공992" localSheetId="2">#REF!</definedName>
    <definedName name="고급원자력비파괴시험공992" localSheetId="1">#REF!</definedName>
    <definedName name="고급원자력비파괴시험공992" localSheetId="0">#REF!</definedName>
    <definedName name="고급원자력비파괴시험공992" localSheetId="7">#REF!</definedName>
    <definedName name="고급원자력비파괴시험공992" localSheetId="5">#REF!</definedName>
    <definedName name="고급원자력비파괴시험공992">#REF!</definedName>
    <definedName name="고승히" localSheetId="4">[39]관접합및부설!#REF!</definedName>
    <definedName name="고승히" localSheetId="3">[39]관접합및부설!#REF!</definedName>
    <definedName name="고승히" localSheetId="2">[39]관접합및부설!#REF!</definedName>
    <definedName name="고승히" localSheetId="1">[39]관접합및부설!#REF!</definedName>
    <definedName name="고승히" localSheetId="0">[39]관접합및부설!#REF!</definedName>
    <definedName name="고승히" localSheetId="7">[40]관접합및부설!#REF!</definedName>
    <definedName name="고승히" localSheetId="5">[39]관접합및부설!#REF!</definedName>
    <definedName name="고승히">[40]관접합및부설!#REF!</definedName>
    <definedName name="고압블럭수량" localSheetId="4">#REF!</definedName>
    <definedName name="고압블럭수량" localSheetId="3">#REF!</definedName>
    <definedName name="고압블럭수량" localSheetId="2">#REF!</definedName>
    <definedName name="고압블럭수량" localSheetId="1">#REF!</definedName>
    <definedName name="고압블럭수량" localSheetId="0">#REF!</definedName>
    <definedName name="고압블럭수량" localSheetId="7">#REF!</definedName>
    <definedName name="고압블럭수량" localSheetId="5">#REF!</definedName>
    <definedName name="고압블럭수량">#REF!</definedName>
    <definedName name="고압케이블전공001" localSheetId="4">#REF!</definedName>
    <definedName name="고압케이블전공001" localSheetId="3">#REF!</definedName>
    <definedName name="고압케이블전공001" localSheetId="2">#REF!</definedName>
    <definedName name="고압케이블전공001" localSheetId="1">#REF!</definedName>
    <definedName name="고압케이블전공001" localSheetId="0">#REF!</definedName>
    <definedName name="고압케이블전공001" localSheetId="7">#REF!</definedName>
    <definedName name="고압케이블전공001" localSheetId="5">#REF!</definedName>
    <definedName name="고압케이블전공001">#REF!</definedName>
    <definedName name="고압케이블전공002" localSheetId="4">#REF!</definedName>
    <definedName name="고압케이블전공002" localSheetId="3">#REF!</definedName>
    <definedName name="고압케이블전공002" localSheetId="2">#REF!</definedName>
    <definedName name="고압케이블전공002" localSheetId="1">#REF!</definedName>
    <definedName name="고압케이블전공002" localSheetId="0">#REF!</definedName>
    <definedName name="고압케이블전공002" localSheetId="7">#REF!</definedName>
    <definedName name="고압케이블전공002" localSheetId="5">#REF!</definedName>
    <definedName name="고압케이블전공002">#REF!</definedName>
    <definedName name="고압케이블전공011" localSheetId="4">#REF!</definedName>
    <definedName name="고압케이블전공011" localSheetId="3">#REF!</definedName>
    <definedName name="고압케이블전공011" localSheetId="2">#REF!</definedName>
    <definedName name="고압케이블전공011" localSheetId="1">#REF!</definedName>
    <definedName name="고압케이블전공011" localSheetId="0">#REF!</definedName>
    <definedName name="고압케이블전공011" localSheetId="7">#REF!</definedName>
    <definedName name="고압케이블전공011" localSheetId="5">#REF!</definedName>
    <definedName name="고압케이블전공011">#REF!</definedName>
    <definedName name="고압케이블전공012" localSheetId="4">#REF!</definedName>
    <definedName name="고압케이블전공012" localSheetId="3">#REF!</definedName>
    <definedName name="고압케이블전공012" localSheetId="2">#REF!</definedName>
    <definedName name="고압케이블전공012" localSheetId="1">#REF!</definedName>
    <definedName name="고압케이블전공012" localSheetId="0">#REF!</definedName>
    <definedName name="고압케이블전공012" localSheetId="7">#REF!</definedName>
    <definedName name="고압케이블전공012" localSheetId="5">#REF!</definedName>
    <definedName name="고압케이블전공012">#REF!</definedName>
    <definedName name="고압케이블전공982" localSheetId="4">#REF!</definedName>
    <definedName name="고압케이블전공982" localSheetId="3">#REF!</definedName>
    <definedName name="고압케이블전공982" localSheetId="2">#REF!</definedName>
    <definedName name="고압케이블전공982" localSheetId="1">#REF!</definedName>
    <definedName name="고압케이블전공982" localSheetId="0">#REF!</definedName>
    <definedName name="고압케이블전공982" localSheetId="7">#REF!</definedName>
    <definedName name="고압케이블전공982" localSheetId="5">#REF!</definedName>
    <definedName name="고압케이블전공982">#REF!</definedName>
    <definedName name="고압케이블전공991" localSheetId="4">#REF!</definedName>
    <definedName name="고압케이블전공991" localSheetId="3">#REF!</definedName>
    <definedName name="고압케이블전공991" localSheetId="2">#REF!</definedName>
    <definedName name="고압케이블전공991" localSheetId="1">#REF!</definedName>
    <definedName name="고압케이블전공991" localSheetId="0">#REF!</definedName>
    <definedName name="고압케이블전공991" localSheetId="7">#REF!</definedName>
    <definedName name="고압케이블전공991" localSheetId="5">#REF!</definedName>
    <definedName name="고압케이블전공991">#REF!</definedName>
    <definedName name="고압케이블전공992" localSheetId="4">#REF!</definedName>
    <definedName name="고압케이블전공992" localSheetId="3">#REF!</definedName>
    <definedName name="고압케이블전공992" localSheetId="2">#REF!</definedName>
    <definedName name="고압케이블전공992" localSheetId="1">#REF!</definedName>
    <definedName name="고압케이블전공992" localSheetId="0">#REF!</definedName>
    <definedName name="고압케이블전공992" localSheetId="7">#REF!</definedName>
    <definedName name="고압케이블전공992" localSheetId="5">#REF!</definedName>
    <definedName name="고압케이블전공992">#REF!</definedName>
    <definedName name="고용보험료율" localSheetId="4">#REF!</definedName>
    <definedName name="고용보험료율" localSheetId="3">#REF!</definedName>
    <definedName name="고용보험료율" localSheetId="2">#REF!</definedName>
    <definedName name="고용보험료율" localSheetId="1">#REF!</definedName>
    <definedName name="고용보험료율" localSheetId="0">#REF!</definedName>
    <definedName name="고용보험료율" localSheetId="7">#REF!</definedName>
    <definedName name="고용보험료율" localSheetId="5">#REF!</definedName>
    <definedName name="고용보험료율">#REF!</definedName>
    <definedName name="골조공사2" hidden="1">#N/A</definedName>
    <definedName name="골조공사견적비교2" hidden="1">#N/A</definedName>
    <definedName name="골조주요단가업" hidden="1">#N/A</definedName>
    <definedName name="곰솔2508">[29]데이타!$E$46</definedName>
    <definedName name="곰솔3010">[29]데이타!$E$47</definedName>
    <definedName name="곰솔R10">[29]데이타!$E$48</definedName>
    <definedName name="곰솔R12">[29]데이타!$E$49</definedName>
    <definedName name="곰솔R15">[29]데이타!$E$50</definedName>
    <definedName name="곱" localSheetId="7">[41]DATE!$I$24:$I$85</definedName>
    <definedName name="곱">[42]DATE!$I$24:$I$85</definedName>
    <definedName name="곱곱">[43]DATE!$I$24:$I$85</definedName>
    <definedName name="공___종" localSheetId="4">#REF!</definedName>
    <definedName name="공___종" localSheetId="3">#REF!</definedName>
    <definedName name="공___종" localSheetId="2">#REF!</definedName>
    <definedName name="공___종" localSheetId="1">#REF!</definedName>
    <definedName name="공___종" localSheetId="0">#REF!</definedName>
    <definedName name="공___종" localSheetId="7">#REF!</definedName>
    <definedName name="공___종" localSheetId="5">#REF!</definedName>
    <definedName name="공___종">#REF!</definedName>
    <definedName name="공구손료" localSheetId="4">#REF!</definedName>
    <definedName name="공구손료" localSheetId="3">#REF!</definedName>
    <definedName name="공구손료" localSheetId="2">#REF!</definedName>
    <definedName name="공구손료" localSheetId="1">#REF!</definedName>
    <definedName name="공구손료" localSheetId="0">#REF!</definedName>
    <definedName name="공구손료" localSheetId="7">#REF!</definedName>
    <definedName name="공구손료" localSheetId="5">#REF!</definedName>
    <definedName name="공구손료">#REF!</definedName>
    <definedName name="공급가액" localSheetId="4">#REF!</definedName>
    <definedName name="공급가액" localSheetId="3">#REF!</definedName>
    <definedName name="공급가액" localSheetId="2">#REF!</definedName>
    <definedName name="공급가액" localSheetId="1">#REF!</definedName>
    <definedName name="공급가액" localSheetId="0">#REF!</definedName>
    <definedName name="공급가액" localSheetId="7">#REF!</definedName>
    <definedName name="공급가액" localSheetId="5">#REF!</definedName>
    <definedName name="공급가액">#REF!</definedName>
    <definedName name="공기_배관물량" localSheetId="4">#REF!</definedName>
    <definedName name="공기_배관물량" localSheetId="3">#REF!</definedName>
    <definedName name="공기_배관물량">#REF!</definedName>
    <definedName name="공기변실" localSheetId="4">#REF!</definedName>
    <definedName name="공기변실" localSheetId="3">#REF!</definedName>
    <definedName name="공기변실">#REF!</definedName>
    <definedName name="공내역" localSheetId="4">[44]청천내!#REF!</definedName>
    <definedName name="공내역" localSheetId="3">[44]청천내!#REF!</definedName>
    <definedName name="공내역" localSheetId="2">[44]청천내!#REF!</definedName>
    <definedName name="공내역" localSheetId="1">[44]청천내!#REF!</definedName>
    <definedName name="공내역" localSheetId="0">[44]청천내!#REF!</definedName>
    <definedName name="공내역" localSheetId="7">[44]청천내!#REF!</definedName>
    <definedName name="공내역" localSheetId="5">[44]청천내!#REF!</definedName>
    <definedName name="공내역">[44]청천내!#REF!</definedName>
    <definedName name="공동구공" localSheetId="4">#REF!</definedName>
    <definedName name="공동구공" localSheetId="3">#REF!</definedName>
    <definedName name="공동구공" localSheetId="2">#REF!</definedName>
    <definedName name="공동구공" localSheetId="1">#REF!</definedName>
    <definedName name="공동구공" localSheetId="0">#REF!</definedName>
    <definedName name="공동구공" localSheetId="7">#REF!</definedName>
    <definedName name="공동구공" localSheetId="5">#REF!</definedName>
    <definedName name="공동구공">#REF!</definedName>
    <definedName name="공동구공집계표" localSheetId="4">#REF!</definedName>
    <definedName name="공동구공집계표" localSheetId="3">#REF!</definedName>
    <definedName name="공동구공집계표" localSheetId="2">#REF!</definedName>
    <definedName name="공동구공집계표" localSheetId="1">#REF!</definedName>
    <definedName name="공동구공집계표" localSheetId="0">#REF!</definedName>
    <definedName name="공동구공집계표" localSheetId="7">#REF!</definedName>
    <definedName name="공동구공집계표" localSheetId="5">#REF!</definedName>
    <definedName name="공동구공집계표">#REF!</definedName>
    <definedName name="공명">[45]도급예산내역서봉투!$C$5</definedName>
    <definedName name="공비" localSheetId="4">#REF!</definedName>
    <definedName name="공비" localSheetId="3">#REF!</definedName>
    <definedName name="공비" localSheetId="2">#REF!</definedName>
    <definedName name="공비" localSheetId="1">#REF!</definedName>
    <definedName name="공비" localSheetId="0">#REF!</definedName>
    <definedName name="공비" localSheetId="7">#REF!</definedName>
    <definedName name="공비" localSheetId="5">#REF!</definedName>
    <definedName name="공비">#REF!</definedName>
    <definedName name="공사감독자" localSheetId="4">#REF!</definedName>
    <definedName name="공사감독자" localSheetId="3">#REF!</definedName>
    <definedName name="공사감독자" localSheetId="2">#REF!</definedName>
    <definedName name="공사감독자" localSheetId="1">#REF!</definedName>
    <definedName name="공사감독자" localSheetId="0">#REF!</definedName>
    <definedName name="공사감독자" localSheetId="7">#REF!</definedName>
    <definedName name="공사감독자" localSheetId="5">#REF!</definedName>
    <definedName name="공사감독자">#REF!</definedName>
    <definedName name="공사개요1" localSheetId="4">#REF!</definedName>
    <definedName name="공사개요1" localSheetId="3">#REF!</definedName>
    <definedName name="공사개요1" localSheetId="2">#REF!</definedName>
    <definedName name="공사개요1" localSheetId="1">#REF!</definedName>
    <definedName name="공사개요1" localSheetId="0">#REF!</definedName>
    <definedName name="공사개요1" localSheetId="7">#REF!</definedName>
    <definedName name="공사개요1" localSheetId="5">#REF!</definedName>
    <definedName name="공사개요1">#REF!</definedName>
    <definedName name="공사개요2" localSheetId="4">#REF!</definedName>
    <definedName name="공사개요2" localSheetId="3">#REF!</definedName>
    <definedName name="공사개요2" localSheetId="2">#REF!</definedName>
    <definedName name="공사개요2" localSheetId="1">#REF!</definedName>
    <definedName name="공사개요2" localSheetId="0">#REF!</definedName>
    <definedName name="공사개요2" localSheetId="7">#REF!</definedName>
    <definedName name="공사개요2" localSheetId="5">#REF!</definedName>
    <definedName name="공사개요2">#REF!</definedName>
    <definedName name="공사개요3" localSheetId="4">#REF!</definedName>
    <definedName name="공사개요3" localSheetId="3">#REF!</definedName>
    <definedName name="공사개요3" localSheetId="2">#REF!</definedName>
    <definedName name="공사개요3" localSheetId="1">#REF!</definedName>
    <definedName name="공사개요3" localSheetId="0">#REF!</definedName>
    <definedName name="공사개요3" localSheetId="7">#REF!</definedName>
    <definedName name="공사개요3" localSheetId="5">#REF!</definedName>
    <definedName name="공사개요3">#REF!</definedName>
    <definedName name="공사개요4" localSheetId="4">#REF!</definedName>
    <definedName name="공사개요4" localSheetId="3">#REF!</definedName>
    <definedName name="공사개요4" localSheetId="2">#REF!</definedName>
    <definedName name="공사개요4" localSheetId="1">#REF!</definedName>
    <definedName name="공사개요4" localSheetId="0">#REF!</definedName>
    <definedName name="공사개요4" localSheetId="7">#REF!</definedName>
    <definedName name="공사개요4" localSheetId="5">#REF!</definedName>
    <definedName name="공사개요4">#REF!</definedName>
    <definedName name="공사금액">[46]평가데이터!$R$6:$R$8</definedName>
    <definedName name="공사명" localSheetId="4">#REF!</definedName>
    <definedName name="공사명" localSheetId="3">#REF!</definedName>
    <definedName name="공사명" localSheetId="2">#REF!</definedName>
    <definedName name="공사명" localSheetId="1">#REF!</definedName>
    <definedName name="공사명" localSheetId="0">#REF!</definedName>
    <definedName name="공사명" localSheetId="7">#REF!</definedName>
    <definedName name="공사명" localSheetId="5">#REF!</definedName>
    <definedName name="공사명">#REF!</definedName>
    <definedName name="공사비분석" localSheetId="4" hidden="1">#REF!</definedName>
    <definedName name="공사비분석" localSheetId="3" hidden="1">#REF!</definedName>
    <definedName name="공사비분석" hidden="1">#REF!</definedName>
    <definedName name="공사원가계산서" hidden="1">{#N/A,#N/A,TRUE,"토적및재료집계";#N/A,#N/A,TRUE,"토적및재료집계";#N/A,#N/A,TRUE,"단위량"}</definedName>
    <definedName name="공사원가계산서경비소계">[45]공사원가계산서!$C$22</definedName>
    <definedName name="공사원가계산서노무비">[45]공사원가계산서!$C$9</definedName>
    <definedName name="공사원가계산서재료비">[45]공사원가계산서!$C$6</definedName>
    <definedName name="공사잔금">#N/A</definedName>
    <definedName name="공압축3.5간재">'[47]기계경비(시간당)'!$H$248</definedName>
    <definedName name="공압축3.5노무">'[47]기계경비(시간당)'!$H$244</definedName>
    <definedName name="공압축3.5노무야간">'[47]기계경비(시간당)'!$H$245</definedName>
    <definedName name="공압축3.5손료">'[47]기계경비(시간당)'!$H$243</definedName>
    <definedName name="공압축7.1간재">'[47]기계경비(시간당)'!$H$256</definedName>
    <definedName name="공압축7.1노무">'[47]기계경비(시간당)'!$H$252</definedName>
    <definedName name="공압축7.1노무야간">'[47]기계경비(시간당)'!$H$253</definedName>
    <definedName name="공압축7.1손료">'[47]기계경비(시간당)'!$H$251</definedName>
    <definedName name="공용" localSheetId="4">#REF!</definedName>
    <definedName name="공용" localSheetId="3">#REF!</definedName>
    <definedName name="공용" localSheetId="2">#REF!</definedName>
    <definedName name="공용" localSheetId="1">#REF!</definedName>
    <definedName name="공용" localSheetId="0">#REF!</definedName>
    <definedName name="공용" localSheetId="7">#REF!</definedName>
    <definedName name="공용" localSheetId="5">#REF!</definedName>
    <definedName name="공용">#REF!</definedName>
    <definedName name="공종">#N/A</definedName>
    <definedName name="공통비" localSheetId="4" hidden="1">#REF!</definedName>
    <definedName name="공통비" localSheetId="3" hidden="1">#REF!</definedName>
    <definedName name="공통비" hidden="1">#REF!</definedName>
    <definedName name="과학" localSheetId="4">#REF!</definedName>
    <definedName name="과학" localSheetId="3">#REF!</definedName>
    <definedName name="과학" localSheetId="2">#REF!</definedName>
    <definedName name="과학" localSheetId="1">#REF!</definedName>
    <definedName name="과학" localSheetId="0">#REF!</definedName>
    <definedName name="과학" localSheetId="7">#REF!</definedName>
    <definedName name="과학" localSheetId="5">#REF!</definedName>
    <definedName name="과학">#REF!</definedName>
    <definedName name="과학1">'[48]교사기준면적(초등)'!$D$34</definedName>
    <definedName name="과학실" localSheetId="4">#REF!</definedName>
    <definedName name="과학실" localSheetId="3">#REF!</definedName>
    <definedName name="과학실" localSheetId="2">#REF!</definedName>
    <definedName name="과학실" localSheetId="1">#REF!</definedName>
    <definedName name="과학실" localSheetId="0">#REF!</definedName>
    <definedName name="과학실" localSheetId="7">#REF!</definedName>
    <definedName name="과학실" localSheetId="5">#REF!</definedName>
    <definedName name="과학실">#REF!</definedName>
    <definedName name="관경" localSheetId="4">#REF!</definedName>
    <definedName name="관경" localSheetId="3">#REF!</definedName>
    <definedName name="관경" localSheetId="2">#REF!</definedName>
    <definedName name="관경" localSheetId="1">#REF!</definedName>
    <definedName name="관경" localSheetId="0">#REF!</definedName>
    <definedName name="관경" localSheetId="7">#REF!</definedName>
    <definedName name="관경" localSheetId="5">#REF!</definedName>
    <definedName name="관경">#REF!</definedName>
    <definedName name="관경1" localSheetId="4">#REF!</definedName>
    <definedName name="관경1" localSheetId="3">#REF!</definedName>
    <definedName name="관경1" localSheetId="2">#REF!</definedName>
    <definedName name="관경1" localSheetId="1">#REF!</definedName>
    <definedName name="관경1" localSheetId="0">#REF!</definedName>
    <definedName name="관경1" localSheetId="7">#REF!</definedName>
    <definedName name="관경1" localSheetId="5">#REF!</definedName>
    <definedName name="관경1">#REF!</definedName>
    <definedName name="관급" localSheetId="4">#REF!,#REF!,#REF!</definedName>
    <definedName name="관급" localSheetId="3">#REF!,#REF!,#REF!</definedName>
    <definedName name="관급" localSheetId="2">#REF!,#REF!,#REF!</definedName>
    <definedName name="관급" localSheetId="1">#REF!,#REF!,#REF!</definedName>
    <definedName name="관급" localSheetId="0">#REF!,#REF!,#REF!</definedName>
    <definedName name="관급" localSheetId="7">#REF!,#REF!,#REF!</definedName>
    <definedName name="관급" localSheetId="5">#REF!,#REF!,#REF!</definedName>
    <definedName name="관급">#REF!,#REF!,#REF!</definedName>
    <definedName name="관급단가" localSheetId="4">#REF!</definedName>
    <definedName name="관급단가" localSheetId="3">#REF!</definedName>
    <definedName name="관급단가" localSheetId="2">#REF!</definedName>
    <definedName name="관급단가" localSheetId="1">#REF!</definedName>
    <definedName name="관급단가" localSheetId="0">#REF!</definedName>
    <definedName name="관급단가" localSheetId="7">#REF!</definedName>
    <definedName name="관급단가" localSheetId="5">#REF!</definedName>
    <definedName name="관급단가">#REF!</definedName>
    <definedName name="관급자재" localSheetId="4">#REF!,#REF!,#REF!</definedName>
    <definedName name="관급자재" localSheetId="3">#REF!,#REF!,#REF!</definedName>
    <definedName name="관급자재" localSheetId="2">#REF!,#REF!,#REF!</definedName>
    <definedName name="관급자재" localSheetId="1">#REF!,#REF!,#REF!</definedName>
    <definedName name="관급자재" localSheetId="0">#REF!,#REF!,#REF!</definedName>
    <definedName name="관급자재" localSheetId="7">#REF!,#REF!,#REF!</definedName>
    <definedName name="관급자재" localSheetId="5">#REF!,#REF!,#REF!</definedName>
    <definedName name="관급자재">#REF!,#REF!,#REF!</definedName>
    <definedName name="관급자재대" localSheetId="4">#REF!</definedName>
    <definedName name="관급자재대" localSheetId="3">#REF!</definedName>
    <definedName name="관급자재대" localSheetId="2">#REF!</definedName>
    <definedName name="관급자재대" localSheetId="1">#REF!</definedName>
    <definedName name="관급자재대" localSheetId="0">#REF!</definedName>
    <definedName name="관급자재대" localSheetId="7">#REF!</definedName>
    <definedName name="관급자재대" localSheetId="5">#REF!</definedName>
    <definedName name="관급자재대">#REF!</definedName>
    <definedName name="관급자재비" localSheetId="4">#REF!</definedName>
    <definedName name="관급자재비" localSheetId="3">#REF!</definedName>
    <definedName name="관급자재비" localSheetId="2">#REF!</definedName>
    <definedName name="관급자재비" localSheetId="1">#REF!</definedName>
    <definedName name="관급자재비" localSheetId="0">#REF!</definedName>
    <definedName name="관급자재비" localSheetId="7">#REF!</definedName>
    <definedName name="관급자재비" localSheetId="5">#REF!</definedName>
    <definedName name="관급자재비">#REF!</definedName>
    <definedName name="관기초DATA" localSheetId="4">[34]가시설단위수량!#REF!</definedName>
    <definedName name="관기초DATA" localSheetId="3">[34]가시설단위수량!#REF!</definedName>
    <definedName name="관기초DATA">[34]가시설단위수량!#REF!</definedName>
    <definedName name="관로공내부" localSheetId="4">#REF!</definedName>
    <definedName name="관로공내부" localSheetId="3">#REF!</definedName>
    <definedName name="관로공내부">#REF!</definedName>
    <definedName name="관로연장거리" localSheetId="4">#REF!</definedName>
    <definedName name="관로연장거리" localSheetId="3">#REF!</definedName>
    <definedName name="관로연장거리" localSheetId="2">#REF!</definedName>
    <definedName name="관로연장거리" localSheetId="1">#REF!</definedName>
    <definedName name="관로연장거리" localSheetId="0">#REF!</definedName>
    <definedName name="관로연장거리" localSheetId="7">#REF!</definedName>
    <definedName name="관로연장거리" localSheetId="5">#REF!</definedName>
    <definedName name="관로연장거리">#REF!</definedName>
    <definedName name="관로터파기" localSheetId="4">[49]!돌아가기</definedName>
    <definedName name="관로터파기" localSheetId="3">[49]!돌아가기</definedName>
    <definedName name="관로터파기">[49]!돌아가기</definedName>
    <definedName name="관목계" localSheetId="4">#REF!</definedName>
    <definedName name="관목계" localSheetId="3">#REF!</definedName>
    <definedName name="관목계" localSheetId="2">#REF!</definedName>
    <definedName name="관목계" localSheetId="1">#REF!</definedName>
    <definedName name="관목계" localSheetId="0">#REF!</definedName>
    <definedName name="관목계" localSheetId="7">#REF!</definedName>
    <definedName name="관목계" localSheetId="5">#REF!</definedName>
    <definedName name="관목계">#REF!</definedName>
    <definedName name="관정지반고" localSheetId="4">#REF!</definedName>
    <definedName name="관정지반고" localSheetId="3">#REF!</definedName>
    <definedName name="관정지반고" localSheetId="2">#REF!</definedName>
    <definedName name="관정지반고" localSheetId="1">#REF!</definedName>
    <definedName name="관정지반고" localSheetId="0">#REF!</definedName>
    <definedName name="관정지반고" localSheetId="7">#REF!</definedName>
    <definedName name="관정지반고" localSheetId="5">#REF!</definedName>
    <definedName name="관정지반고">#REF!</definedName>
    <definedName name="관T" localSheetId="4">#REF!</definedName>
    <definedName name="관T" localSheetId="3">#REF!</definedName>
    <definedName name="관T" localSheetId="2">#REF!</definedName>
    <definedName name="관T" localSheetId="1">#REF!</definedName>
    <definedName name="관T" localSheetId="0">#REF!</definedName>
    <definedName name="관T" localSheetId="7">#REF!</definedName>
    <definedName name="관T" localSheetId="5">#REF!</definedName>
    <definedName name="관T">#REF!</definedName>
    <definedName name="광나무1003">[29]데이타!$E$51</definedName>
    <definedName name="광나무1203">[29]데이타!$E$52</definedName>
    <definedName name="광나무1506">[29]데이타!$E$53</definedName>
    <definedName name="광명" localSheetId="4">#REF!</definedName>
    <definedName name="광명" localSheetId="3">#REF!</definedName>
    <definedName name="광명" localSheetId="2">#REF!</definedName>
    <definedName name="광명" localSheetId="1">#REF!</definedName>
    <definedName name="광명" localSheetId="0">#REF!</definedName>
    <definedName name="광명" localSheetId="7">#REF!</definedName>
    <definedName name="광명" localSheetId="5">#REF!</definedName>
    <definedName name="광명">#REF!</definedName>
    <definedName name="광케이블설치사001" localSheetId="4">#REF!</definedName>
    <definedName name="광케이블설치사001" localSheetId="3">#REF!</definedName>
    <definedName name="광케이블설치사001" localSheetId="2">#REF!</definedName>
    <definedName name="광케이블설치사001" localSheetId="1">#REF!</definedName>
    <definedName name="광케이블설치사001" localSheetId="0">#REF!</definedName>
    <definedName name="광케이블설치사001" localSheetId="7">#REF!</definedName>
    <definedName name="광케이블설치사001" localSheetId="5">#REF!</definedName>
    <definedName name="광케이블설치사001">#REF!</definedName>
    <definedName name="광케이블설치사002" localSheetId="4">#REF!</definedName>
    <definedName name="광케이블설치사002" localSheetId="3">#REF!</definedName>
    <definedName name="광케이블설치사002" localSheetId="2">#REF!</definedName>
    <definedName name="광케이블설치사002" localSheetId="1">#REF!</definedName>
    <definedName name="광케이블설치사002" localSheetId="0">#REF!</definedName>
    <definedName name="광케이블설치사002" localSheetId="7">#REF!</definedName>
    <definedName name="광케이블설치사002" localSheetId="5">#REF!</definedName>
    <definedName name="광케이블설치사002">#REF!</definedName>
    <definedName name="광케이블설치사011" localSheetId="4">#REF!</definedName>
    <definedName name="광케이블설치사011" localSheetId="3">#REF!</definedName>
    <definedName name="광케이블설치사011" localSheetId="2">#REF!</definedName>
    <definedName name="광케이블설치사011" localSheetId="1">#REF!</definedName>
    <definedName name="광케이블설치사011" localSheetId="0">#REF!</definedName>
    <definedName name="광케이블설치사011" localSheetId="7">#REF!</definedName>
    <definedName name="광케이블설치사011" localSheetId="5">#REF!</definedName>
    <definedName name="광케이블설치사011">#REF!</definedName>
    <definedName name="광케이블설치사012" localSheetId="4">#REF!</definedName>
    <definedName name="광케이블설치사012" localSheetId="3">#REF!</definedName>
    <definedName name="광케이블설치사012" localSheetId="2">#REF!</definedName>
    <definedName name="광케이블설치사012" localSheetId="1">#REF!</definedName>
    <definedName name="광케이블설치사012" localSheetId="0">#REF!</definedName>
    <definedName name="광케이블설치사012" localSheetId="7">#REF!</definedName>
    <definedName name="광케이블설치사012" localSheetId="5">#REF!</definedName>
    <definedName name="광케이블설치사012">#REF!</definedName>
    <definedName name="광케이블설치사982" localSheetId="4">#REF!</definedName>
    <definedName name="광케이블설치사982" localSheetId="3">#REF!</definedName>
    <definedName name="광케이블설치사982" localSheetId="2">#REF!</definedName>
    <definedName name="광케이블설치사982" localSheetId="1">#REF!</definedName>
    <definedName name="광케이블설치사982" localSheetId="0">#REF!</definedName>
    <definedName name="광케이블설치사982" localSheetId="7">#REF!</definedName>
    <definedName name="광케이블설치사982" localSheetId="5">#REF!</definedName>
    <definedName name="광케이블설치사982">#REF!</definedName>
    <definedName name="광케이블설치사991" localSheetId="4">#REF!</definedName>
    <definedName name="광케이블설치사991" localSheetId="3">#REF!</definedName>
    <definedName name="광케이블설치사991" localSheetId="2">#REF!</definedName>
    <definedName name="광케이블설치사991" localSheetId="1">#REF!</definedName>
    <definedName name="광케이블설치사991" localSheetId="0">#REF!</definedName>
    <definedName name="광케이블설치사991" localSheetId="7">#REF!</definedName>
    <definedName name="광케이블설치사991" localSheetId="5">#REF!</definedName>
    <definedName name="광케이블설치사991">#REF!</definedName>
    <definedName name="광케이블설치사992" localSheetId="4">#REF!</definedName>
    <definedName name="광케이블설치사992" localSheetId="3">#REF!</definedName>
    <definedName name="광케이블설치사992" localSheetId="2">#REF!</definedName>
    <definedName name="광케이블설치사992" localSheetId="1">#REF!</definedName>
    <definedName name="광케이블설치사992" localSheetId="0">#REF!</definedName>
    <definedName name="광케이블설치사992" localSheetId="7">#REF!</definedName>
    <definedName name="광케이블설치사992" localSheetId="5">#REF!</definedName>
    <definedName name="광케이블설치사992">#REF!</definedName>
    <definedName name="광통신설치사001" localSheetId="4">#REF!</definedName>
    <definedName name="광통신설치사001" localSheetId="3">#REF!</definedName>
    <definedName name="광통신설치사001" localSheetId="2">#REF!</definedName>
    <definedName name="광통신설치사001" localSheetId="1">#REF!</definedName>
    <definedName name="광통신설치사001" localSheetId="0">#REF!</definedName>
    <definedName name="광통신설치사001" localSheetId="7">#REF!</definedName>
    <definedName name="광통신설치사001" localSheetId="5">#REF!</definedName>
    <definedName name="광통신설치사001">#REF!</definedName>
    <definedName name="광통신설치사002" localSheetId="4">#REF!</definedName>
    <definedName name="광통신설치사002" localSheetId="3">#REF!</definedName>
    <definedName name="광통신설치사002" localSheetId="2">#REF!</definedName>
    <definedName name="광통신설치사002" localSheetId="1">#REF!</definedName>
    <definedName name="광통신설치사002" localSheetId="0">#REF!</definedName>
    <definedName name="광통신설치사002" localSheetId="7">#REF!</definedName>
    <definedName name="광통신설치사002" localSheetId="5">#REF!</definedName>
    <definedName name="광통신설치사002">#REF!</definedName>
    <definedName name="광통신설치사011" localSheetId="4">#REF!</definedName>
    <definedName name="광통신설치사011" localSheetId="3">#REF!</definedName>
    <definedName name="광통신설치사011" localSheetId="2">#REF!</definedName>
    <definedName name="광통신설치사011" localSheetId="1">#REF!</definedName>
    <definedName name="광통신설치사011" localSheetId="0">#REF!</definedName>
    <definedName name="광통신설치사011" localSheetId="7">#REF!</definedName>
    <definedName name="광통신설치사011" localSheetId="5">#REF!</definedName>
    <definedName name="광통신설치사011">#REF!</definedName>
    <definedName name="광통신설치사012" localSheetId="4">#REF!</definedName>
    <definedName name="광통신설치사012" localSheetId="3">#REF!</definedName>
    <definedName name="광통신설치사012" localSheetId="2">#REF!</definedName>
    <definedName name="광통신설치사012" localSheetId="1">#REF!</definedName>
    <definedName name="광통신설치사012" localSheetId="0">#REF!</definedName>
    <definedName name="광통신설치사012" localSheetId="7">#REF!</definedName>
    <definedName name="광통신설치사012" localSheetId="5">#REF!</definedName>
    <definedName name="광통신설치사012">#REF!</definedName>
    <definedName name="광통신설치사982" localSheetId="4">#REF!</definedName>
    <definedName name="광통신설치사982" localSheetId="3">#REF!</definedName>
    <definedName name="광통신설치사982" localSheetId="2">#REF!</definedName>
    <definedName name="광통신설치사982" localSheetId="1">#REF!</definedName>
    <definedName name="광통신설치사982" localSheetId="0">#REF!</definedName>
    <definedName name="광통신설치사982" localSheetId="7">#REF!</definedName>
    <definedName name="광통신설치사982" localSheetId="5">#REF!</definedName>
    <definedName name="광통신설치사982">#REF!</definedName>
    <definedName name="광통신설치사991" localSheetId="4">#REF!</definedName>
    <definedName name="광통신설치사991" localSheetId="3">#REF!</definedName>
    <definedName name="광통신설치사991" localSheetId="2">#REF!</definedName>
    <definedName name="광통신설치사991" localSheetId="1">#REF!</definedName>
    <definedName name="광통신설치사991" localSheetId="0">#REF!</definedName>
    <definedName name="광통신설치사991" localSheetId="7">#REF!</definedName>
    <definedName name="광통신설치사991" localSheetId="5">#REF!</definedName>
    <definedName name="광통신설치사991">#REF!</definedName>
    <definedName name="광통신설치사992" localSheetId="4">#REF!</definedName>
    <definedName name="광통신설치사992" localSheetId="3">#REF!</definedName>
    <definedName name="광통신설치사992" localSheetId="2">#REF!</definedName>
    <definedName name="광통신설치사992" localSheetId="1">#REF!</definedName>
    <definedName name="광통신설치사992" localSheetId="0">#REF!</definedName>
    <definedName name="광통신설치사992" localSheetId="7">#REF!</definedName>
    <definedName name="광통신설치사992" localSheetId="5">#REF!</definedName>
    <definedName name="광통신설치사992">#REF!</definedName>
    <definedName name="광편백0405">[29]데이타!$E$153</definedName>
    <definedName name="광편백0507">[29]데이타!$E$154</definedName>
    <definedName name="광편백0509">[29]데이타!$E$155</definedName>
    <definedName name="교_통_표_지_판_수_량_명_세" localSheetId="4">#REF!</definedName>
    <definedName name="교_통_표_지_판_수_량_명_세" localSheetId="3">#REF!</definedName>
    <definedName name="교_통_표_지_판_수_량_명_세" localSheetId="2">#REF!</definedName>
    <definedName name="교_통_표_지_판_수_량_명_세" localSheetId="1">#REF!</definedName>
    <definedName name="교_통_표_지_판_수_량_명_세" localSheetId="0">#REF!</definedName>
    <definedName name="교_통_표_지_판_수_량_명_세" localSheetId="7">#REF!</definedName>
    <definedName name="교_통_표_지_판_수_량_명_세" localSheetId="5">#REF!</definedName>
    <definedName name="교_통_표_지_판_수_량_명_세">#REF!</definedName>
    <definedName name="교_통_표_지_판_수_량_집_계" localSheetId="4">#REF!</definedName>
    <definedName name="교_통_표_지_판_수_량_집_계" localSheetId="3">#REF!</definedName>
    <definedName name="교_통_표_지_판_수_량_집_계" localSheetId="2">#REF!</definedName>
    <definedName name="교_통_표_지_판_수_량_집_계" localSheetId="1">#REF!</definedName>
    <definedName name="교_통_표_지_판_수_량_집_계" localSheetId="0">#REF!</definedName>
    <definedName name="교_통_표_지_판_수_량_집_계" localSheetId="7">#REF!</definedName>
    <definedName name="교_통_표_지_판_수_량_집_계" localSheetId="5">#REF!</definedName>
    <definedName name="교_통_표_지_판_수_량_집_계">#REF!</definedName>
    <definedName name="교각1">[3]관로토공집계표!$V$2:$AG$22</definedName>
    <definedName name="교각2">[3]관로토공집계표!$V$22:$AG$47</definedName>
    <definedName name="교각강도" localSheetId="4">[50]용소리교!#REF!</definedName>
    <definedName name="교각강도" localSheetId="3">[50]용소리교!#REF!</definedName>
    <definedName name="교각강도" localSheetId="2">[50]용소리교!#REF!</definedName>
    <definedName name="교각강도" localSheetId="1">[50]용소리교!#REF!</definedName>
    <definedName name="교각강도" localSheetId="0">[50]용소리교!#REF!</definedName>
    <definedName name="교각강도" localSheetId="7">[50]용소리교!#REF!</definedName>
    <definedName name="교각강도" localSheetId="5">[50]용소리교!#REF!</definedName>
    <definedName name="교각강도">[50]용소리교!#REF!</definedName>
    <definedName name="교각버림강도" localSheetId="4">[50]용소리교!#REF!</definedName>
    <definedName name="교각버림강도" localSheetId="3">[50]용소리교!#REF!</definedName>
    <definedName name="교각버림강도" localSheetId="2">[50]용소리교!#REF!</definedName>
    <definedName name="교각버림강도" localSheetId="1">[50]용소리교!#REF!</definedName>
    <definedName name="교각버림강도" localSheetId="0">[50]용소리교!#REF!</definedName>
    <definedName name="교각버림강도" localSheetId="7">[50]용소리교!#REF!</definedName>
    <definedName name="교각버림강도" localSheetId="5">[50]용소리교!#REF!</definedName>
    <definedName name="교각버림강도">[50]용소리교!#REF!</definedName>
    <definedName name="교과" localSheetId="4">#REF!</definedName>
    <definedName name="교과" localSheetId="3">#REF!</definedName>
    <definedName name="교과" localSheetId="2">#REF!</definedName>
    <definedName name="교과" localSheetId="1">#REF!</definedName>
    <definedName name="교과" localSheetId="0">#REF!</definedName>
    <definedName name="교과" localSheetId="7">#REF!</definedName>
    <definedName name="교과" localSheetId="5">#REF!</definedName>
    <definedName name="교과">#REF!</definedName>
    <definedName name="교대" localSheetId="4">#REF!</definedName>
    <definedName name="교대" localSheetId="3">#REF!</definedName>
    <definedName name="교대" localSheetId="2">#REF!</definedName>
    <definedName name="교대" localSheetId="1">#REF!</definedName>
    <definedName name="교대" localSheetId="0">#REF!</definedName>
    <definedName name="교대" localSheetId="7">[3]관로토공집계표!$A$52:$K$66</definedName>
    <definedName name="교대" localSheetId="5">#REF!</definedName>
    <definedName name="교대">#REF!</definedName>
    <definedName name="교대1철근집계" localSheetId="4">#REF!</definedName>
    <definedName name="교대1철근집계" localSheetId="3">#REF!</definedName>
    <definedName name="교대1철근집계" localSheetId="2">#REF!</definedName>
    <definedName name="교대1철근집계" localSheetId="1">#REF!</definedName>
    <definedName name="교대1철근집계" localSheetId="0">#REF!</definedName>
    <definedName name="교대1철근집계" localSheetId="7">#REF!</definedName>
    <definedName name="교대1철근집계" localSheetId="5">#REF!</definedName>
    <definedName name="교대1철근집계">#REF!</definedName>
    <definedName name="교대2">[3]관로토공집계표!$V$52:$AG$67</definedName>
    <definedName name="교대2철근집계" localSheetId="4">#REF!</definedName>
    <definedName name="교대2철근집계" localSheetId="3">#REF!</definedName>
    <definedName name="교대2철근집계" localSheetId="2">#REF!</definedName>
    <definedName name="교대2철근집계" localSheetId="1">#REF!</definedName>
    <definedName name="교대2철근집계" localSheetId="0">#REF!</definedName>
    <definedName name="교대2철근집계" localSheetId="7">#REF!</definedName>
    <definedName name="교대2철근집계" localSheetId="5">#REF!</definedName>
    <definedName name="교대2철근집계">#REF!</definedName>
    <definedName name="교대높이" localSheetId="4">#REF!</definedName>
    <definedName name="교대높이" localSheetId="3">#REF!</definedName>
    <definedName name="교대높이" localSheetId="2">#REF!</definedName>
    <definedName name="교대높이" localSheetId="1">#REF!</definedName>
    <definedName name="교대높이" localSheetId="0">#REF!</definedName>
    <definedName name="교대높이" localSheetId="7">#REF!</definedName>
    <definedName name="교대높이" localSheetId="5">#REF!</definedName>
    <definedName name="교대높이">#REF!</definedName>
    <definedName name="교대보호블럭_설치" localSheetId="4">#REF!</definedName>
    <definedName name="교대보호블럭_설치" localSheetId="3">#REF!</definedName>
    <definedName name="교대보호블럭_설치" localSheetId="2">#REF!</definedName>
    <definedName name="교대보호블럭_설치" localSheetId="1">#REF!</definedName>
    <definedName name="교대보호블럭_설치" localSheetId="0">#REF!</definedName>
    <definedName name="교대보호블럭_설치" localSheetId="7">#REF!</definedName>
    <definedName name="교대보호블럭_설치" localSheetId="5">#REF!</definedName>
    <definedName name="교대보호블럭_설치">#REF!</definedName>
    <definedName name="교동토" localSheetId="4" hidden="1">#REF!</definedName>
    <definedName name="교동토" localSheetId="3" hidden="1">#REF!</definedName>
    <definedName name="교동토" hidden="1">#REF!</definedName>
    <definedName name="교동토목공사" hidden="1">{#N/A,#N/A,FALSE,"이태원철근"}</definedName>
    <definedName name="교량배수시설공" localSheetId="4">#REF!</definedName>
    <definedName name="교량배수시설공" localSheetId="3">#REF!</definedName>
    <definedName name="교량배수시설공" localSheetId="2">#REF!</definedName>
    <definedName name="교량배수시설공" localSheetId="1">#REF!</definedName>
    <definedName name="교량배수시설공" localSheetId="0">#REF!</definedName>
    <definedName name="교량배수시설공" localSheetId="7">#REF!</definedName>
    <definedName name="교량배수시설공" localSheetId="5">#REF!</definedName>
    <definedName name="교량배수시설공">#REF!</definedName>
    <definedName name="교량철근량" localSheetId="4">#REF!</definedName>
    <definedName name="교량철근량" localSheetId="3">#REF!</definedName>
    <definedName name="교량철근량" localSheetId="2">#REF!</definedName>
    <definedName name="교량철근량" localSheetId="1">#REF!</definedName>
    <definedName name="교량철근량" localSheetId="0">#REF!</definedName>
    <definedName name="교량철근량" localSheetId="7">#REF!</definedName>
    <definedName name="교량철근량" localSheetId="5">#REF!</definedName>
    <definedName name="교량철근량">#REF!</definedName>
    <definedName name="교목계" localSheetId="4">#REF!</definedName>
    <definedName name="교목계" localSheetId="3">#REF!</definedName>
    <definedName name="교목계" localSheetId="2">#REF!</definedName>
    <definedName name="교목계" localSheetId="1">#REF!</definedName>
    <definedName name="교목계" localSheetId="0">#REF!</definedName>
    <definedName name="교목계" localSheetId="7">#REF!</definedName>
    <definedName name="교목계" localSheetId="5">#REF!</definedName>
    <definedName name="교목계">#REF!</definedName>
    <definedName name="교무" localSheetId="4">#REF!</definedName>
    <definedName name="교무" localSheetId="3">#REF!</definedName>
    <definedName name="교무" localSheetId="2">#REF!</definedName>
    <definedName name="교무" localSheetId="1">#REF!</definedName>
    <definedName name="교무" localSheetId="0">#REF!</definedName>
    <definedName name="교무" localSheetId="7">#REF!</definedName>
    <definedName name="교무" localSheetId="5">#REF!</definedName>
    <definedName name="교무">#REF!</definedName>
    <definedName name="교사" localSheetId="4">#REF!</definedName>
    <definedName name="교사" localSheetId="3">#REF!</definedName>
    <definedName name="교사" localSheetId="2">#REF!</definedName>
    <definedName name="교사" localSheetId="1">#REF!</definedName>
    <definedName name="교사" localSheetId="0">#REF!</definedName>
    <definedName name="교사" localSheetId="7">#REF!</definedName>
    <definedName name="교사" localSheetId="5">#REF!</definedName>
    <definedName name="교사">#REF!</definedName>
    <definedName name="교장" localSheetId="4">#REF!</definedName>
    <definedName name="교장" localSheetId="3">#REF!</definedName>
    <definedName name="교장" localSheetId="2">#REF!</definedName>
    <definedName name="교장" localSheetId="1">#REF!</definedName>
    <definedName name="교장" localSheetId="0">#REF!</definedName>
    <definedName name="교장" localSheetId="7">#REF!</definedName>
    <definedName name="교장" localSheetId="5">#REF!</definedName>
    <definedName name="교장">#REF!</definedName>
    <definedName name="교좌받침콘크리트">[35]구체!$AU$166</definedName>
    <definedName name="교폭" localSheetId="4">#REF!</definedName>
    <definedName name="교폭" localSheetId="3">#REF!</definedName>
    <definedName name="교폭" localSheetId="2">#REF!</definedName>
    <definedName name="교폭" localSheetId="1">#REF!</definedName>
    <definedName name="교폭" localSheetId="0">#REF!</definedName>
    <definedName name="교폭" localSheetId="7">#REF!</definedName>
    <definedName name="교폭" localSheetId="5">#REF!</definedName>
    <definedName name="교폭">#REF!</definedName>
    <definedName name="구" localSheetId="4">#REF!</definedName>
    <definedName name="구" localSheetId="3">#REF!</definedName>
    <definedName name="구" localSheetId="2">#REF!</definedName>
    <definedName name="구" localSheetId="1">#REF!</definedName>
    <definedName name="구" localSheetId="0">#REF!</definedName>
    <definedName name="구" localSheetId="7">#REF!</definedName>
    <definedName name="구" localSheetId="5">#REF!</definedName>
    <definedName name="구">#REF!</definedName>
    <definedName name="구분3" localSheetId="4">#REF!</definedName>
    <definedName name="구분3" localSheetId="3">#REF!</definedName>
    <definedName name="구분3" localSheetId="2">#REF!</definedName>
    <definedName name="구분3" localSheetId="1">#REF!</definedName>
    <definedName name="구분3" localSheetId="0">#REF!</definedName>
    <definedName name="구분3" localSheetId="7">#REF!</definedName>
    <definedName name="구분3" localSheetId="5">#REF!</definedName>
    <definedName name="구분3">#REF!</definedName>
    <definedName name="구상나무1505">[29]데이타!$E$69</definedName>
    <definedName name="구상나무2008">[29]데이타!$E$70</definedName>
    <definedName name="구상나무2510">[29]데이타!$E$71</definedName>
    <definedName name="구상나무3012">[29]데이타!$E$72</definedName>
    <definedName name="구조물공" localSheetId="4">[51]!구조물공</definedName>
    <definedName name="구조물공" localSheetId="3">[51]!구조물공</definedName>
    <definedName name="구조물공">[51]!구조물공</definedName>
    <definedName name="구조물공_집계표_제목" localSheetId="4">#REF!</definedName>
    <definedName name="구조물공_집계표_제목" localSheetId="3">#REF!</definedName>
    <definedName name="구조물공_집계표_제목" localSheetId="2">#REF!</definedName>
    <definedName name="구조물공_집계표_제목" localSheetId="1">#REF!</definedName>
    <definedName name="구조물공_집계표_제목" localSheetId="0">#REF!</definedName>
    <definedName name="구조물공_집계표_제목" localSheetId="7">#REF!</definedName>
    <definedName name="구조물공_집계표_제목" localSheetId="5">#REF!</definedName>
    <definedName name="구조물공_집계표_제목">#REF!</definedName>
    <definedName name="구조물공집계표" localSheetId="4">#REF!</definedName>
    <definedName name="구조물공집계표" localSheetId="3">#REF!</definedName>
    <definedName name="구조물공집계표" localSheetId="2">#REF!</definedName>
    <definedName name="구조물공집계표" localSheetId="1">#REF!</definedName>
    <definedName name="구조물공집계표" localSheetId="0">#REF!</definedName>
    <definedName name="구조물공집계표" localSheetId="7">#REF!</definedName>
    <definedName name="구조물공집계표" localSheetId="5">#REF!</definedName>
    <definedName name="구조물공집계표">#REF!</definedName>
    <definedName name="구체콘" localSheetId="4">#REF!</definedName>
    <definedName name="구체콘" localSheetId="3">#REF!</definedName>
    <definedName name="구체콘" localSheetId="2">#REF!</definedName>
    <definedName name="구체콘" localSheetId="1">#REF!</definedName>
    <definedName name="구체콘" localSheetId="0">#REF!</definedName>
    <definedName name="구체콘" localSheetId="7">#REF!</definedName>
    <definedName name="구체콘" localSheetId="5">#REF!</definedName>
    <definedName name="구체콘">#REF!</definedName>
    <definedName name="국어" localSheetId="4">#REF!</definedName>
    <definedName name="국어" localSheetId="3">#REF!</definedName>
    <definedName name="국어" localSheetId="2">#REF!</definedName>
    <definedName name="국어" localSheetId="1">#REF!</definedName>
    <definedName name="국어" localSheetId="0">#REF!</definedName>
    <definedName name="국어" localSheetId="7">#REF!</definedName>
    <definedName name="국어" localSheetId="5">#REF!</definedName>
    <definedName name="국어">#REF!</definedName>
    <definedName name="군유1" localSheetId="4">#REF!</definedName>
    <definedName name="군유1" localSheetId="3">#REF!</definedName>
    <definedName name="군유1" localSheetId="2">#REF!</definedName>
    <definedName name="군유1" localSheetId="1">#REF!</definedName>
    <definedName name="군유1" localSheetId="0">#REF!</definedName>
    <definedName name="군유1" localSheetId="7">#REF!</definedName>
    <definedName name="군유1" localSheetId="5">#REF!</definedName>
    <definedName name="군유1">#REF!</definedName>
    <definedName name="군유2" localSheetId="4">#REF!</definedName>
    <definedName name="군유2" localSheetId="3">#REF!</definedName>
    <definedName name="군유2" localSheetId="2">#REF!</definedName>
    <definedName name="군유2" localSheetId="1">#REF!</definedName>
    <definedName name="군유2" localSheetId="0">#REF!</definedName>
    <definedName name="군유2" localSheetId="7">#REF!</definedName>
    <definedName name="군유2" localSheetId="5">#REF!</definedName>
    <definedName name="군유2">#REF!</definedName>
    <definedName name="군유3" localSheetId="4">#REF!</definedName>
    <definedName name="군유3" localSheetId="3">#REF!</definedName>
    <definedName name="군유3" localSheetId="2">#REF!</definedName>
    <definedName name="군유3" localSheetId="1">#REF!</definedName>
    <definedName name="군유3" localSheetId="0">#REF!</definedName>
    <definedName name="군유3" localSheetId="7">#REF!</definedName>
    <definedName name="군유3" localSheetId="5">#REF!</definedName>
    <definedName name="군유3">#REF!</definedName>
    <definedName name="군유4" localSheetId="4">#REF!</definedName>
    <definedName name="군유4" localSheetId="3">#REF!</definedName>
    <definedName name="군유4" localSheetId="2">#REF!</definedName>
    <definedName name="군유4" localSheetId="1">#REF!</definedName>
    <definedName name="군유4" localSheetId="0">#REF!</definedName>
    <definedName name="군유4" localSheetId="7">#REF!</definedName>
    <definedName name="군유4" localSheetId="5">#REF!</definedName>
    <definedName name="군유4">#REF!</definedName>
    <definedName name="군유5" localSheetId="4">#REF!</definedName>
    <definedName name="군유5" localSheetId="3">#REF!</definedName>
    <definedName name="군유5" localSheetId="2">#REF!</definedName>
    <definedName name="군유5" localSheetId="1">#REF!</definedName>
    <definedName name="군유5" localSheetId="0">#REF!</definedName>
    <definedName name="군유5" localSheetId="7">#REF!</definedName>
    <definedName name="군유5" localSheetId="5">#REF!</definedName>
    <definedName name="군유5">#REF!</definedName>
    <definedName name="군유6" localSheetId="4">#REF!</definedName>
    <definedName name="군유6" localSheetId="3">#REF!</definedName>
    <definedName name="군유6" localSheetId="2">#REF!</definedName>
    <definedName name="군유6" localSheetId="1">#REF!</definedName>
    <definedName name="군유6" localSheetId="0">#REF!</definedName>
    <definedName name="군유6" localSheetId="7">#REF!</definedName>
    <definedName name="군유6" localSheetId="5">#REF!</definedName>
    <definedName name="군유6">#REF!</definedName>
    <definedName name="군유7" localSheetId="4">#REF!</definedName>
    <definedName name="군유7" localSheetId="3">#REF!</definedName>
    <definedName name="군유7" localSheetId="2">#REF!</definedName>
    <definedName name="군유7" localSheetId="1">#REF!</definedName>
    <definedName name="군유7" localSheetId="0">#REF!</definedName>
    <definedName name="군유7" localSheetId="7">#REF!</definedName>
    <definedName name="군유7" localSheetId="5">#REF!</definedName>
    <definedName name="군유7">#REF!</definedName>
    <definedName name="굵기" localSheetId="4">[49]!굵기</definedName>
    <definedName name="굵기" localSheetId="3">[49]!굵기</definedName>
    <definedName name="굵기">[49]!굵기</definedName>
    <definedName name="권">[52]DATE!$I$24:$I$85</definedName>
    <definedName name="권권">[53]DATE!$I$24:$I$85</definedName>
    <definedName name="궤도공001" localSheetId="4">#REF!</definedName>
    <definedName name="궤도공001" localSheetId="3">#REF!</definedName>
    <definedName name="궤도공001" localSheetId="2">#REF!</definedName>
    <definedName name="궤도공001" localSheetId="1">#REF!</definedName>
    <definedName name="궤도공001" localSheetId="0">#REF!</definedName>
    <definedName name="궤도공001" localSheetId="7">#REF!</definedName>
    <definedName name="궤도공001" localSheetId="5">#REF!</definedName>
    <definedName name="궤도공001">#REF!</definedName>
    <definedName name="궤도공002" localSheetId="4">#REF!</definedName>
    <definedName name="궤도공002" localSheetId="3">#REF!</definedName>
    <definedName name="궤도공002" localSheetId="2">#REF!</definedName>
    <definedName name="궤도공002" localSheetId="1">#REF!</definedName>
    <definedName name="궤도공002" localSheetId="0">#REF!</definedName>
    <definedName name="궤도공002" localSheetId="7">#REF!</definedName>
    <definedName name="궤도공002" localSheetId="5">#REF!</definedName>
    <definedName name="궤도공002">#REF!</definedName>
    <definedName name="궤도공011" localSheetId="4">#REF!</definedName>
    <definedName name="궤도공011" localSheetId="3">#REF!</definedName>
    <definedName name="궤도공011" localSheetId="2">#REF!</definedName>
    <definedName name="궤도공011" localSheetId="1">#REF!</definedName>
    <definedName name="궤도공011" localSheetId="0">#REF!</definedName>
    <definedName name="궤도공011" localSheetId="7">#REF!</definedName>
    <definedName name="궤도공011" localSheetId="5">#REF!</definedName>
    <definedName name="궤도공011">#REF!</definedName>
    <definedName name="궤도공012" localSheetId="4">#REF!</definedName>
    <definedName name="궤도공012" localSheetId="3">#REF!</definedName>
    <definedName name="궤도공012" localSheetId="2">#REF!</definedName>
    <definedName name="궤도공012" localSheetId="1">#REF!</definedName>
    <definedName name="궤도공012" localSheetId="0">#REF!</definedName>
    <definedName name="궤도공012" localSheetId="7">#REF!</definedName>
    <definedName name="궤도공012" localSheetId="5">#REF!</definedName>
    <definedName name="궤도공012">#REF!</definedName>
    <definedName name="궤도공982" localSheetId="4">#REF!</definedName>
    <definedName name="궤도공982" localSheetId="3">#REF!</definedName>
    <definedName name="궤도공982" localSheetId="2">#REF!</definedName>
    <definedName name="궤도공982" localSheetId="1">#REF!</definedName>
    <definedName name="궤도공982" localSheetId="0">#REF!</definedName>
    <definedName name="궤도공982" localSheetId="7">#REF!</definedName>
    <definedName name="궤도공982" localSheetId="5">#REF!</definedName>
    <definedName name="궤도공982">#REF!</definedName>
    <definedName name="궤도공991" localSheetId="4">#REF!</definedName>
    <definedName name="궤도공991" localSheetId="3">#REF!</definedName>
    <definedName name="궤도공991" localSheetId="2">#REF!</definedName>
    <definedName name="궤도공991" localSheetId="1">#REF!</definedName>
    <definedName name="궤도공991" localSheetId="0">#REF!</definedName>
    <definedName name="궤도공991" localSheetId="7">#REF!</definedName>
    <definedName name="궤도공991" localSheetId="5">#REF!</definedName>
    <definedName name="궤도공991">#REF!</definedName>
    <definedName name="궤도공992" localSheetId="4">#REF!</definedName>
    <definedName name="궤도공992" localSheetId="3">#REF!</definedName>
    <definedName name="궤도공992" localSheetId="2">#REF!</definedName>
    <definedName name="궤도공992" localSheetId="1">#REF!</definedName>
    <definedName name="궤도공992" localSheetId="0">#REF!</definedName>
    <definedName name="궤도공992" localSheetId="7">#REF!</definedName>
    <definedName name="궤도공992" localSheetId="5">#REF!</definedName>
    <definedName name="궤도공992">#REF!</definedName>
    <definedName name="규격" localSheetId="7">[41]DATE!$C$24:$C$85</definedName>
    <definedName name="규격">[42]DATE!$C$24:$C$85</definedName>
    <definedName name="그" localSheetId="4">BlankMacro1</definedName>
    <definedName name="그" localSheetId="3">BlankMacro1</definedName>
    <definedName name="그" localSheetId="2">BlankMacro1</definedName>
    <definedName name="그" localSheetId="1">BlankMacro1</definedName>
    <definedName name="그" localSheetId="0">BlankMacro1</definedName>
    <definedName name="그" localSheetId="7">일위대가표!BOH10L</definedName>
    <definedName name="그" localSheetId="11">일위대가표!BOH10L</definedName>
    <definedName name="그" localSheetId="5">BlankMacro1</definedName>
    <definedName name="그">BlankMacro1</definedName>
    <definedName name="그라우팅수량" localSheetId="4">#REF!</definedName>
    <definedName name="그라우팅수량" localSheetId="3">#REF!</definedName>
    <definedName name="그라우팅수량" localSheetId="2">#REF!</definedName>
    <definedName name="그라우팅수량" localSheetId="1">#REF!</definedName>
    <definedName name="그라우팅수량" localSheetId="0">#REF!</definedName>
    <definedName name="그라우팅수량" localSheetId="7">#REF!</definedName>
    <definedName name="그라우팅수량" localSheetId="5">#REF!</definedName>
    <definedName name="그라우팅수량">#REF!</definedName>
    <definedName name="극한모멘트" localSheetId="4">#REF!</definedName>
    <definedName name="극한모멘트" localSheetId="3">#REF!</definedName>
    <definedName name="극한모멘트" localSheetId="2">#REF!</definedName>
    <definedName name="극한모멘트" localSheetId="1">#REF!</definedName>
    <definedName name="극한모멘트" localSheetId="0">#REF!</definedName>
    <definedName name="극한모멘트" localSheetId="7">#REF!</definedName>
    <definedName name="극한모멘트" localSheetId="5">#REF!</definedName>
    <definedName name="극한모멘트">#REF!</definedName>
    <definedName name="금마타리" localSheetId="4">#REF!</definedName>
    <definedName name="금마타리" localSheetId="3">#REF!</definedName>
    <definedName name="금마타리" localSheetId="2">#REF!</definedName>
    <definedName name="금마타리" localSheetId="1">#REF!</definedName>
    <definedName name="금마타리" localSheetId="0">#REF!</definedName>
    <definedName name="금마타리" localSheetId="7">#REF!</definedName>
    <definedName name="금마타리" localSheetId="5">#REF!</definedName>
    <definedName name="금마타리">#REF!</definedName>
    <definedName name="금변금간접노무비" localSheetId="4">#REF!</definedName>
    <definedName name="금변금간접노무비" localSheetId="3">#REF!</definedName>
    <definedName name="금변금간접노무비" localSheetId="2">#REF!</definedName>
    <definedName name="금변금간접노무비" localSheetId="1">#REF!</definedName>
    <definedName name="금변금간접노무비" localSheetId="0">#REF!</definedName>
    <definedName name="금변금간접노무비" localSheetId="7">#REF!</definedName>
    <definedName name="금변금간접노무비" localSheetId="5">#REF!</definedName>
    <definedName name="금변금간접노무비">#REF!</definedName>
    <definedName name="금변금고용보험료" localSheetId="4">#REF!</definedName>
    <definedName name="금변금고용보험료" localSheetId="3">#REF!</definedName>
    <definedName name="금변금고용보험료" localSheetId="2">#REF!</definedName>
    <definedName name="금변금고용보험료" localSheetId="1">#REF!</definedName>
    <definedName name="금변금고용보험료" localSheetId="0">#REF!</definedName>
    <definedName name="금변금고용보험료" localSheetId="7">#REF!</definedName>
    <definedName name="금변금고용보험료" localSheetId="5">#REF!</definedName>
    <definedName name="금변금고용보험료">#REF!</definedName>
    <definedName name="금변금공급가액" localSheetId="4">#REF!</definedName>
    <definedName name="금변금공급가액" localSheetId="3">#REF!</definedName>
    <definedName name="금변금공급가액" localSheetId="2">#REF!</definedName>
    <definedName name="금변금공급가액" localSheetId="1">#REF!</definedName>
    <definedName name="금변금공급가액" localSheetId="0">#REF!</definedName>
    <definedName name="금변금공급가액" localSheetId="7">#REF!</definedName>
    <definedName name="금변금공급가액" localSheetId="5">#REF!</definedName>
    <definedName name="금변금공급가액">#REF!</definedName>
    <definedName name="금변금공사원가" localSheetId="4">#REF!</definedName>
    <definedName name="금변금공사원가" localSheetId="3">#REF!</definedName>
    <definedName name="금변금공사원가" localSheetId="2">#REF!</definedName>
    <definedName name="금변금공사원가" localSheetId="1">#REF!</definedName>
    <definedName name="금변금공사원가" localSheetId="0">#REF!</definedName>
    <definedName name="금변금공사원가" localSheetId="7">#REF!</definedName>
    <definedName name="금변금공사원가" localSheetId="5">#REF!</definedName>
    <definedName name="금변금공사원가">#REF!</definedName>
    <definedName name="금변금기타경비" localSheetId="4">#REF!</definedName>
    <definedName name="금변금기타경비" localSheetId="3">#REF!</definedName>
    <definedName name="금변금기타경비" localSheetId="2">#REF!</definedName>
    <definedName name="금변금기타경비" localSheetId="1">#REF!</definedName>
    <definedName name="금변금기타경비" localSheetId="0">#REF!</definedName>
    <definedName name="금변금기타경비" localSheetId="7">#REF!</definedName>
    <definedName name="금변금기타경비" localSheetId="5">#REF!</definedName>
    <definedName name="금변금기타경비">#REF!</definedName>
    <definedName name="금변금도급액" localSheetId="4">#REF!</definedName>
    <definedName name="금변금도급액" localSheetId="3">#REF!</definedName>
    <definedName name="금변금도급액" localSheetId="2">#REF!</definedName>
    <definedName name="금변금도급액" localSheetId="1">#REF!</definedName>
    <definedName name="금변금도급액" localSheetId="0">#REF!</definedName>
    <definedName name="금변금도급액" localSheetId="7">#REF!</definedName>
    <definedName name="금변금도급액" localSheetId="5">#REF!</definedName>
    <definedName name="금변금도급액">#REF!</definedName>
    <definedName name="금변금부가가치세" localSheetId="4">#REF!</definedName>
    <definedName name="금변금부가가치세" localSheetId="3">#REF!</definedName>
    <definedName name="금변금부가가치세" localSheetId="2">#REF!</definedName>
    <definedName name="금변금부가가치세" localSheetId="1">#REF!</definedName>
    <definedName name="금변금부가가치세" localSheetId="0">#REF!</definedName>
    <definedName name="금변금부가가치세" localSheetId="7">#REF!</definedName>
    <definedName name="금변금부가가치세" localSheetId="5">#REF!</definedName>
    <definedName name="금변금부가가치세">#REF!</definedName>
    <definedName name="금변금산재보험료" localSheetId="4">#REF!</definedName>
    <definedName name="금변금산재보험료" localSheetId="3">#REF!</definedName>
    <definedName name="금변금산재보험료" localSheetId="2">#REF!</definedName>
    <definedName name="금변금산재보험료" localSheetId="1">#REF!</definedName>
    <definedName name="금변금산재보험료" localSheetId="0">#REF!</definedName>
    <definedName name="금변금산재보험료" localSheetId="7">#REF!</definedName>
    <definedName name="금변금산재보험료" localSheetId="5">#REF!</definedName>
    <definedName name="금변금산재보험료">#REF!</definedName>
    <definedName name="금변금순공사원가" localSheetId="4">#REF!</definedName>
    <definedName name="금변금순공사원가" localSheetId="3">#REF!</definedName>
    <definedName name="금변금순공사원가" localSheetId="2">#REF!</definedName>
    <definedName name="금변금순공사원가" localSheetId="1">#REF!</definedName>
    <definedName name="금변금순공사원가" localSheetId="0">#REF!</definedName>
    <definedName name="금변금순공사원가" localSheetId="7">#REF!</definedName>
    <definedName name="금변금순공사원가" localSheetId="5">#REF!</definedName>
    <definedName name="금변금순공사원가">#REF!</definedName>
    <definedName name="금변금안전관리비" localSheetId="4">#REF!</definedName>
    <definedName name="금변금안전관리비" localSheetId="3">#REF!</definedName>
    <definedName name="금변금안전관리비" localSheetId="2">#REF!</definedName>
    <definedName name="금변금안전관리비" localSheetId="1">#REF!</definedName>
    <definedName name="금변금안전관리비" localSheetId="0">#REF!</definedName>
    <definedName name="금변금안전관리비" localSheetId="7">#REF!</definedName>
    <definedName name="금변금안전관리비" localSheetId="5">#REF!</definedName>
    <definedName name="금변금안전관리비">#REF!</definedName>
    <definedName name="금변금이윤" localSheetId="4">#REF!</definedName>
    <definedName name="금변금이윤" localSheetId="3">#REF!</definedName>
    <definedName name="금변금이윤" localSheetId="2">#REF!</definedName>
    <definedName name="금변금이윤" localSheetId="1">#REF!</definedName>
    <definedName name="금변금이윤" localSheetId="0">#REF!</definedName>
    <definedName name="금변금이윤" localSheetId="7">#REF!</definedName>
    <definedName name="금변금이윤" localSheetId="5">#REF!</definedName>
    <definedName name="금변금이윤">#REF!</definedName>
    <definedName name="금변금일반관리비" localSheetId="4">#REF!</definedName>
    <definedName name="금변금일반관리비" localSheetId="3">#REF!</definedName>
    <definedName name="금변금일반관리비" localSheetId="2">#REF!</definedName>
    <definedName name="금변금일반관리비" localSheetId="1">#REF!</definedName>
    <definedName name="금변금일반관리비" localSheetId="0">#REF!</definedName>
    <definedName name="금변금일반관리비" localSheetId="7">#REF!</definedName>
    <definedName name="금변금일반관리비" localSheetId="5">#REF!</definedName>
    <definedName name="금변금일반관리비">#REF!</definedName>
    <definedName name="금변금폐기물처리비" localSheetId="4">#REF!</definedName>
    <definedName name="금변금폐기물처리비" localSheetId="3">#REF!</definedName>
    <definedName name="금변금폐기물처리비" localSheetId="2">#REF!</definedName>
    <definedName name="금변금폐기물처리비" localSheetId="1">#REF!</definedName>
    <definedName name="금변금폐기물처리비" localSheetId="0">#REF!</definedName>
    <definedName name="금변금폐기물처리비" localSheetId="7">#REF!</definedName>
    <definedName name="금변금폐기물처리비" localSheetId="5">#REF!</definedName>
    <definedName name="금변금폐기물처리비">#REF!</definedName>
    <definedName name="금변전간접노무비" localSheetId="4">#REF!</definedName>
    <definedName name="금변전간접노무비" localSheetId="3">#REF!</definedName>
    <definedName name="금변전간접노무비" localSheetId="2">#REF!</definedName>
    <definedName name="금변전간접노무비" localSheetId="1">#REF!</definedName>
    <definedName name="금변전간접노무비" localSheetId="0">#REF!</definedName>
    <definedName name="금변전간접노무비" localSheetId="7">#REF!</definedName>
    <definedName name="금변전간접노무비" localSheetId="5">#REF!</definedName>
    <definedName name="금변전간접노무비">#REF!</definedName>
    <definedName name="금변전고용보험료" localSheetId="4">#REF!</definedName>
    <definedName name="금변전고용보험료" localSheetId="3">#REF!</definedName>
    <definedName name="금변전고용보험료" localSheetId="2">#REF!</definedName>
    <definedName name="금변전고용보험료" localSheetId="1">#REF!</definedName>
    <definedName name="금변전고용보험료" localSheetId="0">#REF!</definedName>
    <definedName name="금변전고용보험료" localSheetId="7">#REF!</definedName>
    <definedName name="금변전고용보험료" localSheetId="5">#REF!</definedName>
    <definedName name="금변전고용보험료">#REF!</definedName>
    <definedName name="금변전공급가액" localSheetId="4">#REF!</definedName>
    <definedName name="금변전공급가액" localSheetId="3">#REF!</definedName>
    <definedName name="금변전공급가액" localSheetId="2">#REF!</definedName>
    <definedName name="금변전공급가액" localSheetId="1">#REF!</definedName>
    <definedName name="금변전공급가액" localSheetId="0">#REF!</definedName>
    <definedName name="금변전공급가액" localSheetId="7">#REF!</definedName>
    <definedName name="금변전공급가액" localSheetId="5">#REF!</definedName>
    <definedName name="금변전공급가액">#REF!</definedName>
    <definedName name="금변전공사원가" localSheetId="4">#REF!</definedName>
    <definedName name="금변전공사원가" localSheetId="3">#REF!</definedName>
    <definedName name="금변전공사원가" localSheetId="2">#REF!</definedName>
    <definedName name="금변전공사원가" localSheetId="1">#REF!</definedName>
    <definedName name="금변전공사원가" localSheetId="0">#REF!</definedName>
    <definedName name="금변전공사원가" localSheetId="7">#REF!</definedName>
    <definedName name="금변전공사원가" localSheetId="5">#REF!</definedName>
    <definedName name="금변전공사원가">#REF!</definedName>
    <definedName name="금변전기타경비" localSheetId="4">#REF!</definedName>
    <definedName name="금변전기타경비" localSheetId="3">#REF!</definedName>
    <definedName name="금변전기타경비" localSheetId="2">#REF!</definedName>
    <definedName name="금변전기타경비" localSheetId="1">#REF!</definedName>
    <definedName name="금변전기타경비" localSheetId="0">#REF!</definedName>
    <definedName name="금변전기타경비" localSheetId="7">#REF!</definedName>
    <definedName name="금변전기타경비" localSheetId="5">#REF!</definedName>
    <definedName name="금변전기타경비">#REF!</definedName>
    <definedName name="금변전도급액" localSheetId="4">#REF!</definedName>
    <definedName name="금변전도급액" localSheetId="3">#REF!</definedName>
    <definedName name="금변전도급액" localSheetId="2">#REF!</definedName>
    <definedName name="금변전도급액" localSheetId="1">#REF!</definedName>
    <definedName name="금변전도급액" localSheetId="0">#REF!</definedName>
    <definedName name="금변전도급액" localSheetId="7">#REF!</definedName>
    <definedName name="금변전도급액" localSheetId="5">#REF!</definedName>
    <definedName name="금변전도급액">#REF!</definedName>
    <definedName name="금변전부가가치세" localSheetId="4">#REF!</definedName>
    <definedName name="금변전부가가치세" localSheetId="3">#REF!</definedName>
    <definedName name="금변전부가가치세" localSheetId="2">#REF!</definedName>
    <definedName name="금변전부가가치세" localSheetId="1">#REF!</definedName>
    <definedName name="금변전부가가치세" localSheetId="0">#REF!</definedName>
    <definedName name="금변전부가가치세" localSheetId="7">#REF!</definedName>
    <definedName name="금변전부가가치세" localSheetId="5">#REF!</definedName>
    <definedName name="금변전부가가치세">#REF!</definedName>
    <definedName name="금변전산재보험료" localSheetId="4">#REF!</definedName>
    <definedName name="금변전산재보험료" localSheetId="3">#REF!</definedName>
    <definedName name="금변전산재보험료" localSheetId="2">#REF!</definedName>
    <definedName name="금변전산재보험료" localSheetId="1">#REF!</definedName>
    <definedName name="금변전산재보험료" localSheetId="0">#REF!</definedName>
    <definedName name="금변전산재보험료" localSheetId="7">#REF!</definedName>
    <definedName name="금변전산재보험료" localSheetId="5">#REF!</definedName>
    <definedName name="금변전산재보험료">#REF!</definedName>
    <definedName name="금변전순공사원가" localSheetId="4">#REF!</definedName>
    <definedName name="금변전순공사원가" localSheetId="3">#REF!</definedName>
    <definedName name="금변전순공사원가" localSheetId="2">#REF!</definedName>
    <definedName name="금변전순공사원가" localSheetId="1">#REF!</definedName>
    <definedName name="금변전순공사원가" localSheetId="0">#REF!</definedName>
    <definedName name="금변전순공사원가" localSheetId="7">#REF!</definedName>
    <definedName name="금변전순공사원가" localSheetId="5">#REF!</definedName>
    <definedName name="금변전순공사원가">#REF!</definedName>
    <definedName name="금변전안전관리비" localSheetId="4">#REF!</definedName>
    <definedName name="금변전안전관리비" localSheetId="3">#REF!</definedName>
    <definedName name="금변전안전관리비" localSheetId="2">#REF!</definedName>
    <definedName name="금변전안전관리비" localSheetId="1">#REF!</definedName>
    <definedName name="금변전안전관리비" localSheetId="0">#REF!</definedName>
    <definedName name="금변전안전관리비" localSheetId="7">#REF!</definedName>
    <definedName name="금변전안전관리비" localSheetId="5">#REF!</definedName>
    <definedName name="금변전안전관리비">#REF!</definedName>
    <definedName name="금변전이윤" localSheetId="4">#REF!</definedName>
    <definedName name="금변전이윤" localSheetId="3">#REF!</definedName>
    <definedName name="금변전이윤" localSheetId="2">#REF!</definedName>
    <definedName name="금변전이윤" localSheetId="1">#REF!</definedName>
    <definedName name="금변전이윤" localSheetId="0">#REF!</definedName>
    <definedName name="금변전이윤" localSheetId="7">#REF!</definedName>
    <definedName name="금변전이윤" localSheetId="5">#REF!</definedName>
    <definedName name="금변전이윤">#REF!</definedName>
    <definedName name="금변전일반관리비" localSheetId="4">#REF!</definedName>
    <definedName name="금변전일반관리비" localSheetId="3">#REF!</definedName>
    <definedName name="금변전일반관리비" localSheetId="2">#REF!</definedName>
    <definedName name="금변전일반관리비" localSheetId="1">#REF!</definedName>
    <definedName name="금변전일반관리비" localSheetId="0">#REF!</definedName>
    <definedName name="금변전일반관리비" localSheetId="7">#REF!</definedName>
    <definedName name="금변전일반관리비" localSheetId="5">#REF!</definedName>
    <definedName name="금변전일반관리비">#REF!</definedName>
    <definedName name="금변전폐기물처리비" localSheetId="4">#REF!</definedName>
    <definedName name="금변전폐기물처리비" localSheetId="3">#REF!</definedName>
    <definedName name="금변전폐기물처리비" localSheetId="2">#REF!</definedName>
    <definedName name="금변전폐기물처리비" localSheetId="1">#REF!</definedName>
    <definedName name="금변전폐기물처리비" localSheetId="0">#REF!</definedName>
    <definedName name="금변전폐기물처리비" localSheetId="7">#REF!</definedName>
    <definedName name="금변전폐기물처리비" localSheetId="5">#REF!</definedName>
    <definedName name="금변전폐기물처리비">#REF!</definedName>
    <definedName name="금송1006">[29]데이타!$E$73</definedName>
    <definedName name="금송1208">[29]데이타!$E$74</definedName>
    <definedName name="금송1510">[29]데이타!$E$75</definedName>
    <definedName name="금회공사원가금회" localSheetId="4">#REF!</definedName>
    <definedName name="금회공사원가금회" localSheetId="3">#REF!</definedName>
    <definedName name="금회공사원가금회" localSheetId="2">#REF!</definedName>
    <definedName name="금회공사원가금회" localSheetId="1">#REF!</definedName>
    <definedName name="금회공사원가금회" localSheetId="0">#REF!</definedName>
    <definedName name="금회공사원가금회" localSheetId="7">#REF!</definedName>
    <definedName name="금회공사원가금회" localSheetId="5">#REF!</definedName>
    <definedName name="금회공사원가금회">#REF!</definedName>
    <definedName name="금회공사원가기시행" localSheetId="4">#REF!</definedName>
    <definedName name="금회공사원가기시행" localSheetId="3">#REF!</definedName>
    <definedName name="금회공사원가기시행" localSheetId="2">#REF!</definedName>
    <definedName name="금회공사원가기시행" localSheetId="1">#REF!</definedName>
    <definedName name="금회공사원가기시행" localSheetId="0">#REF!</definedName>
    <definedName name="금회공사원가기시행" localSheetId="7">#REF!</definedName>
    <definedName name="금회공사원가기시행" localSheetId="5">#REF!</definedName>
    <definedName name="금회공사원가기시행">#REF!</definedName>
    <definedName name="금회공사원가전체" localSheetId="4">#REF!</definedName>
    <definedName name="금회공사원가전체" localSheetId="3">#REF!</definedName>
    <definedName name="금회공사원가전체" localSheetId="2">#REF!</definedName>
    <definedName name="금회공사원가전체" localSheetId="1">#REF!</definedName>
    <definedName name="금회공사원가전체" localSheetId="0">#REF!</definedName>
    <definedName name="금회공사원가전체" localSheetId="7">#REF!</definedName>
    <definedName name="금회공사원가전체" localSheetId="5">#REF!</definedName>
    <definedName name="금회공사원가전체">#REF!</definedName>
    <definedName name="금회금간접노무비" localSheetId="4">#REF!</definedName>
    <definedName name="금회금간접노무비" localSheetId="3">#REF!</definedName>
    <definedName name="금회금간접노무비" localSheetId="2">#REF!</definedName>
    <definedName name="금회금간접노무비" localSheetId="1">#REF!</definedName>
    <definedName name="금회금간접노무비" localSheetId="0">#REF!</definedName>
    <definedName name="금회금간접노무비" localSheetId="7">#REF!</definedName>
    <definedName name="금회금간접노무비" localSheetId="5">#REF!</definedName>
    <definedName name="금회금간접노무비">#REF!</definedName>
    <definedName name="금회금고용보험료" localSheetId="4">#REF!</definedName>
    <definedName name="금회금고용보험료" localSheetId="3">#REF!</definedName>
    <definedName name="금회금고용보험료" localSheetId="2">#REF!</definedName>
    <definedName name="금회금고용보험료" localSheetId="1">#REF!</definedName>
    <definedName name="금회금고용보험료" localSheetId="0">#REF!</definedName>
    <definedName name="금회금고용보험료" localSheetId="7">#REF!</definedName>
    <definedName name="금회금고용보험료" localSheetId="5">#REF!</definedName>
    <definedName name="금회금고용보험료">#REF!</definedName>
    <definedName name="금회금공사원가" localSheetId="4">#REF!</definedName>
    <definedName name="금회금공사원가" localSheetId="3">#REF!</definedName>
    <definedName name="금회금공사원가" localSheetId="2">#REF!</definedName>
    <definedName name="금회금공사원가" localSheetId="1">#REF!</definedName>
    <definedName name="금회금공사원가" localSheetId="0">#REF!</definedName>
    <definedName name="금회금공사원가" localSheetId="7">#REF!</definedName>
    <definedName name="금회금공사원가" localSheetId="5">#REF!</definedName>
    <definedName name="금회금공사원가">#REF!</definedName>
    <definedName name="금회금기타경비" localSheetId="4">#REF!</definedName>
    <definedName name="금회금기타경비" localSheetId="3">#REF!</definedName>
    <definedName name="금회금기타경비" localSheetId="2">#REF!</definedName>
    <definedName name="금회금기타경비" localSheetId="1">#REF!</definedName>
    <definedName name="금회금기타경비" localSheetId="0">#REF!</definedName>
    <definedName name="금회금기타경비" localSheetId="7">#REF!</definedName>
    <definedName name="금회금기타경비" localSheetId="5">#REF!</definedName>
    <definedName name="금회금기타경비">#REF!</definedName>
    <definedName name="금회금산재보험료" localSheetId="4">#REF!</definedName>
    <definedName name="금회금산재보험료" localSheetId="3">#REF!</definedName>
    <definedName name="금회금산재보험료" localSheetId="2">#REF!</definedName>
    <definedName name="금회금산재보험료" localSheetId="1">#REF!</definedName>
    <definedName name="금회금산재보험료" localSheetId="0">#REF!</definedName>
    <definedName name="금회금산재보험료" localSheetId="7">#REF!</definedName>
    <definedName name="금회금산재보험료" localSheetId="5">#REF!</definedName>
    <definedName name="금회금산재보험료">#REF!</definedName>
    <definedName name="금회금안전관리비" localSheetId="4">#REF!</definedName>
    <definedName name="금회금안전관리비" localSheetId="3">#REF!</definedName>
    <definedName name="금회금안전관리비" localSheetId="2">#REF!</definedName>
    <definedName name="금회금안전관리비" localSheetId="1">#REF!</definedName>
    <definedName name="금회금안전관리비" localSheetId="0">#REF!</definedName>
    <definedName name="금회금안전관리비" localSheetId="7">#REF!</definedName>
    <definedName name="금회금안전관리비" localSheetId="5">#REF!</definedName>
    <definedName name="금회금안전관리비">#REF!</definedName>
    <definedName name="금회금이윤" localSheetId="4">#REF!</definedName>
    <definedName name="금회금이윤" localSheetId="3">#REF!</definedName>
    <definedName name="금회금이윤" localSheetId="2">#REF!</definedName>
    <definedName name="금회금이윤" localSheetId="1">#REF!</definedName>
    <definedName name="금회금이윤" localSheetId="0">#REF!</definedName>
    <definedName name="금회금이윤" localSheetId="7">#REF!</definedName>
    <definedName name="금회금이윤" localSheetId="5">#REF!</definedName>
    <definedName name="금회금이윤">#REF!</definedName>
    <definedName name="금회금일반관리비" localSheetId="4">#REF!</definedName>
    <definedName name="금회금일반관리비" localSheetId="3">#REF!</definedName>
    <definedName name="금회금일반관리비" localSheetId="2">#REF!</definedName>
    <definedName name="금회금일반관리비" localSheetId="1">#REF!</definedName>
    <definedName name="금회금일반관리비" localSheetId="0">#REF!</definedName>
    <definedName name="금회금일반관리비" localSheetId="7">#REF!</definedName>
    <definedName name="금회금일반관리비" localSheetId="5">#REF!</definedName>
    <definedName name="금회금일반관리비">#REF!</definedName>
    <definedName name="금회금제이윤" localSheetId="4">#REF!</definedName>
    <definedName name="금회금제이윤" localSheetId="3">#REF!</definedName>
    <definedName name="금회금제이윤" localSheetId="2">#REF!</definedName>
    <definedName name="금회금제이윤" localSheetId="1">#REF!</definedName>
    <definedName name="금회금제이윤" localSheetId="0">#REF!</definedName>
    <definedName name="금회금제이윤" localSheetId="7">#REF!</definedName>
    <definedName name="금회금제이윤" localSheetId="5">#REF!</definedName>
    <definedName name="금회금제이윤">#REF!</definedName>
    <definedName name="금회금폐기물처리비" localSheetId="4">#REF!</definedName>
    <definedName name="금회금폐기물처리비" localSheetId="3">#REF!</definedName>
    <definedName name="금회금폐기물처리비" localSheetId="2">#REF!</definedName>
    <definedName name="금회금폐기물처리비" localSheetId="1">#REF!</definedName>
    <definedName name="금회금폐기물처리비" localSheetId="0">#REF!</definedName>
    <definedName name="금회금폐기물처리비" localSheetId="7">#REF!</definedName>
    <definedName name="금회금폐기물처리비" localSheetId="5">#REF!</definedName>
    <definedName name="금회금폐기물처리비">#REF!</definedName>
    <definedName name="금회기공사원가" localSheetId="4">#REF!</definedName>
    <definedName name="금회기공사원가" localSheetId="3">#REF!</definedName>
    <definedName name="금회기공사원가" localSheetId="2">#REF!</definedName>
    <definedName name="금회기공사원가" localSheetId="1">#REF!</definedName>
    <definedName name="금회기공사원가" localSheetId="0">#REF!</definedName>
    <definedName name="금회기공사원가" localSheetId="7">#REF!</definedName>
    <definedName name="금회기공사원가" localSheetId="5">#REF!</definedName>
    <definedName name="금회기공사원가">#REF!</definedName>
    <definedName name="금회장공사원가" localSheetId="4">#REF!</definedName>
    <definedName name="금회장공사원가" localSheetId="3">#REF!</definedName>
    <definedName name="금회장공사원가" localSheetId="2">#REF!</definedName>
    <definedName name="금회장공사원가" localSheetId="1">#REF!</definedName>
    <definedName name="금회장공사원가" localSheetId="0">#REF!</definedName>
    <definedName name="금회장공사원가" localSheetId="7">#REF!</definedName>
    <definedName name="금회장공사원가" localSheetId="5">#REF!</definedName>
    <definedName name="금회장공사원가">#REF!</definedName>
    <definedName name="금회전공사원가" localSheetId="4">#REF!</definedName>
    <definedName name="금회전공사원가" localSheetId="3">#REF!</definedName>
    <definedName name="금회전공사원가" localSheetId="2">#REF!</definedName>
    <definedName name="금회전공사원가" localSheetId="1">#REF!</definedName>
    <definedName name="금회전공사원가" localSheetId="0">#REF!</definedName>
    <definedName name="금회전공사원가" localSheetId="7">#REF!</definedName>
    <definedName name="금회전공사원가" localSheetId="5">#REF!</definedName>
    <definedName name="금회전공사원가">#REF!</definedName>
    <definedName name="급식" localSheetId="4">#REF!</definedName>
    <definedName name="급식" localSheetId="3">#REF!</definedName>
    <definedName name="급식" localSheetId="2">#REF!</definedName>
    <definedName name="급식" localSheetId="1">#REF!</definedName>
    <definedName name="급식" localSheetId="0">#REF!</definedName>
    <definedName name="급식" localSheetId="7">#REF!</definedName>
    <definedName name="급식" localSheetId="5">#REF!</definedName>
    <definedName name="급식">#REF!</definedName>
    <definedName name="기계" localSheetId="4">#REF!</definedName>
    <definedName name="기계" localSheetId="3">#REF!</definedName>
    <definedName name="기계" localSheetId="2">#REF!</definedName>
    <definedName name="기계" localSheetId="1">#REF!</definedName>
    <definedName name="기계" localSheetId="0">#REF!</definedName>
    <definedName name="기계" localSheetId="7">#REF!</definedName>
    <definedName name="기계" localSheetId="5">#REF!</definedName>
    <definedName name="기계">#REF!</definedName>
    <definedName name="기계공001" localSheetId="4">#REF!</definedName>
    <definedName name="기계공001" localSheetId="3">#REF!</definedName>
    <definedName name="기계공001" localSheetId="2">#REF!</definedName>
    <definedName name="기계공001" localSheetId="1">#REF!</definedName>
    <definedName name="기계공001" localSheetId="0">#REF!</definedName>
    <definedName name="기계공001" localSheetId="7">#REF!</definedName>
    <definedName name="기계공001" localSheetId="5">#REF!</definedName>
    <definedName name="기계공001">#REF!</definedName>
    <definedName name="기계공002" localSheetId="4">#REF!</definedName>
    <definedName name="기계공002" localSheetId="3">#REF!</definedName>
    <definedName name="기계공002" localSheetId="2">#REF!</definedName>
    <definedName name="기계공002" localSheetId="1">#REF!</definedName>
    <definedName name="기계공002" localSheetId="0">#REF!</definedName>
    <definedName name="기계공002" localSheetId="7">#REF!</definedName>
    <definedName name="기계공002" localSheetId="5">#REF!</definedName>
    <definedName name="기계공002">#REF!</definedName>
    <definedName name="기계공011" localSheetId="4">#REF!</definedName>
    <definedName name="기계공011" localSheetId="3">#REF!</definedName>
    <definedName name="기계공011" localSheetId="2">#REF!</definedName>
    <definedName name="기계공011" localSheetId="1">#REF!</definedName>
    <definedName name="기계공011" localSheetId="0">#REF!</definedName>
    <definedName name="기계공011" localSheetId="7">#REF!</definedName>
    <definedName name="기계공011" localSheetId="5">#REF!</definedName>
    <definedName name="기계공011">#REF!</definedName>
    <definedName name="기계공012" localSheetId="4">#REF!</definedName>
    <definedName name="기계공012" localSheetId="3">#REF!</definedName>
    <definedName name="기계공012" localSheetId="2">#REF!</definedName>
    <definedName name="기계공012" localSheetId="1">#REF!</definedName>
    <definedName name="기계공012" localSheetId="0">#REF!</definedName>
    <definedName name="기계공012" localSheetId="7">#REF!</definedName>
    <definedName name="기계공012" localSheetId="5">#REF!</definedName>
    <definedName name="기계공012">#REF!</definedName>
    <definedName name="기계공982" localSheetId="4">#REF!</definedName>
    <definedName name="기계공982" localSheetId="3">#REF!</definedName>
    <definedName name="기계공982" localSheetId="2">#REF!</definedName>
    <definedName name="기계공982" localSheetId="1">#REF!</definedName>
    <definedName name="기계공982" localSheetId="0">#REF!</definedName>
    <definedName name="기계공982" localSheetId="7">#REF!</definedName>
    <definedName name="기계공982" localSheetId="5">#REF!</definedName>
    <definedName name="기계공982">#REF!</definedName>
    <definedName name="기계공991" localSheetId="4">#REF!</definedName>
    <definedName name="기계공991" localSheetId="3">#REF!</definedName>
    <definedName name="기계공991" localSheetId="2">#REF!</definedName>
    <definedName name="기계공991" localSheetId="1">#REF!</definedName>
    <definedName name="기계공991" localSheetId="0">#REF!</definedName>
    <definedName name="기계공991" localSheetId="7">#REF!</definedName>
    <definedName name="기계공991" localSheetId="5">#REF!</definedName>
    <definedName name="기계공991">#REF!</definedName>
    <definedName name="기계공992" localSheetId="4">#REF!</definedName>
    <definedName name="기계공992" localSheetId="3">#REF!</definedName>
    <definedName name="기계공992" localSheetId="2">#REF!</definedName>
    <definedName name="기계공992" localSheetId="1">#REF!</definedName>
    <definedName name="기계공992" localSheetId="0">#REF!</definedName>
    <definedName name="기계공992" localSheetId="7">#REF!</definedName>
    <definedName name="기계공992" localSheetId="5">#REF!</definedName>
    <definedName name="기계공992">#REF!</definedName>
    <definedName name="기계설치공001" localSheetId="4">#REF!</definedName>
    <definedName name="기계설치공001" localSheetId="3">#REF!</definedName>
    <definedName name="기계설치공001" localSheetId="2">#REF!</definedName>
    <definedName name="기계설치공001" localSheetId="1">#REF!</definedName>
    <definedName name="기계설치공001" localSheetId="0">#REF!</definedName>
    <definedName name="기계설치공001" localSheetId="7">#REF!</definedName>
    <definedName name="기계설치공001" localSheetId="5">#REF!</definedName>
    <definedName name="기계설치공001">#REF!</definedName>
    <definedName name="기계설치공002" localSheetId="4">#REF!</definedName>
    <definedName name="기계설치공002" localSheetId="3">#REF!</definedName>
    <definedName name="기계설치공002" localSheetId="2">#REF!</definedName>
    <definedName name="기계설치공002" localSheetId="1">#REF!</definedName>
    <definedName name="기계설치공002" localSheetId="0">#REF!</definedName>
    <definedName name="기계설치공002" localSheetId="7">#REF!</definedName>
    <definedName name="기계설치공002" localSheetId="5">#REF!</definedName>
    <definedName name="기계설치공002">#REF!</definedName>
    <definedName name="기계설치공011" localSheetId="4">#REF!</definedName>
    <definedName name="기계설치공011" localSheetId="3">#REF!</definedName>
    <definedName name="기계설치공011" localSheetId="2">#REF!</definedName>
    <definedName name="기계설치공011" localSheetId="1">#REF!</definedName>
    <definedName name="기계설치공011" localSheetId="0">#REF!</definedName>
    <definedName name="기계설치공011" localSheetId="7">#REF!</definedName>
    <definedName name="기계설치공011" localSheetId="5">#REF!</definedName>
    <definedName name="기계설치공011">#REF!</definedName>
    <definedName name="기계설치공012" localSheetId="4">#REF!</definedName>
    <definedName name="기계설치공012" localSheetId="3">#REF!</definedName>
    <definedName name="기계설치공012" localSheetId="2">#REF!</definedName>
    <definedName name="기계설치공012" localSheetId="1">#REF!</definedName>
    <definedName name="기계설치공012" localSheetId="0">#REF!</definedName>
    <definedName name="기계설치공012" localSheetId="7">#REF!</definedName>
    <definedName name="기계설치공012" localSheetId="5">#REF!</definedName>
    <definedName name="기계설치공012">#REF!</definedName>
    <definedName name="기계설치공982" localSheetId="4">#REF!</definedName>
    <definedName name="기계설치공982" localSheetId="3">#REF!</definedName>
    <definedName name="기계설치공982" localSheetId="2">#REF!</definedName>
    <definedName name="기계설치공982" localSheetId="1">#REF!</definedName>
    <definedName name="기계설치공982" localSheetId="0">#REF!</definedName>
    <definedName name="기계설치공982" localSheetId="7">#REF!</definedName>
    <definedName name="기계설치공982" localSheetId="5">#REF!</definedName>
    <definedName name="기계설치공982">#REF!</definedName>
    <definedName name="기계설치공991" localSheetId="4">#REF!</definedName>
    <definedName name="기계설치공991" localSheetId="3">#REF!</definedName>
    <definedName name="기계설치공991" localSheetId="2">#REF!</definedName>
    <definedName name="기계설치공991" localSheetId="1">#REF!</definedName>
    <definedName name="기계설치공991" localSheetId="0">#REF!</definedName>
    <definedName name="기계설치공991" localSheetId="7">#REF!</definedName>
    <definedName name="기계설치공991" localSheetId="5">#REF!</definedName>
    <definedName name="기계설치공991">#REF!</definedName>
    <definedName name="기계설치공992" localSheetId="4">#REF!</definedName>
    <definedName name="기계설치공992" localSheetId="3">#REF!</definedName>
    <definedName name="기계설치공992" localSheetId="2">#REF!</definedName>
    <definedName name="기계설치공992" localSheetId="1">#REF!</definedName>
    <definedName name="기계설치공992" localSheetId="0">#REF!</definedName>
    <definedName name="기계설치공992" localSheetId="7">#REF!</definedName>
    <definedName name="기계설치공992" localSheetId="5">#REF!</definedName>
    <definedName name="기계설치공992">#REF!</definedName>
    <definedName name="기계중계펌프내역" localSheetId="4">#REF!</definedName>
    <definedName name="기계중계펌프내역" localSheetId="3">#REF!</definedName>
    <definedName name="기계중계펌프내역" localSheetId="2">#REF!</definedName>
    <definedName name="기계중계펌프내역" localSheetId="1">#REF!</definedName>
    <definedName name="기계중계펌프내역" localSheetId="0">#REF!</definedName>
    <definedName name="기계중계펌프내역" localSheetId="7">#REF!</definedName>
    <definedName name="기계중계펌프내역" localSheetId="5">#REF!</definedName>
    <definedName name="기계중계펌프내역">#REF!</definedName>
    <definedName name="기관명" localSheetId="4">#REF!</definedName>
    <definedName name="기관명" localSheetId="3">#REF!</definedName>
    <definedName name="기관명" localSheetId="2">#REF!</definedName>
    <definedName name="기관명" localSheetId="1">#REF!</definedName>
    <definedName name="기관명" localSheetId="0">#REF!</definedName>
    <definedName name="기관명" localSheetId="7">#REF!</definedName>
    <definedName name="기관명" localSheetId="5">#REF!</definedName>
    <definedName name="기관명">#REF!</definedName>
    <definedName name="기기" localSheetId="4">'[54]2000년1차'!#REF!</definedName>
    <definedName name="기기" localSheetId="3">'[54]2000년1차'!#REF!</definedName>
    <definedName name="기기" localSheetId="2">'[54]2000년1차'!#REF!</definedName>
    <definedName name="기기" localSheetId="1">'[54]2000년1차'!#REF!</definedName>
    <definedName name="기기" localSheetId="0">'[54]2000년1차'!#REF!</definedName>
    <definedName name="기기" localSheetId="7">'[54]2000년1차'!#REF!</definedName>
    <definedName name="기기" localSheetId="5">'[54]2000년1차'!#REF!</definedName>
    <definedName name="기기">'[54]2000년1차'!#REF!</definedName>
    <definedName name="기기설치" localSheetId="4">#REF!</definedName>
    <definedName name="기기설치" localSheetId="3">#REF!</definedName>
    <definedName name="기기설치" localSheetId="2">#REF!</definedName>
    <definedName name="기기설치" localSheetId="1">#REF!</definedName>
    <definedName name="기기설치" localSheetId="0">#REF!</definedName>
    <definedName name="기기설치" localSheetId="7">#REF!</definedName>
    <definedName name="기기설치" localSheetId="5">#REF!</definedName>
    <definedName name="기기설치">#REF!</definedName>
    <definedName name="기기신설" localSheetId="4">#REF!</definedName>
    <definedName name="기기신설" localSheetId="3">#REF!</definedName>
    <definedName name="기기신설" localSheetId="2">#REF!</definedName>
    <definedName name="기기신설" localSheetId="1">#REF!</definedName>
    <definedName name="기기신설" localSheetId="0">#REF!</definedName>
    <definedName name="기기신설" localSheetId="7">#REF!</definedName>
    <definedName name="기기신설" localSheetId="5">#REF!</definedName>
    <definedName name="기기신설">#REF!</definedName>
    <definedName name="기기자재" localSheetId="4">#REF!</definedName>
    <definedName name="기기자재" localSheetId="3">#REF!</definedName>
    <definedName name="기기자재" localSheetId="2">#REF!</definedName>
    <definedName name="기기자재" localSheetId="1">#REF!</definedName>
    <definedName name="기기자재" localSheetId="0">#REF!</definedName>
    <definedName name="기기자재" localSheetId="7">#REF!</definedName>
    <definedName name="기기자재" localSheetId="5">#REF!</definedName>
    <definedName name="기기자재">#REF!</definedName>
    <definedName name="기기철거" localSheetId="4">#REF!</definedName>
    <definedName name="기기철거" localSheetId="3">#REF!</definedName>
    <definedName name="기기철거" localSheetId="2">#REF!</definedName>
    <definedName name="기기철거" localSheetId="1">#REF!</definedName>
    <definedName name="기기철거" localSheetId="0">#REF!</definedName>
    <definedName name="기기철거" localSheetId="7">#REF!</definedName>
    <definedName name="기기철거" localSheetId="5">#REF!</definedName>
    <definedName name="기기철거">#REF!</definedName>
    <definedName name="기성청구서2" localSheetId="4">#N/A</definedName>
    <definedName name="기성청구서2" localSheetId="3">#N/A</definedName>
    <definedName name="기성청구서2" localSheetId="2">#N/A</definedName>
    <definedName name="기성청구서2" localSheetId="1">#N/A</definedName>
    <definedName name="기성청구서2" localSheetId="0">#N/A</definedName>
    <definedName name="기성청구서2" localSheetId="7">#N/A</definedName>
    <definedName name="기성청구서2" localSheetId="11">[0]!기술</definedName>
    <definedName name="기성청구서2" localSheetId="5">#N/A</definedName>
    <definedName name="기성청구서2">#N/A</definedName>
    <definedName name="기성청구서상하수도" localSheetId="4">#N/A</definedName>
    <definedName name="기성청구서상하수도" localSheetId="3">#N/A</definedName>
    <definedName name="기성청구서상하수도" localSheetId="2">#N/A</definedName>
    <definedName name="기성청구서상하수도" localSheetId="1">#N/A</definedName>
    <definedName name="기성청구서상하수도" localSheetId="0">#N/A</definedName>
    <definedName name="기성청구서상하수도" localSheetId="7">#N/A</definedName>
    <definedName name="기성청구서상하수도" localSheetId="11">#N/A</definedName>
    <definedName name="기성청구서상하수도" localSheetId="5">#N/A</definedName>
    <definedName name="기성청구서상하수도">#N/A</definedName>
    <definedName name="기술" localSheetId="4">#REF!</definedName>
    <definedName name="기술" localSheetId="3">#REF!</definedName>
    <definedName name="기술" localSheetId="2">#REF!</definedName>
    <definedName name="기술" localSheetId="1">#REF!</definedName>
    <definedName name="기술" localSheetId="0">#REF!</definedName>
    <definedName name="기술" localSheetId="7">#REF!</definedName>
    <definedName name="기술" localSheetId="5">#REF!</definedName>
    <definedName name="기술">#REF!</definedName>
    <definedName name="기존구조물철거량_개소별_집계" localSheetId="4">#REF!</definedName>
    <definedName name="기존구조물철거량_개소별_집계" localSheetId="3">#REF!</definedName>
    <definedName name="기존구조물철거량_개소별_집계" localSheetId="2">#REF!</definedName>
    <definedName name="기존구조물철거량_개소별_집계" localSheetId="1">#REF!</definedName>
    <definedName name="기존구조물철거량_개소별_집계" localSheetId="0">#REF!</definedName>
    <definedName name="기존구조물철거량_개소별_집계" localSheetId="7">#REF!</definedName>
    <definedName name="기존구조물철거량_개소별_집계" localSheetId="5">#REF!</definedName>
    <definedName name="기존구조물철거량_개소별_집계">#REF!</definedName>
    <definedName name="기초">'[55]9509'!$A$3:$Y$665</definedName>
    <definedName name="기초1" localSheetId="4">#REF!</definedName>
    <definedName name="기초1" localSheetId="3">#REF!</definedName>
    <definedName name="기초1" localSheetId="2">#REF!</definedName>
    <definedName name="기초1" localSheetId="1">#REF!</definedName>
    <definedName name="기초1" localSheetId="0">#REF!</definedName>
    <definedName name="기초1" localSheetId="7">#REF!</definedName>
    <definedName name="기초1" localSheetId="5">#REF!</definedName>
    <definedName name="기초1">#REF!</definedName>
    <definedName name="기초2" localSheetId="4">#REF!</definedName>
    <definedName name="기초2" localSheetId="3">#REF!</definedName>
    <definedName name="기초2" localSheetId="2">#REF!</definedName>
    <definedName name="기초2" localSheetId="1">#REF!</definedName>
    <definedName name="기초2" localSheetId="0">#REF!</definedName>
    <definedName name="기초2" localSheetId="7">#REF!</definedName>
    <definedName name="기초2" localSheetId="5">#REF!</definedName>
    <definedName name="기초2">#REF!</definedName>
    <definedName name="기초규격">[56]SORCE1!$AQ$2:$BE$14</definedName>
    <definedName name="기초단가" localSheetId="4">#REF!</definedName>
    <definedName name="기초단가" localSheetId="3">#REF!</definedName>
    <definedName name="기초단가" localSheetId="2">#REF!</definedName>
    <definedName name="기초단가" localSheetId="1">#REF!</definedName>
    <definedName name="기초단가" localSheetId="0">#REF!</definedName>
    <definedName name="기초단가" localSheetId="7">#REF!</definedName>
    <definedName name="기초단가" localSheetId="5">#REF!</definedName>
    <definedName name="기초단가">#REF!</definedName>
    <definedName name="기초단가1" localSheetId="4">#REF!</definedName>
    <definedName name="기초단가1" localSheetId="3">#REF!</definedName>
    <definedName name="기초단가1" localSheetId="2">#REF!</definedName>
    <definedName name="기초단가1" localSheetId="1">#REF!</definedName>
    <definedName name="기초단가1" localSheetId="0">#REF!</definedName>
    <definedName name="기초단가1" localSheetId="7">#REF!</definedName>
    <definedName name="기초단가1" localSheetId="5">#REF!</definedName>
    <definedName name="기초단가1">#REF!</definedName>
    <definedName name="기초데이타" localSheetId="4">#REF!</definedName>
    <definedName name="기초데이타" localSheetId="3">#REF!</definedName>
    <definedName name="기초데이타" localSheetId="2">#REF!</definedName>
    <definedName name="기초데이타" localSheetId="1">#REF!</definedName>
    <definedName name="기초데이타" localSheetId="0">#REF!</definedName>
    <definedName name="기초데이타" localSheetId="7">#REF!</definedName>
    <definedName name="기초데이타" localSheetId="5">#REF!</definedName>
    <definedName name="기초데이타">#REF!</definedName>
    <definedName name="기초스페이샤" localSheetId="4">'[36]pier-1'!#REF!</definedName>
    <definedName name="기초스페이샤" localSheetId="3">'[36]pier-1'!#REF!</definedName>
    <definedName name="기초스페이샤" localSheetId="2">'[36]pier-1'!#REF!</definedName>
    <definedName name="기초스페이샤" localSheetId="1">'[36]pier-1'!#REF!</definedName>
    <definedName name="기초스페이샤" localSheetId="0">'[36]pier-1'!#REF!</definedName>
    <definedName name="기초스페이샤" localSheetId="7">'[36]pier-1'!#REF!</definedName>
    <definedName name="기초스페이샤" localSheetId="5">'[36]pier-1'!#REF!</definedName>
    <definedName name="기초스페이샤">'[36]pier-1'!#REF!</definedName>
    <definedName name="기초콘" localSheetId="4">#REF!</definedName>
    <definedName name="기초콘" localSheetId="3">#REF!</definedName>
    <definedName name="기초콘" localSheetId="2">#REF!</definedName>
    <definedName name="기초콘" localSheetId="1">#REF!</definedName>
    <definedName name="기초콘" localSheetId="0">#REF!</definedName>
    <definedName name="기초콘" localSheetId="7">#REF!</definedName>
    <definedName name="기초콘" localSheetId="5">#REF!</definedName>
    <definedName name="기초콘">#REF!</definedName>
    <definedName name="기층포설" localSheetId="4">[39]단가!$C$83</definedName>
    <definedName name="기층포설" localSheetId="3">[39]단가!$C$83</definedName>
    <definedName name="기층포설" localSheetId="2">[39]단가!$C$83</definedName>
    <definedName name="기층포설" localSheetId="1">[39]단가!$C$83</definedName>
    <definedName name="기층포설" localSheetId="0">[39]단가!$C$83</definedName>
    <definedName name="기층포설" localSheetId="5">[39]단가!$C$83</definedName>
    <definedName name="기층포설">[40]단가!$C$83</definedName>
    <definedName name="기타경비" localSheetId="4">#REF!</definedName>
    <definedName name="기타경비" localSheetId="3">#REF!</definedName>
    <definedName name="기타경비" localSheetId="2">#REF!</definedName>
    <definedName name="기타경비" localSheetId="1">#REF!</definedName>
    <definedName name="기타경비" localSheetId="0">#REF!</definedName>
    <definedName name="기타경비" localSheetId="7">#REF!</definedName>
    <definedName name="기타경비" localSheetId="5">#REF!</definedName>
    <definedName name="기타경비">#REF!</definedName>
    <definedName name="기타경비율" localSheetId="4">#REF!</definedName>
    <definedName name="기타경비율" localSheetId="3">#REF!</definedName>
    <definedName name="기타경비율" localSheetId="2">#REF!</definedName>
    <definedName name="기타경비율" localSheetId="1">#REF!</definedName>
    <definedName name="기타경비율" localSheetId="0">#REF!</definedName>
    <definedName name="기타경비율" localSheetId="7">#REF!</definedName>
    <definedName name="기타경비율" localSheetId="5">#REF!</definedName>
    <definedName name="기타경비율">#REF!</definedName>
    <definedName name="기타자재" localSheetId="4">#N/A</definedName>
    <definedName name="기타자재" localSheetId="3">#N/A</definedName>
    <definedName name="기타자재" localSheetId="2">#N/A</definedName>
    <definedName name="기타자재" localSheetId="1">#N/A</definedName>
    <definedName name="기타자재" localSheetId="0">#N/A</definedName>
    <definedName name="기타자재" localSheetId="7">#N/A</definedName>
    <definedName name="기타자재" localSheetId="11">#N/A</definedName>
    <definedName name="기타자재" localSheetId="5">#N/A</definedName>
    <definedName name="기타자재">#N/A</definedName>
    <definedName name="길이1" localSheetId="4">#REF!</definedName>
    <definedName name="길이1" localSheetId="3">#REF!</definedName>
    <definedName name="길이1" localSheetId="2">#REF!</definedName>
    <definedName name="길이1" localSheetId="1">#REF!</definedName>
    <definedName name="길이1" localSheetId="0">#REF!</definedName>
    <definedName name="길이1" localSheetId="7">#REF!</definedName>
    <definedName name="길이1" localSheetId="5">#REF!</definedName>
    <definedName name="길이1">#REF!</definedName>
    <definedName name="길이2" localSheetId="4">#REF!</definedName>
    <definedName name="길이2" localSheetId="3">#REF!</definedName>
    <definedName name="길이2" localSheetId="2">#REF!</definedName>
    <definedName name="길이2" localSheetId="1">#REF!</definedName>
    <definedName name="길이2" localSheetId="0">#REF!</definedName>
    <definedName name="길이2" localSheetId="7">#REF!</definedName>
    <definedName name="길이2" localSheetId="5">#REF!</definedName>
    <definedName name="길이2">#REF!</definedName>
    <definedName name="길이3" localSheetId="4">#REF!</definedName>
    <definedName name="길이3" localSheetId="3">#REF!</definedName>
    <definedName name="길이3" localSheetId="2">#REF!</definedName>
    <definedName name="길이3" localSheetId="1">#REF!</definedName>
    <definedName name="길이3" localSheetId="0">#REF!</definedName>
    <definedName name="길이3" localSheetId="7">#REF!</definedName>
    <definedName name="길이3" localSheetId="5">#REF!</definedName>
    <definedName name="길이3">#REF!</definedName>
    <definedName name="길이4" localSheetId="4">#REF!</definedName>
    <definedName name="길이4" localSheetId="3">#REF!</definedName>
    <definedName name="길이4" localSheetId="2">#REF!</definedName>
    <definedName name="길이4" localSheetId="1">#REF!</definedName>
    <definedName name="길이4" localSheetId="0">#REF!</definedName>
    <definedName name="길이4" localSheetId="7">#REF!</definedName>
    <definedName name="길이4" localSheetId="5">#REF!</definedName>
    <definedName name="길이4">#REF!</definedName>
    <definedName name="김">'[57]9811'!$A$3:$AD$1530</definedName>
    <definedName name="김봉만" hidden="1">{#N/A,#N/A,FALSE,"교리2"}</definedName>
    <definedName name="김석현" hidden="1">{#N/A,#N/A,TRUE,"설계내역서";#N/A,#N/A,TRUE,"설계집계"}</definedName>
    <definedName name="김정호">[58]포장공!$BU$34</definedName>
    <definedName name="김종현" localSheetId="4">#REF!</definedName>
    <definedName name="김종현" localSheetId="3">#REF!</definedName>
    <definedName name="김종현">#REF!</definedName>
    <definedName name="껍대기">[59]토목!$A$2:$M$1916</definedName>
    <definedName name="꽃복숭아R3">[29]데이타!$E$58</definedName>
    <definedName name="꽃복숭아R4">[29]데이타!$E$59</definedName>
    <definedName name="꽃복숭아R5">[29]데이타!$E$60</definedName>
    <definedName name="꽃사과R10">[29]데이타!$E$64</definedName>
    <definedName name="꽃사과R4">[29]데이타!$E$61</definedName>
    <definedName name="꽃사과R6">[29]데이타!$E$62</definedName>
    <definedName name="꽃사과R8">[29]데이타!$E$63</definedName>
    <definedName name="꽃아그배R10">[29]데이타!$E$68</definedName>
    <definedName name="꽃아그배R4">[29]데이타!$E$65</definedName>
    <definedName name="꽃아그배R6">[29]데이타!$E$66</definedName>
    <definedName name="꽃아그배R8">[29]데이타!$E$67</definedName>
    <definedName name="꽃창포" localSheetId="4">#REF!</definedName>
    <definedName name="꽃창포" localSheetId="3">#REF!</definedName>
    <definedName name="꽃창포" localSheetId="2">#REF!</definedName>
    <definedName name="꽃창포" localSheetId="1">#REF!</definedName>
    <definedName name="꽃창포" localSheetId="0">#REF!</definedName>
    <definedName name="꽃창포" localSheetId="7">#REF!</definedName>
    <definedName name="꽃창포" localSheetId="5">#REF!</definedName>
    <definedName name="꽃창포">#REF!</definedName>
    <definedName name="꽃향유" localSheetId="4">#REF!</definedName>
    <definedName name="꽃향유" localSheetId="3">#REF!</definedName>
    <definedName name="꽃향유" localSheetId="2">#REF!</definedName>
    <definedName name="꽃향유" localSheetId="1">#REF!</definedName>
    <definedName name="꽃향유" localSheetId="0">#REF!</definedName>
    <definedName name="꽃향유" localSheetId="7">#REF!</definedName>
    <definedName name="꽃향유" localSheetId="5">#REF!</definedName>
    <definedName name="꽃향유">#REF!</definedName>
    <definedName name="꽝꽝0304">[29]데이타!$E$54</definedName>
    <definedName name="꽝꽝0406">[29]데이타!$E$55</definedName>
    <definedName name="꽝꽝0508">[29]데이타!$E$56</definedName>
    <definedName name="꽝꽝0610">[29]데이타!$E$57</definedName>
    <definedName name="끝" localSheetId="4">[51]!끝</definedName>
    <definedName name="끝" localSheetId="3">[51]!끝</definedName>
    <definedName name="끝">[51]!끝</definedName>
    <definedName name="ㄴ" localSheetId="4">#REF!</definedName>
    <definedName name="ㄴ" localSheetId="3">#REF!</definedName>
    <definedName name="ㄴ" localSheetId="2">#REF!</definedName>
    <definedName name="ㄴ" localSheetId="1">#REF!</definedName>
    <definedName name="ㄴ" localSheetId="0">#REF!</definedName>
    <definedName name="ㄴ" localSheetId="7">#REF!</definedName>
    <definedName name="ㄴ" localSheetId="5">#REF!</definedName>
    <definedName name="ㄴ">#REF!</definedName>
    <definedName name="ㄴ1" localSheetId="4">#REF!</definedName>
    <definedName name="ㄴ1" localSheetId="3">#REF!</definedName>
    <definedName name="ㄴ1" localSheetId="2">#REF!</definedName>
    <definedName name="ㄴ1" localSheetId="1">#REF!</definedName>
    <definedName name="ㄴ1" localSheetId="0">#REF!</definedName>
    <definedName name="ㄴ1" localSheetId="7">#REF!</definedName>
    <definedName name="ㄴ1" localSheetId="5">#REF!</definedName>
    <definedName name="ㄴ1">#REF!</definedName>
    <definedName name="ㄴ2" localSheetId="4">#REF!</definedName>
    <definedName name="ㄴ2" localSheetId="3">#REF!</definedName>
    <definedName name="ㄴ2" localSheetId="2">#REF!</definedName>
    <definedName name="ㄴ2" localSheetId="1">#REF!</definedName>
    <definedName name="ㄴ2" localSheetId="0">#REF!</definedName>
    <definedName name="ㄴ2" localSheetId="7">#REF!</definedName>
    <definedName name="ㄴ2" localSheetId="5">#REF!</definedName>
    <definedName name="ㄴ2">#REF!</definedName>
    <definedName name="ㄴ3" localSheetId="4">#REF!</definedName>
    <definedName name="ㄴ3" localSheetId="3">#REF!</definedName>
    <definedName name="ㄴ3" localSheetId="2">#REF!</definedName>
    <definedName name="ㄴ3" localSheetId="1">#REF!</definedName>
    <definedName name="ㄴ3" localSheetId="0">#REF!</definedName>
    <definedName name="ㄴ3" localSheetId="7">#REF!</definedName>
    <definedName name="ㄴ3" localSheetId="5">#REF!</definedName>
    <definedName name="ㄴ3">#REF!</definedName>
    <definedName name="ㄴ4" localSheetId="4">#REF!</definedName>
    <definedName name="ㄴ4" localSheetId="3">#REF!</definedName>
    <definedName name="ㄴ4" localSheetId="2">#REF!</definedName>
    <definedName name="ㄴ4" localSheetId="1">#REF!</definedName>
    <definedName name="ㄴ4" localSheetId="0">#REF!</definedName>
    <definedName name="ㄴ4" localSheetId="7">#REF!</definedName>
    <definedName name="ㄴ4" localSheetId="5">#REF!</definedName>
    <definedName name="ㄴ4">#REF!</definedName>
    <definedName name="ㄴ5" localSheetId="4">#REF!</definedName>
    <definedName name="ㄴ5" localSheetId="3">#REF!</definedName>
    <definedName name="ㄴ5" localSheetId="2">#REF!</definedName>
    <definedName name="ㄴ5" localSheetId="1">#REF!</definedName>
    <definedName name="ㄴ5" localSheetId="0">#REF!</definedName>
    <definedName name="ㄴ5" localSheetId="7">#REF!</definedName>
    <definedName name="ㄴ5" localSheetId="5">#REF!</definedName>
    <definedName name="ㄴ5">#REF!</definedName>
    <definedName name="ㄴ6" localSheetId="4">#REF!</definedName>
    <definedName name="ㄴ6" localSheetId="3">#REF!</definedName>
    <definedName name="ㄴ6" localSheetId="2">#REF!</definedName>
    <definedName name="ㄴ6" localSheetId="1">#REF!</definedName>
    <definedName name="ㄴ6" localSheetId="0">#REF!</definedName>
    <definedName name="ㄴ6" localSheetId="7">#REF!</definedName>
    <definedName name="ㄴ6" localSheetId="5">#REF!</definedName>
    <definedName name="ㄴ6">#REF!</definedName>
    <definedName name="ㄴㄱㄹ" localSheetId="4" hidden="1">#REF!</definedName>
    <definedName name="ㄴㄱㄹ" localSheetId="3" hidden="1">#REF!</definedName>
    <definedName name="ㄴㄱㄹ" hidden="1">#REF!</definedName>
    <definedName name="ㄴㄴ" localSheetId="4">#REF!</definedName>
    <definedName name="ㄴㄴ" localSheetId="3">#REF!</definedName>
    <definedName name="ㄴㄴ" localSheetId="2">#REF!</definedName>
    <definedName name="ㄴㄴ" localSheetId="1">#REF!</definedName>
    <definedName name="ㄴㄴ" localSheetId="0">#REF!</definedName>
    <definedName name="ㄴㄴ" localSheetId="7">#REF!</definedName>
    <definedName name="ㄴㄴ" localSheetId="5">#REF!</definedName>
    <definedName name="ㄴㄴ">#REF!</definedName>
    <definedName name="ㄴㄴㄴ" localSheetId="4" hidden="1">{#N/A,#N/A,FALSE,"혼합골재"}</definedName>
    <definedName name="ㄴㄴㄴ" localSheetId="3" hidden="1">{#N/A,#N/A,FALSE,"혼합골재"}</definedName>
    <definedName name="ㄴㄴㄴ" localSheetId="2" hidden="1">{#N/A,#N/A,FALSE,"혼합골재"}</definedName>
    <definedName name="ㄴㄴㄴ" localSheetId="1" hidden="1">{#N/A,#N/A,FALSE,"혼합골재"}</definedName>
    <definedName name="ㄴㄴㄴ" localSheetId="0" hidden="1">{#N/A,#N/A,FALSE,"혼합골재"}</definedName>
    <definedName name="ㄴㄴㄴ" localSheetId="7" hidden="1">{#N/A,#N/A,FALSE,"혼합골재"}</definedName>
    <definedName name="ㄴㄴㄴ" localSheetId="11" hidden="1">{#N/A,#N/A,FALSE,"혼합골재"}</definedName>
    <definedName name="ㄴㄴㄴ" localSheetId="5" hidden="1">{#N/A,#N/A,FALSE,"혼합골재"}</definedName>
    <definedName name="ㄴㄴㄴ" hidden="1">{#N/A,#N/A,FALSE,"혼합골재"}</definedName>
    <definedName name="ㄴㄴㅇ" localSheetId="4">#REF!</definedName>
    <definedName name="ㄴㄴㅇ" localSheetId="3">#REF!</definedName>
    <definedName name="ㄴㄴㅇ">#REF!</definedName>
    <definedName name="ㄴㅁ" localSheetId="4">[60]!포장공</definedName>
    <definedName name="ㄴㅁ" localSheetId="3">[60]!포장공</definedName>
    <definedName name="ㄴㅁ">[60]!포장공</definedName>
    <definedName name="ㄴㅇㄹ" localSheetId="4" hidden="1">#REF!</definedName>
    <definedName name="ㄴㅇㄹ" localSheetId="3" hidden="1">#REF!</definedName>
    <definedName name="ㄴㅇㄹ" localSheetId="2" hidden="1">#REF!</definedName>
    <definedName name="ㄴㅇㄹ" localSheetId="1" hidden="1">#REF!</definedName>
    <definedName name="ㄴㅇㄹ" localSheetId="0" hidden="1">#REF!</definedName>
    <definedName name="ㄴㅇㄹ" localSheetId="7" hidden="1">#REF!</definedName>
    <definedName name="ㄴㅇㄹ" localSheetId="5" hidden="1">#REF!</definedName>
    <definedName name="ㄴㅇㄹ" hidden="1">#REF!</definedName>
    <definedName name="ㄴㅇㅀ" localSheetId="4">#REF!</definedName>
    <definedName name="ㄴㅇㅀ" localSheetId="3">#REF!</definedName>
    <definedName name="ㄴㅇㅀ" localSheetId="2">#REF!</definedName>
    <definedName name="ㄴㅇㅀ" localSheetId="1">#REF!</definedName>
    <definedName name="ㄴㅇㅀ" localSheetId="0">#REF!</definedName>
    <definedName name="ㄴㅇㅀ" localSheetId="7">#REF!</definedName>
    <definedName name="ㄴㅇㅀ" localSheetId="5">#REF!</definedName>
    <definedName name="ㄴㅇㅀ">#REF!</definedName>
    <definedName name="ㄴㅇㅎㄴㅇㅎ" localSheetId="4">#REF!</definedName>
    <definedName name="ㄴㅇㅎㄴㅇㅎ" localSheetId="3">#REF!</definedName>
    <definedName name="ㄴㅇㅎㄴㅇㅎ" localSheetId="2">#REF!</definedName>
    <definedName name="ㄴㅇㅎㄴㅇㅎ" localSheetId="1">#REF!</definedName>
    <definedName name="ㄴㅇㅎㄴㅇㅎ" localSheetId="0">#REF!</definedName>
    <definedName name="ㄴㅇㅎㄴㅇㅎ" localSheetId="7">#REF!</definedName>
    <definedName name="ㄴㅇㅎㄴㅇㅎ" localSheetId="5">#REF!</definedName>
    <definedName name="ㄴㅇㅎㄴㅇㅎ">#REF!</definedName>
    <definedName name="나" localSheetId="4">#REF!</definedName>
    <definedName name="나" localSheetId="3">#REF!</definedName>
    <definedName name="나" localSheetId="2">#REF!</definedName>
    <definedName name="나" localSheetId="1">#REF!</definedName>
    <definedName name="나" localSheetId="0">#REF!</definedName>
    <definedName name="나" localSheetId="7">#REF!</definedName>
    <definedName name="나" localSheetId="5">#REF!</definedName>
    <definedName name="나">#REF!</definedName>
    <definedName name="나." localSheetId="4">#REF!</definedName>
    <definedName name="나." localSheetId="3">#REF!</definedName>
    <definedName name="나." localSheetId="2">#REF!</definedName>
    <definedName name="나." localSheetId="1">#REF!</definedName>
    <definedName name="나." localSheetId="0">#REF!</definedName>
    <definedName name="나." localSheetId="7">#REF!</definedName>
    <definedName name="나." localSheetId="5">#REF!</definedName>
    <definedName name="나.">#REF!</definedName>
    <definedName name="나사식_이음" localSheetId="4">#REF!</definedName>
    <definedName name="나사식_이음" localSheetId="3">#REF!</definedName>
    <definedName name="나사식_이음" localSheetId="2">#REF!</definedName>
    <definedName name="나사식_이음" localSheetId="1">#REF!</definedName>
    <definedName name="나사식_이음" localSheetId="0">#REF!</definedName>
    <definedName name="나사식_이음" localSheetId="7">#REF!</definedName>
    <definedName name="나사식_이음" localSheetId="5">#REF!</definedName>
    <definedName name="나사식_이음">#REF!</definedName>
    <definedName name="낙_석_방_지_망__개_소_별_명_세" localSheetId="4">#REF!</definedName>
    <definedName name="낙_석_방_지_망__개_소_별_명_세" localSheetId="3">#REF!</definedName>
    <definedName name="낙_석_방_지_망__개_소_별_명_세" localSheetId="2">#REF!</definedName>
    <definedName name="낙_석_방_지_망__개_소_별_명_세" localSheetId="1">#REF!</definedName>
    <definedName name="낙_석_방_지_망__개_소_별_명_세" localSheetId="0">#REF!</definedName>
    <definedName name="낙_석_방_지_망__개_소_별_명_세" localSheetId="7">#REF!</definedName>
    <definedName name="낙_석_방_지_망__개_소_별_명_세" localSheetId="5">#REF!</definedName>
    <definedName name="낙_석_방_지_망__개_소_별_명_세">#REF!</definedName>
    <definedName name="낙_석_방_지_책__개_소_별_명_세" localSheetId="4">#REF!</definedName>
    <definedName name="낙_석_방_지_책__개_소_별_명_세" localSheetId="3">#REF!</definedName>
    <definedName name="낙_석_방_지_책__개_소_별_명_세" localSheetId="2">#REF!</definedName>
    <definedName name="낙_석_방_지_책__개_소_별_명_세" localSheetId="1">#REF!</definedName>
    <definedName name="낙_석_방_지_책__개_소_별_명_세" localSheetId="0">#REF!</definedName>
    <definedName name="낙_석_방_지_책__개_소_별_명_세" localSheetId="7">#REF!</definedName>
    <definedName name="낙_석_방_지_책__개_소_별_명_세" localSheetId="5">#REF!</definedName>
    <definedName name="낙_석_방_지_책__개_소_별_명_세">#REF!</definedName>
    <definedName name="낙_석_방_지_책__수_량_집_계" localSheetId="4">#REF!</definedName>
    <definedName name="낙_석_방_지_책__수_량_집_계" localSheetId="3">#REF!</definedName>
    <definedName name="낙_석_방_지_책__수_량_집_계" localSheetId="2">#REF!</definedName>
    <definedName name="낙_석_방_지_책__수_량_집_계" localSheetId="1">#REF!</definedName>
    <definedName name="낙_석_방_지_책__수_량_집_계" localSheetId="0">#REF!</definedName>
    <definedName name="낙_석_방_지_책__수_량_집_계" localSheetId="7">#REF!</definedName>
    <definedName name="낙_석_방_지_책__수_량_집_계" localSheetId="5">#REF!</definedName>
    <definedName name="낙_석_방_지_책__수_량_집_계">#REF!</definedName>
    <definedName name="낙단거" localSheetId="4">#REF!</definedName>
    <definedName name="낙단거" localSheetId="3">#REF!</definedName>
    <definedName name="낙단거" localSheetId="2">#REF!</definedName>
    <definedName name="낙단거" localSheetId="1">#REF!</definedName>
    <definedName name="낙단거" localSheetId="0">#REF!</definedName>
    <definedName name="낙단거" localSheetId="7">#REF!</definedName>
    <definedName name="낙단거" localSheetId="5">#REF!</definedName>
    <definedName name="낙단거">#REF!</definedName>
    <definedName name="낙단콘" localSheetId="4">#REF!</definedName>
    <definedName name="낙단콘" localSheetId="3">#REF!</definedName>
    <definedName name="낙단콘" localSheetId="2">#REF!</definedName>
    <definedName name="낙단콘" localSheetId="1">#REF!</definedName>
    <definedName name="낙단콘" localSheetId="0">#REF!</definedName>
    <definedName name="낙단콘" localSheetId="7">#REF!</definedName>
    <definedName name="낙단콘" localSheetId="5">#REF!</definedName>
    <definedName name="낙단콘">#REF!</definedName>
    <definedName name="낙상홍1004">[29]데이타!$E$76</definedName>
    <definedName name="낙상홍1506">[29]데이타!$E$77</definedName>
    <definedName name="낙상홍1808">[29]데이타!$E$78</definedName>
    <definedName name="낙상홍2010">[29]데이타!$E$79</definedName>
    <definedName name="낙상홍2515">[29]데이타!$E$80</definedName>
    <definedName name="낙우송R10">[29]데이타!$E$84</definedName>
    <definedName name="낙우송R12">[29]데이타!$E$85</definedName>
    <definedName name="낙우송R5">[29]데이타!$E$81</definedName>
    <definedName name="낙우송R6">[29]데이타!$E$82</definedName>
    <definedName name="낙우송R8">[29]데이타!$E$83</definedName>
    <definedName name="낙중거" localSheetId="4">#REF!</definedName>
    <definedName name="낙중거" localSheetId="3">#REF!</definedName>
    <definedName name="낙중거" localSheetId="2">#REF!</definedName>
    <definedName name="낙중거" localSheetId="1">#REF!</definedName>
    <definedName name="낙중거" localSheetId="0">#REF!</definedName>
    <definedName name="낙중거" localSheetId="7">#REF!</definedName>
    <definedName name="낙중거" localSheetId="5">#REF!</definedName>
    <definedName name="낙중거">#REF!</definedName>
    <definedName name="낙중콘" localSheetId="4">#REF!</definedName>
    <definedName name="낙중콘" localSheetId="3">#REF!</definedName>
    <definedName name="낙중콘" localSheetId="2">#REF!</definedName>
    <definedName name="낙중콘" localSheetId="1">#REF!</definedName>
    <definedName name="낙중콘" localSheetId="0">#REF!</definedName>
    <definedName name="낙중콘" localSheetId="7">#REF!</definedName>
    <definedName name="낙중콘" localSheetId="5">#REF!</definedName>
    <definedName name="낙중콘">#REF!</definedName>
    <definedName name="낙총거" localSheetId="4">#REF!</definedName>
    <definedName name="낙총거" localSheetId="3">#REF!</definedName>
    <definedName name="낙총거" localSheetId="2">#REF!</definedName>
    <definedName name="낙총거" localSheetId="1">#REF!</definedName>
    <definedName name="낙총거" localSheetId="0">#REF!</definedName>
    <definedName name="낙총거" localSheetId="7">#REF!</definedName>
    <definedName name="낙총거" localSheetId="5">#REF!</definedName>
    <definedName name="낙총거">#REF!</definedName>
    <definedName name="낙총콘" localSheetId="4">#REF!</definedName>
    <definedName name="낙총콘" localSheetId="3">#REF!</definedName>
    <definedName name="낙총콘" localSheetId="2">#REF!</definedName>
    <definedName name="낙총콘" localSheetId="1">#REF!</definedName>
    <definedName name="낙총콘" localSheetId="0">#REF!</definedName>
    <definedName name="낙총콘" localSheetId="7">#REF!</definedName>
    <definedName name="낙총콘" localSheetId="5">#REF!</definedName>
    <definedName name="낙총콘">#REF!</definedName>
    <definedName name="날1거3회자0">[35]좌측날개벽!$AU$76</definedName>
    <definedName name="날1동바리">[35]좌측날개벽!$AU$122</definedName>
    <definedName name="날1배면방수">[35]좌측날개벽!$AU$101</definedName>
    <definedName name="날1스페이셔">[35]좌측날개벽!$AU$128</definedName>
    <definedName name="날1콘240">[35]좌측날개벽!$AU$46</definedName>
    <definedName name="날2거3회자0">[35]우측날개벽!$AU$76</definedName>
    <definedName name="날2동바리">[35]우측날개벽!$AU$122</definedName>
    <definedName name="날2배면방수">[35]우측날개벽!$AU$101</definedName>
    <definedName name="날2스페이셔">[35]우측날개벽!$AU$128</definedName>
    <definedName name="날2콘240">[35]우측날개벽!$AU$46</definedName>
    <definedName name="날개벽1" localSheetId="4">#REF!</definedName>
    <definedName name="날개벽1" localSheetId="3">#REF!</definedName>
    <definedName name="날개벽1" localSheetId="2">#REF!</definedName>
    <definedName name="날개벽1" localSheetId="1">#REF!</definedName>
    <definedName name="날개벽1" localSheetId="0">#REF!</definedName>
    <definedName name="날개벽1" localSheetId="7">#REF!</definedName>
    <definedName name="날개벽1" localSheetId="5">#REF!</definedName>
    <definedName name="날개벽1">#REF!</definedName>
    <definedName name="날개벽11" localSheetId="4">#REF!</definedName>
    <definedName name="날개벽11" localSheetId="3">#REF!</definedName>
    <definedName name="날개벽11" localSheetId="2">#REF!</definedName>
    <definedName name="날개벽11" localSheetId="1">#REF!</definedName>
    <definedName name="날개벽11" localSheetId="0">#REF!</definedName>
    <definedName name="날개벽11" localSheetId="7">#REF!</definedName>
    <definedName name="날개벽11" localSheetId="5">#REF!</definedName>
    <definedName name="날개벽11">#REF!</definedName>
    <definedName name="날개벽2" localSheetId="4">#REF!</definedName>
    <definedName name="날개벽2" localSheetId="3">#REF!</definedName>
    <definedName name="날개벽2" localSheetId="2">#REF!</definedName>
    <definedName name="날개벽2" localSheetId="1">#REF!</definedName>
    <definedName name="날개벽2" localSheetId="0">#REF!</definedName>
    <definedName name="날개벽2" localSheetId="7">#REF!</definedName>
    <definedName name="날개벽2" localSheetId="5">#REF!</definedName>
    <definedName name="날개벽2">#REF!</definedName>
    <definedName name="날개벽3" localSheetId="4">#REF!</definedName>
    <definedName name="날개벽3" localSheetId="3">#REF!</definedName>
    <definedName name="날개벽3" localSheetId="2">#REF!</definedName>
    <definedName name="날개벽3" localSheetId="1">#REF!</definedName>
    <definedName name="날개벽3" localSheetId="0">#REF!</definedName>
    <definedName name="날개벽3" localSheetId="7">#REF!</definedName>
    <definedName name="날개벽3" localSheetId="5">#REF!</definedName>
    <definedName name="날개벽3">#REF!</definedName>
    <definedName name="날개벽길이1" localSheetId="4">#REF!</definedName>
    <definedName name="날개벽길이1" localSheetId="3">#REF!</definedName>
    <definedName name="날개벽길이1" localSheetId="2">#REF!</definedName>
    <definedName name="날개벽길이1" localSheetId="1">#REF!</definedName>
    <definedName name="날개벽길이1" localSheetId="0">#REF!</definedName>
    <definedName name="날개벽길이1" localSheetId="7">#REF!</definedName>
    <definedName name="날개벽길이1" localSheetId="5">#REF!</definedName>
    <definedName name="날개벽길이1">#REF!</definedName>
    <definedName name="날개벽길이2" localSheetId="4">#REF!</definedName>
    <definedName name="날개벽길이2" localSheetId="3">#REF!</definedName>
    <definedName name="날개벽길이2" localSheetId="2">#REF!</definedName>
    <definedName name="날개벽길이2" localSheetId="1">#REF!</definedName>
    <definedName name="날개벽길이2" localSheetId="0">#REF!</definedName>
    <definedName name="날개벽길이2" localSheetId="7">#REF!</definedName>
    <definedName name="날개벽길이2" localSheetId="5">#REF!</definedName>
    <definedName name="날개벽길이2">#REF!</definedName>
    <definedName name="날개벽두께" localSheetId="4">#REF!</definedName>
    <definedName name="날개벽두께" localSheetId="3">#REF!</definedName>
    <definedName name="날개벽두께" localSheetId="2">#REF!</definedName>
    <definedName name="날개벽두께" localSheetId="1">#REF!</definedName>
    <definedName name="날개벽두께" localSheetId="0">#REF!</definedName>
    <definedName name="날개벽두께" localSheetId="7">#REF!</definedName>
    <definedName name="날개벽두께" localSheetId="5">#REF!</definedName>
    <definedName name="날개벽두께">#REF!</definedName>
    <definedName name="날개벽두께1" localSheetId="4">#REF!</definedName>
    <definedName name="날개벽두께1" localSheetId="3">#REF!</definedName>
    <definedName name="날개벽두께1" localSheetId="2">#REF!</definedName>
    <definedName name="날개벽두께1" localSheetId="1">#REF!</definedName>
    <definedName name="날개벽두께1" localSheetId="0">#REF!</definedName>
    <definedName name="날개벽두께1" localSheetId="7">#REF!</definedName>
    <definedName name="날개벽두께1" localSheetId="5">#REF!</definedName>
    <definedName name="날개벽두께1">#REF!</definedName>
    <definedName name="날개벽두께2" localSheetId="4">#REF!</definedName>
    <definedName name="날개벽두께2" localSheetId="3">#REF!</definedName>
    <definedName name="날개벽두께2" localSheetId="2">#REF!</definedName>
    <definedName name="날개벽두께2" localSheetId="1">#REF!</definedName>
    <definedName name="날개벽두께2" localSheetId="0">#REF!</definedName>
    <definedName name="날개벽두께2" localSheetId="7">#REF!</definedName>
    <definedName name="날개벽두께2" localSheetId="5">#REF!</definedName>
    <definedName name="날개벽두께2">#REF!</definedName>
    <definedName name="날개벽스치로폴길이" localSheetId="4">#REF!</definedName>
    <definedName name="날개벽스치로폴길이" localSheetId="3">#REF!</definedName>
    <definedName name="날개벽스치로폴길이" localSheetId="2">#REF!</definedName>
    <definedName name="날개벽스치로폴길이" localSheetId="1">#REF!</definedName>
    <definedName name="날개벽스치로폴길이" localSheetId="0">#REF!</definedName>
    <definedName name="날개벽스치로폴길이" localSheetId="7">#REF!</definedName>
    <definedName name="날개벽스치로폴길이" localSheetId="5">#REF!</definedName>
    <definedName name="날개벽스치로폴길이">#REF!</definedName>
    <definedName name="날짜">[45]설계산출표지!$B$8</definedName>
    <definedName name="남산1호" localSheetId="4">#REF!</definedName>
    <definedName name="남산1호" localSheetId="3">#REF!</definedName>
    <definedName name="남산1호" localSheetId="2">#REF!</definedName>
    <definedName name="남산1호" localSheetId="1">#REF!</definedName>
    <definedName name="남산1호" localSheetId="0">#REF!</definedName>
    <definedName name="남산1호" localSheetId="7">#REF!</definedName>
    <definedName name="남산1호" localSheetId="5">#REF!</definedName>
    <definedName name="남산1호">#REF!</definedName>
    <definedName name="남산2호" localSheetId="4">#REF!</definedName>
    <definedName name="남산2호" localSheetId="3">#REF!</definedName>
    <definedName name="남산2호" localSheetId="2">#REF!</definedName>
    <definedName name="남산2호" localSheetId="1">#REF!</definedName>
    <definedName name="남산2호" localSheetId="0">#REF!</definedName>
    <definedName name="남산2호" localSheetId="7">#REF!</definedName>
    <definedName name="남산2호" localSheetId="5">#REF!</definedName>
    <definedName name="남산2호">#REF!</definedName>
    <definedName name="내공넓이" localSheetId="4">#REF!</definedName>
    <definedName name="내공넓이" localSheetId="3">#REF!</definedName>
    <definedName name="내공넓이" localSheetId="2">#REF!</definedName>
    <definedName name="내공넓이" localSheetId="1">#REF!</definedName>
    <definedName name="내공넓이" localSheetId="0">#REF!</definedName>
    <definedName name="내공넓이" localSheetId="7">#REF!</definedName>
    <definedName name="내공넓이" localSheetId="5">#REF!</definedName>
    <definedName name="내공넓이">#REF!</definedName>
    <definedName name="내공높이" localSheetId="4">#REF!</definedName>
    <definedName name="내공높이" localSheetId="3">#REF!</definedName>
    <definedName name="내공높이" localSheetId="2">#REF!</definedName>
    <definedName name="내공높이" localSheetId="1">#REF!</definedName>
    <definedName name="내공높이" localSheetId="0">#REF!</definedName>
    <definedName name="내공높이" localSheetId="7">#REF!</definedName>
    <definedName name="내공높이" localSheetId="5">#REF!</definedName>
    <definedName name="내공높이">#REF!</definedName>
    <definedName name="내공H" localSheetId="4">#REF!</definedName>
    <definedName name="내공H" localSheetId="3">#REF!</definedName>
    <definedName name="내공H" localSheetId="2">#REF!</definedName>
    <definedName name="내공H" localSheetId="1">#REF!</definedName>
    <definedName name="내공H" localSheetId="0">#REF!</definedName>
    <definedName name="내공H" localSheetId="7">#REF!</definedName>
    <definedName name="내공H" localSheetId="5">#REF!</definedName>
    <definedName name="내공H">#REF!</definedName>
    <definedName name="내공V" localSheetId="4">#REF!</definedName>
    <definedName name="내공V" localSheetId="3">#REF!</definedName>
    <definedName name="내공V" localSheetId="2">#REF!</definedName>
    <definedName name="내공V" localSheetId="1">#REF!</definedName>
    <definedName name="내공V" localSheetId="0">#REF!</definedName>
    <definedName name="내공V" localSheetId="7">#REF!</definedName>
    <definedName name="내공V" localSheetId="5">#REF!</definedName>
    <definedName name="내공V">#REF!</definedName>
    <definedName name="내벽" localSheetId="4">#REF!</definedName>
    <definedName name="내벽" localSheetId="3">#REF!</definedName>
    <definedName name="내벽" localSheetId="2">#REF!</definedName>
    <definedName name="내벽" localSheetId="1">#REF!</definedName>
    <definedName name="내벽" localSheetId="0">#REF!</definedName>
    <definedName name="내벽" localSheetId="7">#REF!</definedName>
    <definedName name="내벽" localSheetId="5">#REF!</definedName>
    <definedName name="내벽">#REF!</definedName>
    <definedName name="내벽2" localSheetId="4">'[61]ⴭⴭⴭⴭⴭ'!#REF!</definedName>
    <definedName name="내벽2" localSheetId="3">'[61]ⴭⴭⴭⴭⴭ'!#REF!</definedName>
    <definedName name="내벽2" localSheetId="2">'[61]ⴭⴭⴭⴭⴭ'!#REF!</definedName>
    <definedName name="내벽2" localSheetId="1">'[61]ⴭⴭⴭⴭⴭ'!#REF!</definedName>
    <definedName name="내벽2" localSheetId="0">'[61]ⴭⴭⴭⴭⴭ'!#REF!</definedName>
    <definedName name="내벽2" localSheetId="7">'[61]ⴭⴭⴭⴭⴭ'!#REF!</definedName>
    <definedName name="내벽2" localSheetId="5">'[61]ⴭⴭⴭⴭⴭ'!#REF!</definedName>
    <definedName name="내벽2">'[61]ⴭⴭⴭⴭⴭ'!#REF!</definedName>
    <definedName name="내선전공001" localSheetId="4">#REF!</definedName>
    <definedName name="내선전공001" localSheetId="3">#REF!</definedName>
    <definedName name="내선전공001" localSheetId="2">#REF!</definedName>
    <definedName name="내선전공001" localSheetId="1">#REF!</definedName>
    <definedName name="내선전공001" localSheetId="0">#REF!</definedName>
    <definedName name="내선전공001" localSheetId="7">#REF!</definedName>
    <definedName name="내선전공001" localSheetId="5">#REF!</definedName>
    <definedName name="내선전공001">#REF!</definedName>
    <definedName name="내선전공002" localSheetId="4">#REF!</definedName>
    <definedName name="내선전공002" localSheetId="3">#REF!</definedName>
    <definedName name="내선전공002" localSheetId="2">#REF!</definedName>
    <definedName name="내선전공002" localSheetId="1">#REF!</definedName>
    <definedName name="내선전공002" localSheetId="0">#REF!</definedName>
    <definedName name="내선전공002" localSheetId="7">#REF!</definedName>
    <definedName name="내선전공002" localSheetId="5">#REF!</definedName>
    <definedName name="내선전공002">#REF!</definedName>
    <definedName name="내선전공011" localSheetId="4">#REF!</definedName>
    <definedName name="내선전공011" localSheetId="3">#REF!</definedName>
    <definedName name="내선전공011" localSheetId="2">#REF!</definedName>
    <definedName name="내선전공011" localSheetId="1">#REF!</definedName>
    <definedName name="내선전공011" localSheetId="0">#REF!</definedName>
    <definedName name="내선전공011" localSheetId="7">#REF!</definedName>
    <definedName name="내선전공011" localSheetId="5">#REF!</definedName>
    <definedName name="내선전공011">#REF!</definedName>
    <definedName name="내선전공012" localSheetId="4">#REF!</definedName>
    <definedName name="내선전공012" localSheetId="3">#REF!</definedName>
    <definedName name="내선전공012" localSheetId="2">#REF!</definedName>
    <definedName name="내선전공012" localSheetId="1">#REF!</definedName>
    <definedName name="내선전공012" localSheetId="0">#REF!</definedName>
    <definedName name="내선전공012" localSheetId="7">#REF!</definedName>
    <definedName name="내선전공012" localSheetId="5">#REF!</definedName>
    <definedName name="내선전공012">#REF!</definedName>
    <definedName name="내선전공982" localSheetId="4">#REF!</definedName>
    <definedName name="내선전공982" localSheetId="3">#REF!</definedName>
    <definedName name="내선전공982" localSheetId="2">#REF!</definedName>
    <definedName name="내선전공982" localSheetId="1">#REF!</definedName>
    <definedName name="내선전공982" localSheetId="0">#REF!</definedName>
    <definedName name="내선전공982" localSheetId="7">#REF!</definedName>
    <definedName name="내선전공982" localSheetId="5">#REF!</definedName>
    <definedName name="내선전공982">#REF!</definedName>
    <definedName name="내선전공991" localSheetId="4">#REF!</definedName>
    <definedName name="내선전공991" localSheetId="3">#REF!</definedName>
    <definedName name="내선전공991" localSheetId="2">#REF!</definedName>
    <definedName name="내선전공991" localSheetId="1">#REF!</definedName>
    <definedName name="내선전공991" localSheetId="0">#REF!</definedName>
    <definedName name="내선전공991" localSheetId="7">#REF!</definedName>
    <definedName name="내선전공991" localSheetId="5">#REF!</definedName>
    <definedName name="내선전공991">#REF!</definedName>
    <definedName name="내선전공992" localSheetId="4">#REF!</definedName>
    <definedName name="내선전공992" localSheetId="3">#REF!</definedName>
    <definedName name="내선전공992" localSheetId="2">#REF!</definedName>
    <definedName name="내선전공992" localSheetId="1">#REF!</definedName>
    <definedName name="내선전공992" localSheetId="0">#REF!</definedName>
    <definedName name="내선전공992" localSheetId="7">#REF!</definedName>
    <definedName name="내선전공992" localSheetId="5">#REF!</definedName>
    <definedName name="내선전공992">#REF!</definedName>
    <definedName name="내역" localSheetId="4">#REF!</definedName>
    <definedName name="내역" localSheetId="3">#REF!</definedName>
    <definedName name="내역" localSheetId="2">#REF!</definedName>
    <definedName name="내역" localSheetId="1">#REF!</definedName>
    <definedName name="내역" localSheetId="0">#REF!</definedName>
    <definedName name="내역" localSheetId="7">#REF!</definedName>
    <definedName name="내역" localSheetId="5">#REF!</definedName>
    <definedName name="내역">#REF!</definedName>
    <definedName name="내역서">[62]XL4Poppy!$A$26</definedName>
    <definedName name="내역서1" localSheetId="4">#REF!</definedName>
    <definedName name="내역서1" localSheetId="3">#REF!</definedName>
    <definedName name="내역서1" localSheetId="2">#REF!</definedName>
    <definedName name="내역서1" localSheetId="1">#REF!</definedName>
    <definedName name="내역서1" localSheetId="0">#REF!</definedName>
    <definedName name="내역서1" localSheetId="7">#REF!</definedName>
    <definedName name="내역서1" localSheetId="5">#REF!</definedName>
    <definedName name="내역서1">#REF!</definedName>
    <definedName name="내역서을지" localSheetId="4">[63]총괄내역서!#REF!</definedName>
    <definedName name="내역서을지" localSheetId="3">[63]총괄내역서!#REF!</definedName>
    <definedName name="내역서을지" localSheetId="2">[63]총괄내역서!#REF!</definedName>
    <definedName name="내역서을지" localSheetId="1">[63]총괄내역서!#REF!</definedName>
    <definedName name="내역서을지" localSheetId="0">[63]총괄내역서!#REF!</definedName>
    <definedName name="내역서을지" localSheetId="7">[63]총괄내역서!#REF!</definedName>
    <definedName name="내역서을지" localSheetId="5">[63]총괄내역서!#REF!</definedName>
    <definedName name="내역서을지">[63]총괄내역서!#REF!</definedName>
    <definedName name="내장공001" localSheetId="4">#REF!</definedName>
    <definedName name="내장공001" localSheetId="3">#REF!</definedName>
    <definedName name="내장공001" localSheetId="2">#REF!</definedName>
    <definedName name="내장공001" localSheetId="1">#REF!</definedName>
    <definedName name="내장공001" localSheetId="0">#REF!</definedName>
    <definedName name="내장공001" localSheetId="7">#REF!</definedName>
    <definedName name="내장공001" localSheetId="5">#REF!</definedName>
    <definedName name="내장공001">#REF!</definedName>
    <definedName name="내장공002" localSheetId="4">#REF!</definedName>
    <definedName name="내장공002" localSheetId="3">#REF!</definedName>
    <definedName name="내장공002" localSheetId="2">#REF!</definedName>
    <definedName name="내장공002" localSheetId="1">#REF!</definedName>
    <definedName name="내장공002" localSheetId="0">#REF!</definedName>
    <definedName name="내장공002" localSheetId="7">#REF!</definedName>
    <definedName name="내장공002" localSheetId="5">#REF!</definedName>
    <definedName name="내장공002">#REF!</definedName>
    <definedName name="내장공011" localSheetId="4">#REF!</definedName>
    <definedName name="내장공011" localSheetId="3">#REF!</definedName>
    <definedName name="내장공011" localSheetId="2">#REF!</definedName>
    <definedName name="내장공011" localSheetId="1">#REF!</definedName>
    <definedName name="내장공011" localSheetId="0">#REF!</definedName>
    <definedName name="내장공011" localSheetId="7">#REF!</definedName>
    <definedName name="내장공011" localSheetId="5">#REF!</definedName>
    <definedName name="내장공011">#REF!</definedName>
    <definedName name="내장공012" localSheetId="4">#REF!</definedName>
    <definedName name="내장공012" localSheetId="3">#REF!</definedName>
    <definedName name="내장공012" localSheetId="2">#REF!</definedName>
    <definedName name="내장공012" localSheetId="1">#REF!</definedName>
    <definedName name="내장공012" localSheetId="0">#REF!</definedName>
    <definedName name="내장공012" localSheetId="7">#REF!</definedName>
    <definedName name="내장공012" localSheetId="5">#REF!</definedName>
    <definedName name="내장공012">#REF!</definedName>
    <definedName name="내장공982" localSheetId="4">#REF!</definedName>
    <definedName name="내장공982" localSheetId="3">#REF!</definedName>
    <definedName name="내장공982" localSheetId="2">#REF!</definedName>
    <definedName name="내장공982" localSheetId="1">#REF!</definedName>
    <definedName name="내장공982" localSheetId="0">#REF!</definedName>
    <definedName name="내장공982" localSheetId="7">#REF!</definedName>
    <definedName name="내장공982" localSheetId="5">#REF!</definedName>
    <definedName name="내장공982">#REF!</definedName>
    <definedName name="내장공991" localSheetId="4">#REF!</definedName>
    <definedName name="내장공991" localSheetId="3">#REF!</definedName>
    <definedName name="내장공991" localSheetId="2">#REF!</definedName>
    <definedName name="내장공991" localSheetId="1">#REF!</definedName>
    <definedName name="내장공991" localSheetId="0">#REF!</definedName>
    <definedName name="내장공991" localSheetId="7">#REF!</definedName>
    <definedName name="내장공991" localSheetId="5">#REF!</definedName>
    <definedName name="내장공991">#REF!</definedName>
    <definedName name="내장공992" localSheetId="4">#REF!</definedName>
    <definedName name="내장공992" localSheetId="3">#REF!</definedName>
    <definedName name="내장공992" localSheetId="2">#REF!</definedName>
    <definedName name="내장공992" localSheetId="1">#REF!</definedName>
    <definedName name="내장공992" localSheetId="0">#REF!</definedName>
    <definedName name="내장공992" localSheetId="7">#REF!</definedName>
    <definedName name="내장공992" localSheetId="5">#REF!</definedName>
    <definedName name="내장공992">#REF!</definedName>
    <definedName name="내진" localSheetId="4">#REF!</definedName>
    <definedName name="내진" localSheetId="3">#REF!</definedName>
    <definedName name="내진" localSheetId="2">#REF!</definedName>
    <definedName name="내진" localSheetId="1">#REF!</definedName>
    <definedName name="내진" localSheetId="0">#REF!</definedName>
    <definedName name="내진" localSheetId="7">#REF!</definedName>
    <definedName name="내진" localSheetId="5">#REF!</definedName>
    <definedName name="내진">#REF!</definedName>
    <definedName name="노_면_표_시_개_소_별_명_세" localSheetId="4">#REF!</definedName>
    <definedName name="노_면_표_시_개_소_별_명_세" localSheetId="3">#REF!</definedName>
    <definedName name="노_면_표_시_개_소_별_명_세" localSheetId="2">#REF!</definedName>
    <definedName name="노_면_표_시_개_소_별_명_세" localSheetId="1">#REF!</definedName>
    <definedName name="노_면_표_시_개_소_별_명_세" localSheetId="0">#REF!</definedName>
    <definedName name="노_면_표_시_개_소_별_명_세" localSheetId="7">#REF!</definedName>
    <definedName name="노_면_표_시_개_소_별_명_세" localSheetId="5">#REF!</definedName>
    <definedName name="노_면_표_시_개_소_별_명_세">#REF!</definedName>
    <definedName name="노곡1호" localSheetId="4">#REF!</definedName>
    <definedName name="노곡1호" localSheetId="3">#REF!</definedName>
    <definedName name="노곡1호" localSheetId="2">#REF!</definedName>
    <definedName name="노곡1호" localSheetId="1">#REF!</definedName>
    <definedName name="노곡1호" localSheetId="0">#REF!</definedName>
    <definedName name="노곡1호" localSheetId="7">#REF!</definedName>
    <definedName name="노곡1호" localSheetId="5">#REF!</definedName>
    <definedName name="노곡1호">#REF!</definedName>
    <definedName name="노곡2호" localSheetId="4">#REF!</definedName>
    <definedName name="노곡2호" localSheetId="3">#REF!</definedName>
    <definedName name="노곡2호" localSheetId="2">#REF!</definedName>
    <definedName name="노곡2호" localSheetId="1">#REF!</definedName>
    <definedName name="노곡2호" localSheetId="0">#REF!</definedName>
    <definedName name="노곡2호" localSheetId="7">#REF!</definedName>
    <definedName name="노곡2호" localSheetId="5">#REF!</definedName>
    <definedName name="노곡2호">#REF!</definedName>
    <definedName name="노곡3호" localSheetId="4">#REF!</definedName>
    <definedName name="노곡3호" localSheetId="3">#REF!</definedName>
    <definedName name="노곡3호" localSheetId="2">#REF!</definedName>
    <definedName name="노곡3호" localSheetId="1">#REF!</definedName>
    <definedName name="노곡3호" localSheetId="0">#REF!</definedName>
    <definedName name="노곡3호" localSheetId="7">#REF!</definedName>
    <definedName name="노곡3호" localSheetId="5">#REF!</definedName>
    <definedName name="노곡3호">#REF!</definedName>
    <definedName name="노곡4호" localSheetId="4">#REF!</definedName>
    <definedName name="노곡4호" localSheetId="3">#REF!</definedName>
    <definedName name="노곡4호" localSheetId="2">#REF!</definedName>
    <definedName name="노곡4호" localSheetId="1">#REF!</definedName>
    <definedName name="노곡4호" localSheetId="0">#REF!</definedName>
    <definedName name="노곡4호" localSheetId="7">#REF!</definedName>
    <definedName name="노곡4호" localSheetId="5">#REF!</definedName>
    <definedName name="노곡4호">#REF!</definedName>
    <definedName name="노르웨이R12">[29]데이타!$E$90</definedName>
    <definedName name="노르웨이R15">[29]데이타!$E$91</definedName>
    <definedName name="노르웨이R4">[29]데이타!$E$86</definedName>
    <definedName name="노르웨이R5">[29]데이타!$E$87</definedName>
    <definedName name="노르웨이R6">[29]데이타!$E$88</definedName>
    <definedName name="노르웨이R8">[29]데이타!$E$89</definedName>
    <definedName name="노무비" localSheetId="4">#REF!</definedName>
    <definedName name="노무비" localSheetId="3">#REF!</definedName>
    <definedName name="노무비" localSheetId="2">#REF!</definedName>
    <definedName name="노무비" localSheetId="1">#REF!</definedName>
    <definedName name="노무비" localSheetId="0">#REF!</definedName>
    <definedName name="노무비" localSheetId="7">#REF!</definedName>
    <definedName name="노무비" localSheetId="5">#REF!</definedName>
    <definedName name="노무비">#REF!</definedName>
    <definedName name="노부비" localSheetId="4">#REF!</definedName>
    <definedName name="노부비" localSheetId="3">#REF!</definedName>
    <definedName name="노부비" localSheetId="2">#REF!</definedName>
    <definedName name="노부비" localSheetId="1">#REF!</definedName>
    <definedName name="노부비" localSheetId="0">#REF!</definedName>
    <definedName name="노부비" localSheetId="7">#REF!</definedName>
    <definedName name="노부비" localSheetId="5">#REF!</definedName>
    <definedName name="노부비">#REF!</definedName>
    <definedName name="노산3교집계표" localSheetId="4">#REF!</definedName>
    <definedName name="노산3교집계표" localSheetId="3">#REF!</definedName>
    <definedName name="노산3교집계표" localSheetId="2">#REF!</definedName>
    <definedName name="노산3교집계표" localSheetId="1">#REF!</definedName>
    <definedName name="노산3교집계표" localSheetId="0">#REF!</definedName>
    <definedName name="노산3교집계표" localSheetId="7">#REF!</definedName>
    <definedName name="노산3교집계표" localSheetId="5">#REF!</definedName>
    <definedName name="노산3교집계표">#REF!</definedName>
    <definedName name="노상1" localSheetId="4">#REF!</definedName>
    <definedName name="노상1" localSheetId="3">#REF!</definedName>
    <definedName name="노상1" localSheetId="2">#REF!</definedName>
    <definedName name="노상1" localSheetId="1">#REF!</definedName>
    <definedName name="노상1" localSheetId="0">#REF!</definedName>
    <definedName name="노상1" localSheetId="7">#REF!</definedName>
    <definedName name="노상1" localSheetId="5">#REF!</definedName>
    <definedName name="노상1">#REF!</definedName>
    <definedName name="노상2" localSheetId="4">#REF!</definedName>
    <definedName name="노상2" localSheetId="3">#REF!</definedName>
    <definedName name="노상2" localSheetId="2">#REF!</definedName>
    <definedName name="노상2" localSheetId="1">#REF!</definedName>
    <definedName name="노상2" localSheetId="0">#REF!</definedName>
    <definedName name="노상2" localSheetId="7">#REF!</definedName>
    <definedName name="노상2" localSheetId="5">#REF!</definedName>
    <definedName name="노상2">#REF!</definedName>
    <definedName name="노임" localSheetId="4">#REF!</definedName>
    <definedName name="노임" localSheetId="3">#REF!</definedName>
    <definedName name="노임" localSheetId="2">#REF!</definedName>
    <definedName name="노임" localSheetId="1">#REF!</definedName>
    <definedName name="노임" localSheetId="0">#REF!</definedName>
    <definedName name="노임" localSheetId="7">#REF!</definedName>
    <definedName name="노임" localSheetId="5">#REF!</definedName>
    <definedName name="노임">#REF!</definedName>
    <definedName name="노임단가" localSheetId="4">#REF!</definedName>
    <definedName name="노임단가" localSheetId="3">#REF!</definedName>
    <definedName name="노임단가" localSheetId="2">#REF!</definedName>
    <definedName name="노임단가" localSheetId="1">#REF!</definedName>
    <definedName name="노임단가" localSheetId="0">#REF!</definedName>
    <definedName name="노임단가" localSheetId="7">#REF!</definedName>
    <definedName name="노임단가" localSheetId="5">#REF!</definedName>
    <definedName name="노임단가">#REF!</definedName>
    <definedName name="노즐공001" localSheetId="4">#REF!</definedName>
    <definedName name="노즐공001" localSheetId="3">#REF!</definedName>
    <definedName name="노즐공001" localSheetId="2">#REF!</definedName>
    <definedName name="노즐공001" localSheetId="1">#REF!</definedName>
    <definedName name="노즐공001" localSheetId="0">#REF!</definedName>
    <definedName name="노즐공001" localSheetId="7">#REF!</definedName>
    <definedName name="노즐공001" localSheetId="5">#REF!</definedName>
    <definedName name="노즐공001">#REF!</definedName>
    <definedName name="노즐공002" localSheetId="4">#REF!</definedName>
    <definedName name="노즐공002" localSheetId="3">#REF!</definedName>
    <definedName name="노즐공002" localSheetId="2">#REF!</definedName>
    <definedName name="노즐공002" localSheetId="1">#REF!</definedName>
    <definedName name="노즐공002" localSheetId="0">#REF!</definedName>
    <definedName name="노즐공002" localSheetId="7">#REF!</definedName>
    <definedName name="노즐공002" localSheetId="5">#REF!</definedName>
    <definedName name="노즐공002">#REF!</definedName>
    <definedName name="노즐공011" localSheetId="4">#REF!</definedName>
    <definedName name="노즐공011" localSheetId="3">#REF!</definedName>
    <definedName name="노즐공011" localSheetId="2">#REF!</definedName>
    <definedName name="노즐공011" localSheetId="1">#REF!</definedName>
    <definedName name="노즐공011" localSheetId="0">#REF!</definedName>
    <definedName name="노즐공011" localSheetId="7">#REF!</definedName>
    <definedName name="노즐공011" localSheetId="5">#REF!</definedName>
    <definedName name="노즐공011">#REF!</definedName>
    <definedName name="노즐공012" localSheetId="4">#REF!</definedName>
    <definedName name="노즐공012" localSheetId="3">#REF!</definedName>
    <definedName name="노즐공012" localSheetId="2">#REF!</definedName>
    <definedName name="노즐공012" localSheetId="1">#REF!</definedName>
    <definedName name="노즐공012" localSheetId="0">#REF!</definedName>
    <definedName name="노즐공012" localSheetId="7">#REF!</definedName>
    <definedName name="노즐공012" localSheetId="5">#REF!</definedName>
    <definedName name="노즐공012">#REF!</definedName>
    <definedName name="노즐공982" localSheetId="4">#REF!</definedName>
    <definedName name="노즐공982" localSheetId="3">#REF!</definedName>
    <definedName name="노즐공982" localSheetId="2">#REF!</definedName>
    <definedName name="노즐공982" localSheetId="1">#REF!</definedName>
    <definedName name="노즐공982" localSheetId="0">#REF!</definedName>
    <definedName name="노즐공982" localSheetId="7">#REF!</definedName>
    <definedName name="노즐공982" localSheetId="5">#REF!</definedName>
    <definedName name="노즐공982">#REF!</definedName>
    <definedName name="노즐공991" localSheetId="4">#REF!</definedName>
    <definedName name="노즐공991" localSheetId="3">#REF!</definedName>
    <definedName name="노즐공991" localSheetId="2">#REF!</definedName>
    <definedName name="노즐공991" localSheetId="1">#REF!</definedName>
    <definedName name="노즐공991" localSheetId="0">#REF!</definedName>
    <definedName name="노즐공991" localSheetId="7">#REF!</definedName>
    <definedName name="노즐공991" localSheetId="5">#REF!</definedName>
    <definedName name="노즐공991">#REF!</definedName>
    <definedName name="노즐공992" localSheetId="4">#REF!</definedName>
    <definedName name="노즐공992" localSheetId="3">#REF!</definedName>
    <definedName name="노즐공992" localSheetId="2">#REF!</definedName>
    <definedName name="노즐공992" localSheetId="1">#REF!</definedName>
    <definedName name="노즐공992" localSheetId="0">#REF!</definedName>
    <definedName name="노즐공992" localSheetId="7">#REF!</definedName>
    <definedName name="노즐공992" localSheetId="5">#REF!</definedName>
    <definedName name="노즐공992">#REF!</definedName>
    <definedName name="노지" localSheetId="4">[64]경산!#REF!</definedName>
    <definedName name="노지" localSheetId="3">[64]경산!#REF!</definedName>
    <definedName name="노지" localSheetId="2">[64]경산!#REF!</definedName>
    <definedName name="노지" localSheetId="1">[64]경산!#REF!</definedName>
    <definedName name="노지" localSheetId="0">[64]경산!#REF!</definedName>
    <definedName name="노지" localSheetId="7">[64]경산!#REF!</definedName>
    <definedName name="노지" localSheetId="5">[64]경산!#REF!</definedName>
    <definedName name="노지">[64]경산!#REF!</definedName>
    <definedName name="노체1" localSheetId="4">#REF!</definedName>
    <definedName name="노체1" localSheetId="3">#REF!</definedName>
    <definedName name="노체1" localSheetId="2">#REF!</definedName>
    <definedName name="노체1" localSheetId="1">#REF!</definedName>
    <definedName name="노체1" localSheetId="0">#REF!</definedName>
    <definedName name="노체1" localSheetId="7">#REF!</definedName>
    <definedName name="노체1" localSheetId="5">#REF!</definedName>
    <definedName name="노체1">#REF!</definedName>
    <definedName name="노체2" localSheetId="4">#REF!</definedName>
    <definedName name="노체2" localSheetId="3">#REF!</definedName>
    <definedName name="노체2" localSheetId="2">#REF!</definedName>
    <definedName name="노체2" localSheetId="1">#REF!</definedName>
    <definedName name="노체2" localSheetId="0">#REF!</definedName>
    <definedName name="노체2" localSheetId="7">#REF!</definedName>
    <definedName name="노체2" localSheetId="5">#REF!</definedName>
    <definedName name="노체2">#REF!</definedName>
    <definedName name="노출직부" localSheetId="4">#REF!</definedName>
    <definedName name="노출직부" localSheetId="3">#REF!</definedName>
    <definedName name="노출직부" localSheetId="2">#REF!</definedName>
    <definedName name="노출직부" localSheetId="1">#REF!</definedName>
    <definedName name="노출직부" localSheetId="0">#REF!</definedName>
    <definedName name="노출직부" localSheetId="7">#REF!</definedName>
    <definedName name="노출직부" localSheetId="5">#REF!</definedName>
    <definedName name="노출직부">#REF!</definedName>
    <definedName name="노A표" localSheetId="4">[65]단위수량!#REF!</definedName>
    <definedName name="노A표" localSheetId="3">[65]단위수량!#REF!</definedName>
    <definedName name="노A표" localSheetId="2">[65]단위수량!#REF!</definedName>
    <definedName name="노A표" localSheetId="1">[65]단위수량!#REF!</definedName>
    <definedName name="노A표" localSheetId="0">[65]단위수량!#REF!</definedName>
    <definedName name="노A표" localSheetId="7">[65]단위수량!#REF!</definedName>
    <definedName name="노A표" localSheetId="5">[65]단위수량!#REF!</definedName>
    <definedName name="노A표">[65]단위수량!#REF!</definedName>
    <definedName name="농로" localSheetId="4">[66]Sheet1!#REF!</definedName>
    <definedName name="농로" localSheetId="3">[66]Sheet1!#REF!</definedName>
    <definedName name="농로" localSheetId="2">[66]Sheet1!#REF!</definedName>
    <definedName name="농로" localSheetId="1">[66]Sheet1!#REF!</definedName>
    <definedName name="농로" localSheetId="0">[66]Sheet1!#REF!</definedName>
    <definedName name="농로" localSheetId="7">[66]Sheet1!#REF!</definedName>
    <definedName name="농로" localSheetId="5">[66]Sheet1!#REF!</definedName>
    <definedName name="농로">[66]Sheet1!#REF!</definedName>
    <definedName name="농원1호" localSheetId="4">#REF!</definedName>
    <definedName name="농원1호" localSheetId="3">#REF!</definedName>
    <definedName name="농원1호" localSheetId="2">#REF!</definedName>
    <definedName name="농원1호" localSheetId="1">#REF!</definedName>
    <definedName name="농원1호" localSheetId="0">#REF!</definedName>
    <definedName name="농원1호" localSheetId="7">#REF!</definedName>
    <definedName name="농원1호" localSheetId="5">#REF!</definedName>
    <definedName name="농원1호">#REF!</definedName>
    <definedName name="농원2호" localSheetId="4">#REF!</definedName>
    <definedName name="농원2호" localSheetId="3">#REF!</definedName>
    <definedName name="농원2호" localSheetId="2">#REF!</definedName>
    <definedName name="농원2호" localSheetId="1">#REF!</definedName>
    <definedName name="농원2호" localSheetId="0">#REF!</definedName>
    <definedName name="농원2호" localSheetId="7">#REF!</definedName>
    <definedName name="농원2호" localSheetId="5">#REF!</definedName>
    <definedName name="농원2호">#REF!</definedName>
    <definedName name="높" localSheetId="4">#REF!</definedName>
    <definedName name="높" localSheetId="3">#REF!</definedName>
    <definedName name="높" localSheetId="2">#REF!</definedName>
    <definedName name="높" localSheetId="1">#REF!</definedName>
    <definedName name="높" localSheetId="0">#REF!</definedName>
    <definedName name="높" localSheetId="7">#REF!</definedName>
    <definedName name="높" localSheetId="5">#REF!</definedName>
    <definedName name="높">#REF!</definedName>
    <definedName name="높1" localSheetId="4">#REF!</definedName>
    <definedName name="높1" localSheetId="3">#REF!</definedName>
    <definedName name="높1" localSheetId="2">#REF!</definedName>
    <definedName name="높1" localSheetId="1">#REF!</definedName>
    <definedName name="높1" localSheetId="0">#REF!</definedName>
    <definedName name="높1" localSheetId="7">#REF!</definedName>
    <definedName name="높1" localSheetId="5">#REF!</definedName>
    <definedName name="높1">#REF!</definedName>
    <definedName name="높10" localSheetId="4">#REF!</definedName>
    <definedName name="높10" localSheetId="3">#REF!</definedName>
    <definedName name="높10" localSheetId="2">#REF!</definedName>
    <definedName name="높10" localSheetId="1">#REF!</definedName>
    <definedName name="높10" localSheetId="0">#REF!</definedName>
    <definedName name="높10" localSheetId="7">#REF!</definedName>
    <definedName name="높10" localSheetId="5">#REF!</definedName>
    <definedName name="높10">#REF!</definedName>
    <definedName name="높11" localSheetId="4">#REF!</definedName>
    <definedName name="높11" localSheetId="3">#REF!</definedName>
    <definedName name="높11" localSheetId="2">#REF!</definedName>
    <definedName name="높11" localSheetId="1">#REF!</definedName>
    <definedName name="높11" localSheetId="0">#REF!</definedName>
    <definedName name="높11" localSheetId="7">#REF!</definedName>
    <definedName name="높11" localSheetId="5">#REF!</definedName>
    <definedName name="높11">#REF!</definedName>
    <definedName name="높111" localSheetId="4">#REF!</definedName>
    <definedName name="높111" localSheetId="3">#REF!</definedName>
    <definedName name="높111" localSheetId="2">#REF!</definedName>
    <definedName name="높111" localSheetId="1">#REF!</definedName>
    <definedName name="높111" localSheetId="0">#REF!</definedName>
    <definedName name="높111" localSheetId="7">#REF!</definedName>
    <definedName name="높111" localSheetId="5">#REF!</definedName>
    <definedName name="높111">#REF!</definedName>
    <definedName name="높2" localSheetId="4">#REF!</definedName>
    <definedName name="높2" localSheetId="3">#REF!</definedName>
    <definedName name="높2" localSheetId="2">#REF!</definedName>
    <definedName name="높2" localSheetId="1">#REF!</definedName>
    <definedName name="높2" localSheetId="0">#REF!</definedName>
    <definedName name="높2" localSheetId="7">#REF!</definedName>
    <definedName name="높2" localSheetId="5">#REF!</definedName>
    <definedName name="높2">#REF!</definedName>
    <definedName name="높21" localSheetId="4">#REF!</definedName>
    <definedName name="높21" localSheetId="3">#REF!</definedName>
    <definedName name="높21" localSheetId="2">#REF!</definedName>
    <definedName name="높21" localSheetId="1">#REF!</definedName>
    <definedName name="높21" localSheetId="0">#REF!</definedName>
    <definedName name="높21" localSheetId="7">#REF!</definedName>
    <definedName name="높21" localSheetId="5">#REF!</definedName>
    <definedName name="높21">#REF!</definedName>
    <definedName name="높3" localSheetId="4">#REF!</definedName>
    <definedName name="높3" localSheetId="3">#REF!</definedName>
    <definedName name="높3" localSheetId="2">#REF!</definedName>
    <definedName name="높3" localSheetId="1">#REF!</definedName>
    <definedName name="높3" localSheetId="0">#REF!</definedName>
    <definedName name="높3" localSheetId="7">#REF!</definedName>
    <definedName name="높3" localSheetId="5">#REF!</definedName>
    <definedName name="높3">#REF!</definedName>
    <definedName name="높4" localSheetId="4">#REF!</definedName>
    <definedName name="높4" localSheetId="3">#REF!</definedName>
    <definedName name="높4" localSheetId="2">#REF!</definedName>
    <definedName name="높4" localSheetId="1">#REF!</definedName>
    <definedName name="높4" localSheetId="0">#REF!</definedName>
    <definedName name="높4" localSheetId="7">#REF!</definedName>
    <definedName name="높4" localSheetId="5">#REF!</definedName>
    <definedName name="높4">#REF!</definedName>
    <definedName name="높5" localSheetId="4">#REF!</definedName>
    <definedName name="높5" localSheetId="3">#REF!</definedName>
    <definedName name="높5" localSheetId="2">#REF!</definedName>
    <definedName name="높5" localSheetId="1">#REF!</definedName>
    <definedName name="높5" localSheetId="0">#REF!</definedName>
    <definedName name="높5" localSheetId="7">#REF!</definedName>
    <definedName name="높5" localSheetId="5">#REF!</definedName>
    <definedName name="높5">#REF!</definedName>
    <definedName name="높6" localSheetId="4">#REF!</definedName>
    <definedName name="높6" localSheetId="3">#REF!</definedName>
    <definedName name="높6" localSheetId="2">#REF!</definedName>
    <definedName name="높6" localSheetId="1">#REF!</definedName>
    <definedName name="높6" localSheetId="0">#REF!</definedName>
    <definedName name="높6" localSheetId="7">#REF!</definedName>
    <definedName name="높6" localSheetId="5">#REF!</definedName>
    <definedName name="높6">#REF!</definedName>
    <definedName name="높7" localSheetId="4">#REF!</definedName>
    <definedName name="높7" localSheetId="3">#REF!</definedName>
    <definedName name="높7" localSheetId="2">#REF!</definedName>
    <definedName name="높7" localSheetId="1">#REF!</definedName>
    <definedName name="높7" localSheetId="0">#REF!</definedName>
    <definedName name="높7" localSheetId="7">#REF!</definedName>
    <definedName name="높7" localSheetId="5">#REF!</definedName>
    <definedName name="높7">#REF!</definedName>
    <definedName name="높8" localSheetId="4">#REF!</definedName>
    <definedName name="높8" localSheetId="3">#REF!</definedName>
    <definedName name="높8" localSheetId="2">#REF!</definedName>
    <definedName name="높8" localSheetId="1">#REF!</definedName>
    <definedName name="높8" localSheetId="0">#REF!</definedName>
    <definedName name="높8" localSheetId="7">#REF!</definedName>
    <definedName name="높8" localSheetId="5">#REF!</definedName>
    <definedName name="높8">#REF!</definedName>
    <definedName name="높81" localSheetId="4">#REF!</definedName>
    <definedName name="높81" localSheetId="3">#REF!</definedName>
    <definedName name="높81" localSheetId="2">#REF!</definedName>
    <definedName name="높81" localSheetId="1">#REF!</definedName>
    <definedName name="높81" localSheetId="0">#REF!</definedName>
    <definedName name="높81" localSheetId="7">#REF!</definedName>
    <definedName name="높81" localSheetId="5">#REF!</definedName>
    <definedName name="높81">#REF!</definedName>
    <definedName name="높9" localSheetId="4">#REF!</definedName>
    <definedName name="높9" localSheetId="3">#REF!</definedName>
    <definedName name="높9" localSheetId="2">#REF!</definedName>
    <definedName name="높9" localSheetId="1">#REF!</definedName>
    <definedName name="높9" localSheetId="0">#REF!</definedName>
    <definedName name="높9" localSheetId="7">#REF!</definedName>
    <definedName name="높9" localSheetId="5">#REF!</definedName>
    <definedName name="높9">#REF!</definedName>
    <definedName name="높이" localSheetId="4">#REF!</definedName>
    <definedName name="높이" localSheetId="3">#REF!</definedName>
    <definedName name="높이" localSheetId="2">#REF!</definedName>
    <definedName name="높이" localSheetId="1">#REF!</definedName>
    <definedName name="높이" localSheetId="0">#REF!</definedName>
    <definedName name="높이" localSheetId="7">#REF!</definedName>
    <definedName name="높이" localSheetId="5">#REF!</definedName>
    <definedName name="높이">#REF!</definedName>
    <definedName name="높이71" localSheetId="4">#REF!</definedName>
    <definedName name="높이71" localSheetId="3">#REF!</definedName>
    <definedName name="높이71" localSheetId="2">#REF!</definedName>
    <definedName name="높이71" localSheetId="1">#REF!</definedName>
    <definedName name="높이71" localSheetId="0">#REF!</definedName>
    <definedName name="높이71" localSheetId="7">#REF!</definedName>
    <definedName name="높이71" localSheetId="5">#REF!</definedName>
    <definedName name="높이71">#REF!</definedName>
    <definedName name="눈주목" localSheetId="4">#REF!</definedName>
    <definedName name="눈주목" localSheetId="3">#REF!</definedName>
    <definedName name="눈주목" localSheetId="2">#REF!</definedName>
    <definedName name="눈주목" localSheetId="1">#REF!</definedName>
    <definedName name="눈주목" localSheetId="0">#REF!</definedName>
    <definedName name="눈주목" localSheetId="7">#REF!</definedName>
    <definedName name="눈주목" localSheetId="5">#REF!</definedName>
    <definedName name="눈주목">#REF!</definedName>
    <definedName name="눈향L06">[29]데이타!$E$92</definedName>
    <definedName name="눈향L08">[29]데이타!$E$93</definedName>
    <definedName name="눈향L10">[29]데이타!$E$94</definedName>
    <definedName name="눈향L14">[29]데이타!$E$95</definedName>
    <definedName name="눈향L20">[29]데이타!$E$96</definedName>
    <definedName name="느릅R10">[29]데이타!$E$100</definedName>
    <definedName name="느릅R4">[29]데이타!$E$97</definedName>
    <definedName name="느릅R5">[29]데이타!$E$98</definedName>
    <definedName name="느릅R8">[29]데이타!$E$99</definedName>
    <definedName name="느티나무" localSheetId="4">#REF!</definedName>
    <definedName name="느티나무" localSheetId="3">#REF!</definedName>
    <definedName name="느티나무" localSheetId="2">#REF!</definedName>
    <definedName name="느티나무" localSheetId="1">#REF!</definedName>
    <definedName name="느티나무" localSheetId="0">#REF!</definedName>
    <definedName name="느티나무" localSheetId="7">#REF!</definedName>
    <definedName name="느티나무" localSheetId="5">#REF!</definedName>
    <definedName name="느티나무">#REF!</definedName>
    <definedName name="느티R10">[29]데이타!$E$104</definedName>
    <definedName name="느티R12">[29]데이타!$E$105</definedName>
    <definedName name="느티R15">[29]데이타!$E$106</definedName>
    <definedName name="느티R18">[29]데이타!$E$107</definedName>
    <definedName name="느티R20">[29]데이타!$E$108</definedName>
    <definedName name="느티R25">[29]데이타!$E$109</definedName>
    <definedName name="느티R30">[29]데이타!$E$110</definedName>
    <definedName name="느티R5">[29]데이타!$E$101</definedName>
    <definedName name="느티R6">[29]데이타!$E$102</definedName>
    <definedName name="느티R8">[29]데이타!$E$103</definedName>
    <definedName name="능소화R2">[29]데이타!$E$111</definedName>
    <definedName name="능소화R4">[29]데이타!$E$112</definedName>
    <definedName name="능소화R6">[29]데이타!$E$113</definedName>
    <definedName name="ㄷ" localSheetId="4">#REF!</definedName>
    <definedName name="ㄷ" localSheetId="3">#REF!</definedName>
    <definedName name="ㄷ" localSheetId="2">#REF!</definedName>
    <definedName name="ㄷ" localSheetId="1">#REF!</definedName>
    <definedName name="ㄷ" localSheetId="0">#REF!</definedName>
    <definedName name="ㄷ" localSheetId="7">#REF!</definedName>
    <definedName name="ㄷ" localSheetId="5">#REF!</definedName>
    <definedName name="ㄷ">#REF!</definedName>
    <definedName name="ㄷ1" localSheetId="4">#REF!</definedName>
    <definedName name="ㄷ1" localSheetId="3">#REF!</definedName>
    <definedName name="ㄷ1" localSheetId="2">#REF!</definedName>
    <definedName name="ㄷ1" localSheetId="1">#REF!</definedName>
    <definedName name="ㄷ1" localSheetId="0">#REF!</definedName>
    <definedName name="ㄷ1" localSheetId="7">#REF!</definedName>
    <definedName name="ㄷ1" localSheetId="5">#REF!</definedName>
    <definedName name="ㄷ1">#REF!</definedName>
    <definedName name="ㄷ2" localSheetId="4">#REF!</definedName>
    <definedName name="ㄷ2" localSheetId="3">#REF!</definedName>
    <definedName name="ㄷ2" localSheetId="2">#REF!</definedName>
    <definedName name="ㄷ2" localSheetId="1">#REF!</definedName>
    <definedName name="ㄷ2" localSheetId="0">#REF!</definedName>
    <definedName name="ㄷ2" localSheetId="7">#REF!</definedName>
    <definedName name="ㄷ2" localSheetId="5">#REF!</definedName>
    <definedName name="ㄷ2">#REF!</definedName>
    <definedName name="ㄷ3" localSheetId="4">#REF!</definedName>
    <definedName name="ㄷ3" localSheetId="3">#REF!</definedName>
    <definedName name="ㄷ3" localSheetId="2">#REF!</definedName>
    <definedName name="ㄷ3" localSheetId="1">#REF!</definedName>
    <definedName name="ㄷ3" localSheetId="0">#REF!</definedName>
    <definedName name="ㄷ3" localSheetId="7">#REF!</definedName>
    <definedName name="ㄷ3" localSheetId="5">#REF!</definedName>
    <definedName name="ㄷ3">#REF!</definedName>
    <definedName name="ㄷ4" localSheetId="4">#REF!</definedName>
    <definedName name="ㄷ4" localSheetId="3">#REF!</definedName>
    <definedName name="ㄷ4" localSheetId="2">#REF!</definedName>
    <definedName name="ㄷ4" localSheetId="1">#REF!</definedName>
    <definedName name="ㄷ4" localSheetId="0">#REF!</definedName>
    <definedName name="ㄷ4" localSheetId="7">#REF!</definedName>
    <definedName name="ㄷ4" localSheetId="5">#REF!</definedName>
    <definedName name="ㄷ4">#REF!</definedName>
    <definedName name="ㄷ59" localSheetId="4">[66]Sheet1!#REF!</definedName>
    <definedName name="ㄷ59" localSheetId="3">[66]Sheet1!#REF!</definedName>
    <definedName name="ㄷ59" localSheetId="2">[66]Sheet1!#REF!</definedName>
    <definedName name="ㄷ59" localSheetId="1">[66]Sheet1!#REF!</definedName>
    <definedName name="ㄷ59" localSheetId="0">[66]Sheet1!#REF!</definedName>
    <definedName name="ㄷ59" localSheetId="7">[66]Sheet1!#REF!</definedName>
    <definedName name="ㄷ59" localSheetId="5">[66]Sheet1!#REF!</definedName>
    <definedName name="ㄷ59">[66]Sheet1!#REF!</definedName>
    <definedName name="ㄷㄴㅁㅇㄴㅇ" localSheetId="4">#REF!</definedName>
    <definedName name="ㄷㄴㅁㅇㄴㅇ" localSheetId="3">#REF!</definedName>
    <definedName name="ㄷㄴㅁㅇㄴㅇ" localSheetId="2">#REF!</definedName>
    <definedName name="ㄷㄴㅁㅇㄴㅇ" localSheetId="1">#REF!</definedName>
    <definedName name="ㄷㄴㅁㅇㄴㅇ" localSheetId="0">#REF!</definedName>
    <definedName name="ㄷㄴㅁㅇㄴㅇ" localSheetId="7">#REF!</definedName>
    <definedName name="ㄷㄴㅁㅇㄴㅇ" localSheetId="5">#REF!</definedName>
    <definedName name="ㄷㄴㅁㅇㄴㅇ">#REF!</definedName>
    <definedName name="ㄷㄹㄴㅇㄹ" localSheetId="4">#REF!</definedName>
    <definedName name="ㄷㄹㄴㅇㄹ" localSheetId="3">#REF!</definedName>
    <definedName name="ㄷㄹㄴㅇㄹ" localSheetId="2">#REF!</definedName>
    <definedName name="ㄷㄹㄴㅇㄹ" localSheetId="1">#REF!</definedName>
    <definedName name="ㄷㄹㄴㅇㄹ" localSheetId="0">#REF!</definedName>
    <definedName name="ㄷㄹㄴㅇㄹ" localSheetId="7">#REF!</definedName>
    <definedName name="ㄷㄹㄴㅇㄹ" localSheetId="5">#REF!</definedName>
    <definedName name="ㄷㄹㄴㅇㄹ">#REF!</definedName>
    <definedName name="다" localSheetId="4">#REF!</definedName>
    <definedName name="다" localSheetId="3">#REF!</definedName>
    <definedName name="다" localSheetId="2">#REF!</definedName>
    <definedName name="다" localSheetId="1">#REF!</definedName>
    <definedName name="다" localSheetId="0">#REF!</definedName>
    <definedName name="다" localSheetId="7">#REF!</definedName>
    <definedName name="다" localSheetId="5">#REF!</definedName>
    <definedName name="다">#REF!</definedName>
    <definedName name="다." localSheetId="4">#REF!</definedName>
    <definedName name="다." localSheetId="3">#REF!</definedName>
    <definedName name="다." localSheetId="2">#REF!</definedName>
    <definedName name="다." localSheetId="1">#REF!</definedName>
    <definedName name="다." localSheetId="0">#REF!</definedName>
    <definedName name="다." localSheetId="7">#REF!</definedName>
    <definedName name="다." localSheetId="5">#REF!</definedName>
    <definedName name="다.">#REF!</definedName>
    <definedName name="다랑어" localSheetId="4">#REF!</definedName>
    <definedName name="다랑어" localSheetId="3">#REF!</definedName>
    <definedName name="다랑어" localSheetId="2">#REF!</definedName>
    <definedName name="다랑어" localSheetId="1">#REF!</definedName>
    <definedName name="다랑어" localSheetId="0">#REF!</definedName>
    <definedName name="다랑어" localSheetId="7">#REF!</definedName>
    <definedName name="다랑어" localSheetId="5">#REF!</definedName>
    <definedName name="다랑어">#REF!</definedName>
    <definedName name="다우웰바설치공" localSheetId="4">#REF!</definedName>
    <definedName name="다우웰바설치공" localSheetId="3">#REF!</definedName>
    <definedName name="다우웰바설치공" localSheetId="2">#REF!</definedName>
    <definedName name="다우웰바설치공" localSheetId="1">#REF!</definedName>
    <definedName name="다우웰바설치공" localSheetId="0">#REF!</definedName>
    <definedName name="다우웰바설치공" localSheetId="7">#REF!</definedName>
    <definedName name="다우웰바설치공" localSheetId="5">#REF!</definedName>
    <definedName name="다우웰바설치공">#REF!</definedName>
    <definedName name="다웰바" localSheetId="4">'[36]pier-1'!#REF!</definedName>
    <definedName name="다웰바" localSheetId="3">'[36]pier-1'!#REF!</definedName>
    <definedName name="다웰바" localSheetId="2">'[36]pier-1'!#REF!</definedName>
    <definedName name="다웰바" localSheetId="1">'[36]pier-1'!#REF!</definedName>
    <definedName name="다웰바" localSheetId="0">'[36]pier-1'!#REF!</definedName>
    <definedName name="다웰바" localSheetId="7">'[36]pier-1'!#REF!</definedName>
    <definedName name="다웰바" localSheetId="5">'[36]pier-1'!#REF!</definedName>
    <definedName name="다웰바">'[36]pier-1'!#REF!</definedName>
    <definedName name="다웰바갯수" localSheetId="4">#REF!</definedName>
    <definedName name="다웰바갯수" localSheetId="3">#REF!</definedName>
    <definedName name="다웰바갯수" localSheetId="2">#REF!</definedName>
    <definedName name="다웰바갯수" localSheetId="1">#REF!</definedName>
    <definedName name="다웰바갯수" localSheetId="0">#REF!</definedName>
    <definedName name="다웰바갯수" localSheetId="7">#REF!</definedName>
    <definedName name="다웰바갯수" localSheetId="5">#REF!</definedName>
    <definedName name="다웰바갯수">#REF!</definedName>
    <definedName name="다짐되메우기" localSheetId="4">#REF!</definedName>
    <definedName name="다짐되메우기" localSheetId="3">#REF!</definedName>
    <definedName name="다짐되메우기" localSheetId="2">#REF!</definedName>
    <definedName name="다짐되메우기" localSheetId="1">#REF!</definedName>
    <definedName name="다짐되메우기" localSheetId="0">#REF!</definedName>
    <definedName name="다짐되메우기" localSheetId="7">#REF!</definedName>
    <definedName name="다짐되메우기" localSheetId="5">#REF!</definedName>
    <definedName name="다짐되메우기">#REF!</definedName>
    <definedName name="닥트공001" localSheetId="4">#REF!</definedName>
    <definedName name="닥트공001" localSheetId="3">#REF!</definedName>
    <definedName name="닥트공001" localSheetId="2">#REF!</definedName>
    <definedName name="닥트공001" localSheetId="1">#REF!</definedName>
    <definedName name="닥트공001" localSheetId="0">#REF!</definedName>
    <definedName name="닥트공001" localSheetId="7">#REF!</definedName>
    <definedName name="닥트공001" localSheetId="5">#REF!</definedName>
    <definedName name="닥트공001">#REF!</definedName>
    <definedName name="닥트공002" localSheetId="4">#REF!</definedName>
    <definedName name="닥트공002" localSheetId="3">#REF!</definedName>
    <definedName name="닥트공002" localSheetId="2">#REF!</definedName>
    <definedName name="닥트공002" localSheetId="1">#REF!</definedName>
    <definedName name="닥트공002" localSheetId="0">#REF!</definedName>
    <definedName name="닥트공002" localSheetId="7">#REF!</definedName>
    <definedName name="닥트공002" localSheetId="5">#REF!</definedName>
    <definedName name="닥트공002">#REF!</definedName>
    <definedName name="닥트공011" localSheetId="4">#REF!</definedName>
    <definedName name="닥트공011" localSheetId="3">#REF!</definedName>
    <definedName name="닥트공011" localSheetId="2">#REF!</definedName>
    <definedName name="닥트공011" localSheetId="1">#REF!</definedName>
    <definedName name="닥트공011" localSheetId="0">#REF!</definedName>
    <definedName name="닥트공011" localSheetId="7">#REF!</definedName>
    <definedName name="닥트공011" localSheetId="5">#REF!</definedName>
    <definedName name="닥트공011">#REF!</definedName>
    <definedName name="닥트공012" localSheetId="4">#REF!</definedName>
    <definedName name="닥트공012" localSheetId="3">#REF!</definedName>
    <definedName name="닥트공012" localSheetId="2">#REF!</definedName>
    <definedName name="닥트공012" localSheetId="1">#REF!</definedName>
    <definedName name="닥트공012" localSheetId="0">#REF!</definedName>
    <definedName name="닥트공012" localSheetId="7">#REF!</definedName>
    <definedName name="닥트공012" localSheetId="5">#REF!</definedName>
    <definedName name="닥트공012">#REF!</definedName>
    <definedName name="닥트공982" localSheetId="4">#REF!</definedName>
    <definedName name="닥트공982" localSheetId="3">#REF!</definedName>
    <definedName name="닥트공982" localSheetId="2">#REF!</definedName>
    <definedName name="닥트공982" localSheetId="1">#REF!</definedName>
    <definedName name="닥트공982" localSheetId="0">#REF!</definedName>
    <definedName name="닥트공982" localSheetId="7">#REF!</definedName>
    <definedName name="닥트공982" localSheetId="5">#REF!</definedName>
    <definedName name="닥트공982">#REF!</definedName>
    <definedName name="닥트공991" localSheetId="4">#REF!</definedName>
    <definedName name="닥트공991" localSheetId="3">#REF!</definedName>
    <definedName name="닥트공991" localSheetId="2">#REF!</definedName>
    <definedName name="닥트공991" localSheetId="1">#REF!</definedName>
    <definedName name="닥트공991" localSheetId="0">#REF!</definedName>
    <definedName name="닥트공991" localSheetId="7">#REF!</definedName>
    <definedName name="닥트공991" localSheetId="5">#REF!</definedName>
    <definedName name="닥트공991">#REF!</definedName>
    <definedName name="닥트공992" localSheetId="4">#REF!</definedName>
    <definedName name="닥트공992" localSheetId="3">#REF!</definedName>
    <definedName name="닥트공992" localSheetId="2">#REF!</definedName>
    <definedName name="닥트공992" localSheetId="1">#REF!</definedName>
    <definedName name="닥트공992" localSheetId="0">#REF!</definedName>
    <definedName name="닥트공992" localSheetId="7">#REF!</definedName>
    <definedName name="닥트공992" localSheetId="5">#REF!</definedName>
    <definedName name="닥트공992">#REF!</definedName>
    <definedName name="단ㄱ" hidden="1">{#N/A,#N/A,FALSE,"전력간선"}</definedName>
    <definedName name="단가" localSheetId="4">#REF!</definedName>
    <definedName name="단가" localSheetId="3">#REF!</definedName>
    <definedName name="단가" localSheetId="2">#REF!</definedName>
    <definedName name="단가" localSheetId="1">#REF!</definedName>
    <definedName name="단가" localSheetId="0">#REF!</definedName>
    <definedName name="단가" localSheetId="7">#REF!</definedName>
    <definedName name="단가" localSheetId="5">#REF!</definedName>
    <definedName name="단가">#REF!</definedName>
    <definedName name="단가_1" localSheetId="4">#REF!</definedName>
    <definedName name="단가_1" localSheetId="3">#REF!</definedName>
    <definedName name="단가_1" localSheetId="2">#REF!</definedName>
    <definedName name="단가_1" localSheetId="1">#REF!</definedName>
    <definedName name="단가_1" localSheetId="0">#REF!</definedName>
    <definedName name="단가_1" localSheetId="7">#REF!</definedName>
    <definedName name="단가_1" localSheetId="5">#REF!</definedName>
    <definedName name="단가_1">#REF!</definedName>
    <definedName name="단가비교표" localSheetId="4">#REF!,#REF!</definedName>
    <definedName name="단가비교표" localSheetId="3">#REF!,#REF!</definedName>
    <definedName name="단가비교표" localSheetId="2">#REF!,#REF!</definedName>
    <definedName name="단가비교표" localSheetId="1">#REF!,#REF!</definedName>
    <definedName name="단가비교표" localSheetId="0">#REF!,#REF!</definedName>
    <definedName name="단가비교표" localSheetId="7">#REF!,#REF!</definedName>
    <definedName name="단가비교표" localSheetId="5">#REF!,#REF!</definedName>
    <definedName name="단가비교표">#REF!,#REF!</definedName>
    <definedName name="단가산출2" localSheetId="4" hidden="1">{#N/A,#N/A,FALSE,"혼합골재"}</definedName>
    <definedName name="단가산출2" localSheetId="3" hidden="1">{#N/A,#N/A,FALSE,"혼합골재"}</definedName>
    <definedName name="단가산출2" localSheetId="2" hidden="1">{#N/A,#N/A,FALSE,"혼합골재"}</definedName>
    <definedName name="단가산출2" localSheetId="1" hidden="1">{#N/A,#N/A,FALSE,"혼합골재"}</definedName>
    <definedName name="단가산출2" localSheetId="0" hidden="1">{#N/A,#N/A,FALSE,"혼합골재"}</definedName>
    <definedName name="단가산출2" localSheetId="7" hidden="1">{#N/A,#N/A,FALSE,"혼합골재"}</definedName>
    <definedName name="단가산출2" localSheetId="11" hidden="1">{#N/A,#N/A,FALSE,"혼합골재"}</definedName>
    <definedName name="단가산출2" localSheetId="5" hidden="1">{#N/A,#N/A,FALSE,"혼합골재"}</definedName>
    <definedName name="단가산출2" hidden="1">{#N/A,#N/A,FALSE,"혼합골재"}</definedName>
    <definedName name="단가테이블">'[47]기계경비(시간당)'!$C$1:$F$58</definedName>
    <definedName name="단가표" localSheetId="4">#REF!</definedName>
    <definedName name="단가표" localSheetId="3">#REF!</definedName>
    <definedName name="단가표" localSheetId="2">#REF!</definedName>
    <definedName name="단가표" localSheetId="1">#REF!</definedName>
    <definedName name="단가표" localSheetId="0">#REF!</definedName>
    <definedName name="단가표" localSheetId="7">#REF!</definedName>
    <definedName name="단가표" localSheetId="5">#REF!</definedName>
    <definedName name="단가표">#REF!</definedName>
    <definedName name="단관M" localSheetId="7">[41]DATE!$H$24:$H$85</definedName>
    <definedName name="단관M">[42]DATE!$H$24:$H$85</definedName>
    <definedName name="단위">#N/A</definedName>
    <definedName name="단위수량1" localSheetId="4">#REF!</definedName>
    <definedName name="단위수량1" localSheetId="3">#REF!</definedName>
    <definedName name="단위수량1" localSheetId="2">#REF!</definedName>
    <definedName name="단위수량1" localSheetId="1">#REF!</definedName>
    <definedName name="단위수량1" localSheetId="0">#REF!</definedName>
    <definedName name="단위수량1" localSheetId="7">#REF!</definedName>
    <definedName name="단위수량1" localSheetId="5">#REF!</definedName>
    <definedName name="단위수량1">#REF!</definedName>
    <definedName name="단위수량2" localSheetId="4">#REF!</definedName>
    <definedName name="단위수량2" localSheetId="3">#REF!</definedName>
    <definedName name="단위수량2" localSheetId="2">#REF!</definedName>
    <definedName name="단위수량2" localSheetId="1">#REF!</definedName>
    <definedName name="단위수량2" localSheetId="0">#REF!</definedName>
    <definedName name="단위수량2" localSheetId="7">#REF!</definedName>
    <definedName name="단위수량2" localSheetId="5">#REF!</definedName>
    <definedName name="단위수량2">#REF!</definedName>
    <definedName name="단중입력" localSheetId="4">[67]!단중입력</definedName>
    <definedName name="단중입력" localSheetId="3">[67]!단중입력</definedName>
    <definedName name="단중입력">[67]!단중입력</definedName>
    <definedName name="담쟁이L03">[29]데이타!$E$114</definedName>
    <definedName name="대가" localSheetId="4">#REF!,#REF!</definedName>
    <definedName name="대가" localSheetId="3">#REF!,#REF!</definedName>
    <definedName name="대가" localSheetId="2">#REF!,#REF!</definedName>
    <definedName name="대가" localSheetId="1">#REF!,#REF!</definedName>
    <definedName name="대가" localSheetId="0">#REF!,#REF!</definedName>
    <definedName name="대가" localSheetId="7">#REF!,#REF!</definedName>
    <definedName name="대가" localSheetId="5">#REF!,#REF!</definedName>
    <definedName name="대가">#REF!,#REF!</definedName>
    <definedName name="대개소" localSheetId="4">#REF!</definedName>
    <definedName name="대개소" localSheetId="3">#REF!</definedName>
    <definedName name="대개소" localSheetId="2">#REF!</definedName>
    <definedName name="대개소" localSheetId="1">#REF!</definedName>
    <definedName name="대개소" localSheetId="0">#REF!</definedName>
    <definedName name="대개소" localSheetId="7">#REF!</definedName>
    <definedName name="대개소" localSheetId="5">#REF!</definedName>
    <definedName name="대개소">#REF!</definedName>
    <definedName name="대관경" localSheetId="4">#REF!</definedName>
    <definedName name="대관경" localSheetId="3">#REF!</definedName>
    <definedName name="대관경" localSheetId="2">#REF!</definedName>
    <definedName name="대관경" localSheetId="1">#REF!</definedName>
    <definedName name="대관경" localSheetId="0">#REF!</definedName>
    <definedName name="대관경" localSheetId="7">#REF!</definedName>
    <definedName name="대관경" localSheetId="5">#REF!</definedName>
    <definedName name="대관경">#REF!</definedName>
    <definedName name="대기영역" localSheetId="4">#REF!</definedName>
    <definedName name="대기영역" localSheetId="3">#REF!</definedName>
    <definedName name="대기영역" localSheetId="2">#REF!</definedName>
    <definedName name="대기영역" localSheetId="1">#REF!</definedName>
    <definedName name="대기영역" localSheetId="0">#REF!</definedName>
    <definedName name="대기영역" localSheetId="7">#REF!</definedName>
    <definedName name="대기영역" localSheetId="5">#REF!</definedName>
    <definedName name="대기영역">#REF!</definedName>
    <definedName name="대나무" localSheetId="4">#REF!</definedName>
    <definedName name="대나무" localSheetId="3">#REF!</definedName>
    <definedName name="대나무" localSheetId="2">#REF!</definedName>
    <definedName name="대나무" localSheetId="1">#REF!</definedName>
    <definedName name="대나무" localSheetId="0">#REF!</definedName>
    <definedName name="대나무" localSheetId="7">#REF!</definedName>
    <definedName name="대나무" localSheetId="5">#REF!</definedName>
    <definedName name="대나무">#REF!</definedName>
    <definedName name="대왕참R10">[29]데이타!$E$118</definedName>
    <definedName name="대왕참R4">[29]데이타!$E$115</definedName>
    <definedName name="대왕참R6">[29]데이타!$E$116</definedName>
    <definedName name="대왕참R8">[29]데이타!$E$117</definedName>
    <definedName name="대추R10">[29]데이타!$E$123</definedName>
    <definedName name="대추R4">[29]데이타!$E$119</definedName>
    <definedName name="대추R5">[29]데이타!$E$120</definedName>
    <definedName name="대추R6">[29]데이타!$E$121</definedName>
    <definedName name="대추R8">[29]데이타!$E$122</definedName>
    <definedName name="댈타5" localSheetId="4">#REF!</definedName>
    <definedName name="댈타5" localSheetId="3">#REF!</definedName>
    <definedName name="댈타5" localSheetId="2">#REF!</definedName>
    <definedName name="댈타5" localSheetId="1">#REF!</definedName>
    <definedName name="댈타5" localSheetId="0">#REF!</definedName>
    <definedName name="댈타5" localSheetId="7">#REF!</definedName>
    <definedName name="댈타5" localSheetId="5">#REF!</definedName>
    <definedName name="댈타5">#REF!</definedName>
    <definedName name="더다" localSheetId="4">#REF!</definedName>
    <definedName name="더다" localSheetId="3">#REF!</definedName>
    <definedName name="더다" localSheetId="2">#REF!</definedName>
    <definedName name="더다" localSheetId="1">#REF!</definedName>
    <definedName name="더다" localSheetId="0">#REF!</definedName>
    <definedName name="더다" localSheetId="7">#REF!</definedName>
    <definedName name="더다" localSheetId="5">#REF!</definedName>
    <definedName name="더다">#REF!</definedName>
    <definedName name="더닫" localSheetId="4">#REF!</definedName>
    <definedName name="더닫" localSheetId="3">#REF!</definedName>
    <definedName name="더닫" localSheetId="2">#REF!</definedName>
    <definedName name="더닫" localSheetId="1">#REF!</definedName>
    <definedName name="더닫" localSheetId="0">#REF!</definedName>
    <definedName name="더닫" localSheetId="7">#REF!</definedName>
    <definedName name="더닫" localSheetId="5">#REF!</definedName>
    <definedName name="더닫">#REF!</definedName>
    <definedName name="더더더" localSheetId="4">#REF!</definedName>
    <definedName name="더더더" localSheetId="3">#REF!</definedName>
    <definedName name="더더더" localSheetId="2">#REF!</definedName>
    <definedName name="더더더" localSheetId="1">#REF!</definedName>
    <definedName name="더더더" localSheetId="0">#REF!</definedName>
    <definedName name="더더더" localSheetId="7">#REF!</definedName>
    <definedName name="더더더" localSheetId="5">#REF!</definedName>
    <definedName name="더더더">#REF!</definedName>
    <definedName name="더블코아튜브NX" localSheetId="4">#REF!</definedName>
    <definedName name="더블코아튜브NX" localSheetId="3">#REF!</definedName>
    <definedName name="더블코아튜브NX" localSheetId="2">#REF!</definedName>
    <definedName name="더블코아튜브NX" localSheetId="1">#REF!</definedName>
    <definedName name="더블코아튜브NX" localSheetId="0">#REF!</definedName>
    <definedName name="더블코아튜브NX" localSheetId="7">#REF!</definedName>
    <definedName name="더블코아튜브NX" localSheetId="5">#REF!</definedName>
    <definedName name="더블코아튜브NX">#REF!</definedName>
    <definedName name="더하기" localSheetId="7">[41]DATE!$J$24:$J$85</definedName>
    <definedName name="더하기">[42]DATE!$J$24:$J$85</definedName>
    <definedName name="덕산1호" localSheetId="4">#REF!</definedName>
    <definedName name="덕산1호" localSheetId="3">#REF!</definedName>
    <definedName name="덕산1호" localSheetId="2">#REF!</definedName>
    <definedName name="덕산1호" localSheetId="1">#REF!</definedName>
    <definedName name="덕산1호" localSheetId="0">#REF!</definedName>
    <definedName name="덕산1호" localSheetId="7">#REF!</definedName>
    <definedName name="덕산1호" localSheetId="5">#REF!</definedName>
    <definedName name="덕산1호">#REF!</definedName>
    <definedName name="덕산2호" localSheetId="4">#REF!</definedName>
    <definedName name="덕산2호" localSheetId="3">#REF!</definedName>
    <definedName name="덕산2호" localSheetId="2">#REF!</definedName>
    <definedName name="덕산2호" localSheetId="1">#REF!</definedName>
    <definedName name="덕산2호" localSheetId="0">#REF!</definedName>
    <definedName name="덕산2호" localSheetId="7">#REF!</definedName>
    <definedName name="덕산2호" localSheetId="5">#REF!</definedName>
    <definedName name="덕산2호">#REF!</definedName>
    <definedName name="덕산3호" localSheetId="4">#REF!</definedName>
    <definedName name="덕산3호" localSheetId="3">#REF!</definedName>
    <definedName name="덕산3호" localSheetId="2">#REF!</definedName>
    <definedName name="덕산3호" localSheetId="1">#REF!</definedName>
    <definedName name="덕산3호" localSheetId="0">#REF!</definedName>
    <definedName name="덕산3호" localSheetId="7">#REF!</definedName>
    <definedName name="덕산3호" localSheetId="5">#REF!</definedName>
    <definedName name="덕산3호">#REF!</definedName>
    <definedName name="덕산4호" localSheetId="4">#REF!</definedName>
    <definedName name="덕산4호" localSheetId="3">#REF!</definedName>
    <definedName name="덕산4호" localSheetId="2">#REF!</definedName>
    <definedName name="덕산4호" localSheetId="1">#REF!</definedName>
    <definedName name="덕산4호" localSheetId="0">#REF!</definedName>
    <definedName name="덕산4호" localSheetId="7">#REF!</definedName>
    <definedName name="덕산4호" localSheetId="5">#REF!</definedName>
    <definedName name="덕산4호">#REF!</definedName>
    <definedName name="덕전1호" localSheetId="4">#REF!</definedName>
    <definedName name="덕전1호" localSheetId="3">#REF!</definedName>
    <definedName name="덕전1호" localSheetId="2">#REF!</definedName>
    <definedName name="덕전1호" localSheetId="1">#REF!</definedName>
    <definedName name="덕전1호" localSheetId="0">#REF!</definedName>
    <definedName name="덕전1호" localSheetId="7">#REF!</definedName>
    <definedName name="덕전1호" localSheetId="5">#REF!</definedName>
    <definedName name="덕전1호">#REF!</definedName>
    <definedName name="덕전2호" localSheetId="4">#REF!</definedName>
    <definedName name="덕전2호" localSheetId="3">#REF!</definedName>
    <definedName name="덕전2호" localSheetId="2">#REF!</definedName>
    <definedName name="덕전2호" localSheetId="1">#REF!</definedName>
    <definedName name="덕전2호" localSheetId="0">#REF!</definedName>
    <definedName name="덕전2호" localSheetId="7">#REF!</definedName>
    <definedName name="덕전2호" localSheetId="5">#REF!</definedName>
    <definedName name="덕전2호">#REF!</definedName>
    <definedName name="덕전3호" localSheetId="4">#REF!</definedName>
    <definedName name="덕전3호" localSheetId="3">#REF!</definedName>
    <definedName name="덕전3호" localSheetId="2">#REF!</definedName>
    <definedName name="덕전3호" localSheetId="1">#REF!</definedName>
    <definedName name="덕전3호" localSheetId="0">#REF!</definedName>
    <definedName name="덕전3호" localSheetId="7">#REF!</definedName>
    <definedName name="덕전3호" localSheetId="5">#REF!</definedName>
    <definedName name="덕전3호">#REF!</definedName>
    <definedName name="덕지1호" localSheetId="4">#REF!</definedName>
    <definedName name="덕지1호" localSheetId="3">#REF!</definedName>
    <definedName name="덕지1호" localSheetId="2">#REF!</definedName>
    <definedName name="덕지1호" localSheetId="1">#REF!</definedName>
    <definedName name="덕지1호" localSheetId="0">#REF!</definedName>
    <definedName name="덕지1호" localSheetId="7">#REF!</definedName>
    <definedName name="덕지1호" localSheetId="5">#REF!</definedName>
    <definedName name="덕지1호">#REF!</definedName>
    <definedName name="덕천1호" localSheetId="4">#REF!</definedName>
    <definedName name="덕천1호" localSheetId="3">#REF!</definedName>
    <definedName name="덕천1호" localSheetId="2">#REF!</definedName>
    <definedName name="덕천1호" localSheetId="1">#REF!</definedName>
    <definedName name="덕천1호" localSheetId="0">#REF!</definedName>
    <definedName name="덕천1호" localSheetId="7">#REF!</definedName>
    <definedName name="덕천1호" localSheetId="5">#REF!</definedName>
    <definedName name="덕천1호">#REF!</definedName>
    <definedName name="덕천2호" localSheetId="4">#REF!</definedName>
    <definedName name="덕천2호" localSheetId="3">#REF!</definedName>
    <definedName name="덕천2호" localSheetId="2">#REF!</definedName>
    <definedName name="덕천2호" localSheetId="1">#REF!</definedName>
    <definedName name="덕천2호" localSheetId="0">#REF!</definedName>
    <definedName name="덕천2호" localSheetId="7">#REF!</definedName>
    <definedName name="덕천2호" localSheetId="5">#REF!</definedName>
    <definedName name="덕천2호">#REF!</definedName>
    <definedName name="덕천3호" localSheetId="4">#REF!</definedName>
    <definedName name="덕천3호" localSheetId="3">#REF!</definedName>
    <definedName name="덕천3호" localSheetId="2">#REF!</definedName>
    <definedName name="덕천3호" localSheetId="1">#REF!</definedName>
    <definedName name="덕천3호" localSheetId="0">#REF!</definedName>
    <definedName name="덕천3호" localSheetId="7">#REF!</definedName>
    <definedName name="덕천3호" localSheetId="5">#REF!</definedName>
    <definedName name="덕천3호">#REF!</definedName>
    <definedName name="덕천4호" localSheetId="4">#REF!</definedName>
    <definedName name="덕천4호" localSheetId="3">#REF!</definedName>
    <definedName name="덕천4호" localSheetId="2">#REF!</definedName>
    <definedName name="덕천4호" localSheetId="1">#REF!</definedName>
    <definedName name="덕천4호" localSheetId="0">#REF!</definedName>
    <definedName name="덕천4호" localSheetId="7">#REF!</definedName>
    <definedName name="덕천4호" localSheetId="5">#REF!</definedName>
    <definedName name="덕천4호">#REF!</definedName>
    <definedName name="덩굴장미3">[29]데이타!$E$128</definedName>
    <definedName name="덩굴장미4">[29]데이타!$E$129</definedName>
    <definedName name="덩굴장미5">[29]데이타!$E$130</definedName>
    <definedName name="데_리_네_이_터_개_소_별_명_세" localSheetId="4">#REF!</definedName>
    <definedName name="데_리_네_이_터_개_소_별_명_세" localSheetId="3">#REF!</definedName>
    <definedName name="데_리_네_이_터_개_소_별_명_세" localSheetId="2">#REF!</definedName>
    <definedName name="데_리_네_이_터_개_소_별_명_세" localSheetId="1">#REF!</definedName>
    <definedName name="데_리_네_이_터_개_소_별_명_세" localSheetId="0">#REF!</definedName>
    <definedName name="데_리_네_이_터_개_소_별_명_세" localSheetId="7">#REF!</definedName>
    <definedName name="데_리_네_이_터_개_소_별_명_세" localSheetId="5">#REF!</definedName>
    <definedName name="데_리_네_이_터_개_소_별_명_세">#REF!</definedName>
    <definedName name="데이타" localSheetId="4">#REF!</definedName>
    <definedName name="데이타" localSheetId="3">#REF!</definedName>
    <definedName name="데이타" localSheetId="2">#REF!</definedName>
    <definedName name="데이타" localSheetId="1">#REF!</definedName>
    <definedName name="데이타" localSheetId="0">#REF!</definedName>
    <definedName name="데이타" localSheetId="7">#REF!</definedName>
    <definedName name="데이타" localSheetId="5">#REF!</definedName>
    <definedName name="데이타">#REF!</definedName>
    <definedName name="데크휘니샤면고르기" localSheetId="4">#REF!</definedName>
    <definedName name="데크휘니샤면고르기" localSheetId="3">#REF!</definedName>
    <definedName name="데크휘니샤면고르기" localSheetId="2">#REF!</definedName>
    <definedName name="데크휘니샤면고르기" localSheetId="1">#REF!</definedName>
    <definedName name="데크휘니샤면고르기" localSheetId="0">#REF!</definedName>
    <definedName name="데크휘니샤면고르기" localSheetId="7">#REF!</definedName>
    <definedName name="데크휘니샤면고르기" localSheetId="5">#REF!</definedName>
    <definedName name="데크휘니샤면고르기">#REF!</definedName>
    <definedName name="도" localSheetId="4">#REF!</definedName>
    <definedName name="도" localSheetId="3">#REF!</definedName>
    <definedName name="도" localSheetId="2">#REF!</definedName>
    <definedName name="도" localSheetId="1">#REF!</definedName>
    <definedName name="도" localSheetId="0">#REF!</definedName>
    <definedName name="도" localSheetId="7">#REF!</definedName>
    <definedName name="도" localSheetId="5">#REF!</definedName>
    <definedName name="도">#REF!</definedName>
    <definedName name="도_수_로_수_량_집_계" localSheetId="4">#REF!</definedName>
    <definedName name="도_수_로_수_량_집_계" localSheetId="3">#REF!</definedName>
    <definedName name="도_수_로_수_량_집_계" localSheetId="2">#REF!</definedName>
    <definedName name="도_수_로_수_량_집_계" localSheetId="1">#REF!</definedName>
    <definedName name="도_수_로_수_량_집_계" localSheetId="0">#REF!</definedName>
    <definedName name="도_수_로_수_량_집_계" localSheetId="7">#REF!</definedName>
    <definedName name="도_수_로_수_량_집_계" localSheetId="5">#REF!</definedName>
    <definedName name="도_수_로_수_량_집_계">#REF!</definedName>
    <definedName name="도1">'[48]교사기준면적(초등)'!$D$15</definedName>
    <definedName name="도급" localSheetId="4">#N/A</definedName>
    <definedName name="도급" localSheetId="3">#N/A</definedName>
    <definedName name="도급" localSheetId="2">#N/A</definedName>
    <definedName name="도급" localSheetId="1">#N/A</definedName>
    <definedName name="도급" localSheetId="0">#N/A</definedName>
    <definedName name="도급" localSheetId="7">[0]!도급예산내역서총괄표재료비</definedName>
    <definedName name="도급" localSheetId="11">[0]!도급예산내역서총괄표공비</definedName>
    <definedName name="도급" localSheetId="5">#N/A</definedName>
    <definedName name="도급">#N/A</definedName>
    <definedName name="도급공사비" localSheetId="4">#REF!</definedName>
    <definedName name="도급공사비" localSheetId="3">#REF!</definedName>
    <definedName name="도급공사비" localSheetId="2">#REF!</definedName>
    <definedName name="도급공사비" localSheetId="1">#REF!</definedName>
    <definedName name="도급공사비" localSheetId="0">#REF!</definedName>
    <definedName name="도급공사비" localSheetId="7">#REF!</definedName>
    <definedName name="도급공사비" localSheetId="5">#REF!</definedName>
    <definedName name="도급공사비">#REF!</definedName>
    <definedName name="도급단가" localSheetId="4">#REF!</definedName>
    <definedName name="도급단가" localSheetId="3">#REF!</definedName>
    <definedName name="도급단가" localSheetId="2">#REF!</definedName>
    <definedName name="도급단가" localSheetId="1">#REF!</definedName>
    <definedName name="도급단가" localSheetId="0">#REF!</definedName>
    <definedName name="도급단가" localSheetId="7">#REF!</definedName>
    <definedName name="도급단가" localSheetId="5">#REF!</definedName>
    <definedName name="도급단가">#REF!</definedName>
    <definedName name="도급예산내역서총괄표공구손료">[45]도급예산내역서총괄표!$G$21</definedName>
    <definedName name="도급예산내역서총괄표공비">[45]도급예산내역서총괄표!$H$21</definedName>
    <definedName name="도급예산내역서총괄표재료비">[45]도급예산내역서총괄표!$F$21</definedName>
    <definedName name="도급예정액" localSheetId="4">#REF!</definedName>
    <definedName name="도급예정액" localSheetId="3">#REF!</definedName>
    <definedName name="도급예정액" localSheetId="2">#REF!</definedName>
    <definedName name="도급예정액" localSheetId="1">#REF!</definedName>
    <definedName name="도급예정액" localSheetId="0">#REF!</definedName>
    <definedName name="도급예정액" localSheetId="7">#REF!</definedName>
    <definedName name="도급예정액" localSheetId="5">#REF!</definedName>
    <definedName name="도급예정액">#REF!</definedName>
    <definedName name="도급일위대가" localSheetId="4">#N/A</definedName>
    <definedName name="도급일위대가" localSheetId="3">#N/A</definedName>
    <definedName name="도급일위대가" localSheetId="2">#N/A</definedName>
    <definedName name="도급일위대가" localSheetId="1">#N/A</definedName>
    <definedName name="도급일위대가" localSheetId="0">#N/A</definedName>
    <definedName name="도급일위대가" localSheetId="7">#N/A</definedName>
    <definedName name="도급일위대가" localSheetId="11">#N/A</definedName>
    <definedName name="도급일위대가" localSheetId="5">#N/A</definedName>
    <definedName name="도급일위대가">#N/A</definedName>
    <definedName name="도급재료비" localSheetId="4">#REF!</definedName>
    <definedName name="도급재료비" localSheetId="3">#REF!</definedName>
    <definedName name="도급재료비" localSheetId="2">#REF!</definedName>
    <definedName name="도급재료비" localSheetId="1">#REF!</definedName>
    <definedName name="도급재료비" localSheetId="0">#REF!</definedName>
    <definedName name="도급재료비" localSheetId="7">#REF!</definedName>
    <definedName name="도급재료비" localSheetId="5">#REF!</definedName>
    <definedName name="도급재료비">#REF!</definedName>
    <definedName name="도로우측" localSheetId="4">#REF!</definedName>
    <definedName name="도로우측" localSheetId="3">#REF!</definedName>
    <definedName name="도로우측" localSheetId="2">#REF!</definedName>
    <definedName name="도로우측" localSheetId="1">#REF!</definedName>
    <definedName name="도로우측" localSheetId="0">#REF!</definedName>
    <definedName name="도로우측" localSheetId="7">#REF!</definedName>
    <definedName name="도로우측" localSheetId="5">#REF!</definedName>
    <definedName name="도로우측">#REF!</definedName>
    <definedName name="도로좌측" localSheetId="4">#REF!</definedName>
    <definedName name="도로좌측" localSheetId="3">#REF!</definedName>
    <definedName name="도로좌측" localSheetId="2">#REF!</definedName>
    <definedName name="도로좌측" localSheetId="1">#REF!</definedName>
    <definedName name="도로좌측" localSheetId="0">#REF!</definedName>
    <definedName name="도로좌측" localSheetId="7">#REF!</definedName>
    <definedName name="도로좌측" localSheetId="5">#REF!</definedName>
    <definedName name="도로좌측">#REF!</definedName>
    <definedName name="도로중심" localSheetId="4">#REF!</definedName>
    <definedName name="도로중심" localSheetId="3">#REF!</definedName>
    <definedName name="도로중심" localSheetId="2">#REF!</definedName>
    <definedName name="도로중심" localSheetId="1">#REF!</definedName>
    <definedName name="도로중심" localSheetId="0">#REF!</definedName>
    <definedName name="도로중심" localSheetId="7">#REF!</definedName>
    <definedName name="도로중심" localSheetId="5">#REF!</definedName>
    <definedName name="도로중심">#REF!</definedName>
    <definedName name="도로폭" localSheetId="4">#REF!</definedName>
    <definedName name="도로폭" localSheetId="3">#REF!</definedName>
    <definedName name="도로폭" localSheetId="2">#REF!</definedName>
    <definedName name="도로폭" localSheetId="1">#REF!</definedName>
    <definedName name="도로폭" localSheetId="0">#REF!</definedName>
    <definedName name="도로폭" localSheetId="7">#REF!</definedName>
    <definedName name="도로폭" localSheetId="5">#REF!</definedName>
    <definedName name="도로폭">#REF!</definedName>
    <definedName name="도배공001" localSheetId="4">#REF!</definedName>
    <definedName name="도배공001" localSheetId="3">#REF!</definedName>
    <definedName name="도배공001" localSheetId="2">#REF!</definedName>
    <definedName name="도배공001" localSheetId="1">#REF!</definedName>
    <definedName name="도배공001" localSheetId="0">#REF!</definedName>
    <definedName name="도배공001" localSheetId="7">#REF!</definedName>
    <definedName name="도배공001" localSheetId="5">#REF!</definedName>
    <definedName name="도배공001">#REF!</definedName>
    <definedName name="도배공002" localSheetId="4">#REF!</definedName>
    <definedName name="도배공002" localSheetId="3">#REF!</definedName>
    <definedName name="도배공002" localSheetId="2">#REF!</definedName>
    <definedName name="도배공002" localSheetId="1">#REF!</definedName>
    <definedName name="도배공002" localSheetId="0">#REF!</definedName>
    <definedName name="도배공002" localSheetId="7">#REF!</definedName>
    <definedName name="도배공002" localSheetId="5">#REF!</definedName>
    <definedName name="도배공002">#REF!</definedName>
    <definedName name="도배공011" localSheetId="4">#REF!</definedName>
    <definedName name="도배공011" localSheetId="3">#REF!</definedName>
    <definedName name="도배공011" localSheetId="2">#REF!</definedName>
    <definedName name="도배공011" localSheetId="1">#REF!</definedName>
    <definedName name="도배공011" localSheetId="0">#REF!</definedName>
    <definedName name="도배공011" localSheetId="7">#REF!</definedName>
    <definedName name="도배공011" localSheetId="5">#REF!</definedName>
    <definedName name="도배공011">#REF!</definedName>
    <definedName name="도배공012" localSheetId="4">#REF!</definedName>
    <definedName name="도배공012" localSheetId="3">#REF!</definedName>
    <definedName name="도배공012" localSheetId="2">#REF!</definedName>
    <definedName name="도배공012" localSheetId="1">#REF!</definedName>
    <definedName name="도배공012" localSheetId="0">#REF!</definedName>
    <definedName name="도배공012" localSheetId="7">#REF!</definedName>
    <definedName name="도배공012" localSheetId="5">#REF!</definedName>
    <definedName name="도배공012">#REF!</definedName>
    <definedName name="도배공982" localSheetId="4">#REF!</definedName>
    <definedName name="도배공982" localSheetId="3">#REF!</definedName>
    <definedName name="도배공982" localSheetId="2">#REF!</definedName>
    <definedName name="도배공982" localSheetId="1">#REF!</definedName>
    <definedName name="도배공982" localSheetId="0">#REF!</definedName>
    <definedName name="도배공982" localSheetId="7">#REF!</definedName>
    <definedName name="도배공982" localSheetId="5">#REF!</definedName>
    <definedName name="도배공982">#REF!</definedName>
    <definedName name="도배공991" localSheetId="4">#REF!</definedName>
    <definedName name="도배공991" localSheetId="3">#REF!</definedName>
    <definedName name="도배공991" localSheetId="2">#REF!</definedName>
    <definedName name="도배공991" localSheetId="1">#REF!</definedName>
    <definedName name="도배공991" localSheetId="0">#REF!</definedName>
    <definedName name="도배공991" localSheetId="7">#REF!</definedName>
    <definedName name="도배공991" localSheetId="5">#REF!</definedName>
    <definedName name="도배공991">#REF!</definedName>
    <definedName name="도배공992" localSheetId="4">#REF!</definedName>
    <definedName name="도배공992" localSheetId="3">#REF!</definedName>
    <definedName name="도배공992" localSheetId="2">#REF!</definedName>
    <definedName name="도배공992" localSheetId="1">#REF!</definedName>
    <definedName name="도배공992" localSheetId="0">#REF!</definedName>
    <definedName name="도배공992" localSheetId="7">#REF!</definedName>
    <definedName name="도배공992" localSheetId="5">#REF!</definedName>
    <definedName name="도배공992">#REF!</definedName>
    <definedName name="도서" localSheetId="4">#REF!</definedName>
    <definedName name="도서" localSheetId="3">#REF!</definedName>
    <definedName name="도서" localSheetId="2">#REF!</definedName>
    <definedName name="도서" localSheetId="1">#REF!</definedName>
    <definedName name="도서" localSheetId="0">#REF!</definedName>
    <definedName name="도서" localSheetId="7">#REF!</definedName>
    <definedName name="도서" localSheetId="5">#REF!</definedName>
    <definedName name="도서">#REF!</definedName>
    <definedName name="도서1">'[48]교사기준면적(초등)'!$D$15</definedName>
    <definedName name="도장2" localSheetId="4">[68]Sheet3!#REF!</definedName>
    <definedName name="도장2" localSheetId="3">[68]Sheet3!#REF!</definedName>
    <definedName name="도장2" localSheetId="2">[68]Sheet3!#REF!</definedName>
    <definedName name="도장2" localSheetId="1">[68]Sheet3!#REF!</definedName>
    <definedName name="도장2" localSheetId="0">[68]Sheet3!#REF!</definedName>
    <definedName name="도장2" localSheetId="5">[68]Sheet3!#REF!</definedName>
    <definedName name="도장2">[68]Sheet3!#REF!</definedName>
    <definedName name="도장공" localSheetId="4">[69]물가자료!$C$23</definedName>
    <definedName name="도장공" localSheetId="3">[69]물가자료!$C$23</definedName>
    <definedName name="도장공" localSheetId="2">[69]물가자료!$C$23</definedName>
    <definedName name="도장공" localSheetId="1">[69]물가자료!$C$23</definedName>
    <definedName name="도장공" localSheetId="0">[69]물가자료!$C$23</definedName>
    <definedName name="도장공" localSheetId="5">[69]물가자료!$C$23</definedName>
    <definedName name="도장공">[70]물가자료!$C$23</definedName>
    <definedName name="도장공001" localSheetId="4">#REF!</definedName>
    <definedName name="도장공001" localSheetId="3">#REF!</definedName>
    <definedName name="도장공001" localSheetId="2">#REF!</definedName>
    <definedName name="도장공001" localSheetId="1">#REF!</definedName>
    <definedName name="도장공001" localSheetId="0">#REF!</definedName>
    <definedName name="도장공001" localSheetId="7">#REF!</definedName>
    <definedName name="도장공001" localSheetId="5">#REF!</definedName>
    <definedName name="도장공001">#REF!</definedName>
    <definedName name="도장공002" localSheetId="4">#REF!</definedName>
    <definedName name="도장공002" localSheetId="3">#REF!</definedName>
    <definedName name="도장공002" localSheetId="2">#REF!</definedName>
    <definedName name="도장공002" localSheetId="1">#REF!</definedName>
    <definedName name="도장공002" localSheetId="0">#REF!</definedName>
    <definedName name="도장공002" localSheetId="7">#REF!</definedName>
    <definedName name="도장공002" localSheetId="5">#REF!</definedName>
    <definedName name="도장공002">#REF!</definedName>
    <definedName name="도장공011" localSheetId="4">#REF!</definedName>
    <definedName name="도장공011" localSheetId="3">#REF!</definedName>
    <definedName name="도장공011" localSheetId="2">#REF!</definedName>
    <definedName name="도장공011" localSheetId="1">#REF!</definedName>
    <definedName name="도장공011" localSheetId="0">#REF!</definedName>
    <definedName name="도장공011" localSheetId="7">#REF!</definedName>
    <definedName name="도장공011" localSheetId="5">#REF!</definedName>
    <definedName name="도장공011">#REF!</definedName>
    <definedName name="도장공012" localSheetId="4">#REF!</definedName>
    <definedName name="도장공012" localSheetId="3">#REF!</definedName>
    <definedName name="도장공012" localSheetId="2">#REF!</definedName>
    <definedName name="도장공012" localSheetId="1">#REF!</definedName>
    <definedName name="도장공012" localSheetId="0">#REF!</definedName>
    <definedName name="도장공012" localSheetId="7">#REF!</definedName>
    <definedName name="도장공012" localSheetId="5">#REF!</definedName>
    <definedName name="도장공012">#REF!</definedName>
    <definedName name="도장공982" localSheetId="4">#REF!</definedName>
    <definedName name="도장공982" localSheetId="3">#REF!</definedName>
    <definedName name="도장공982" localSheetId="2">#REF!</definedName>
    <definedName name="도장공982" localSheetId="1">#REF!</definedName>
    <definedName name="도장공982" localSheetId="0">#REF!</definedName>
    <definedName name="도장공982" localSheetId="7">#REF!</definedName>
    <definedName name="도장공982" localSheetId="5">#REF!</definedName>
    <definedName name="도장공982">#REF!</definedName>
    <definedName name="도장공991" localSheetId="4">#REF!</definedName>
    <definedName name="도장공991" localSheetId="3">#REF!</definedName>
    <definedName name="도장공991" localSheetId="2">#REF!</definedName>
    <definedName name="도장공991" localSheetId="1">#REF!</definedName>
    <definedName name="도장공991" localSheetId="0">#REF!</definedName>
    <definedName name="도장공991" localSheetId="7">#REF!</definedName>
    <definedName name="도장공991" localSheetId="5">#REF!</definedName>
    <definedName name="도장공991">#REF!</definedName>
    <definedName name="도장공992" localSheetId="4">#REF!</definedName>
    <definedName name="도장공992" localSheetId="3">#REF!</definedName>
    <definedName name="도장공992" localSheetId="2">#REF!</definedName>
    <definedName name="도장공992" localSheetId="1">#REF!</definedName>
    <definedName name="도장공992" localSheetId="0">#REF!</definedName>
    <definedName name="도장공992" localSheetId="7">#REF!</definedName>
    <definedName name="도장공992" localSheetId="5">#REF!</definedName>
    <definedName name="도장공992">#REF!</definedName>
    <definedName name="도장공사비" localSheetId="4">[39]관접합및부설!#REF!</definedName>
    <definedName name="도장공사비" localSheetId="3">[39]관접합및부설!#REF!</definedName>
    <definedName name="도장공사비" localSheetId="2">[39]관접합및부설!#REF!</definedName>
    <definedName name="도장공사비" localSheetId="1">[39]관접합및부설!#REF!</definedName>
    <definedName name="도장공사비" localSheetId="0">[39]관접합및부설!#REF!</definedName>
    <definedName name="도장공사비" localSheetId="7">[40]관접합및부설!#REF!</definedName>
    <definedName name="도장공사비" localSheetId="5">[39]관접합및부설!#REF!</definedName>
    <definedName name="도장공사비">[40]관접합및부설!#REF!</definedName>
    <definedName name="도장수량2" localSheetId="4">[68]Sheet3!#REF!</definedName>
    <definedName name="도장수량2" localSheetId="3">[68]Sheet3!#REF!</definedName>
    <definedName name="도장수량2" localSheetId="2">[68]Sheet3!#REF!</definedName>
    <definedName name="도장수량2" localSheetId="1">[68]Sheet3!#REF!</definedName>
    <definedName name="도장수량2" localSheetId="0">[68]Sheet3!#REF!</definedName>
    <definedName name="도장수량2" localSheetId="7">[68]Sheet3!#REF!</definedName>
    <definedName name="도장수량2" localSheetId="5">[68]Sheet3!#REF!</definedName>
    <definedName name="도장수량2">[68]Sheet3!#REF!</definedName>
    <definedName name="도재" localSheetId="4">[30]설계예시!$F$594</definedName>
    <definedName name="도재" localSheetId="3">[30]설계예시!$F$594</definedName>
    <definedName name="도재" localSheetId="2">[30]설계예시!$F$594</definedName>
    <definedName name="도재" localSheetId="1">[30]설계예시!$F$594</definedName>
    <definedName name="도재" localSheetId="0">[30]설계예시!$F$594</definedName>
    <definedName name="도재" localSheetId="5">[30]설계예시!$F$594</definedName>
    <definedName name="도재">[31]설계예시!$F$594</definedName>
    <definedName name="도편수001" localSheetId="4">#REF!</definedName>
    <definedName name="도편수001" localSheetId="3">#REF!</definedName>
    <definedName name="도편수001" localSheetId="2">#REF!</definedName>
    <definedName name="도편수001" localSheetId="1">#REF!</definedName>
    <definedName name="도편수001" localSheetId="0">#REF!</definedName>
    <definedName name="도편수001" localSheetId="7">#REF!</definedName>
    <definedName name="도편수001" localSheetId="5">#REF!</definedName>
    <definedName name="도편수001">#REF!</definedName>
    <definedName name="도편수002" localSheetId="4">#REF!</definedName>
    <definedName name="도편수002" localSheetId="3">#REF!</definedName>
    <definedName name="도편수002" localSheetId="2">#REF!</definedName>
    <definedName name="도편수002" localSheetId="1">#REF!</definedName>
    <definedName name="도편수002" localSheetId="0">#REF!</definedName>
    <definedName name="도편수002" localSheetId="7">#REF!</definedName>
    <definedName name="도편수002" localSheetId="5">#REF!</definedName>
    <definedName name="도편수002">#REF!</definedName>
    <definedName name="도편수011" localSheetId="4">#REF!</definedName>
    <definedName name="도편수011" localSheetId="3">#REF!</definedName>
    <definedName name="도편수011" localSheetId="2">#REF!</definedName>
    <definedName name="도편수011" localSheetId="1">#REF!</definedName>
    <definedName name="도편수011" localSheetId="0">#REF!</definedName>
    <definedName name="도편수011" localSheetId="7">#REF!</definedName>
    <definedName name="도편수011" localSheetId="5">#REF!</definedName>
    <definedName name="도편수011">#REF!</definedName>
    <definedName name="도편수012" localSheetId="4">#REF!</definedName>
    <definedName name="도편수012" localSheetId="3">#REF!</definedName>
    <definedName name="도편수012" localSheetId="2">#REF!</definedName>
    <definedName name="도편수012" localSheetId="1">#REF!</definedName>
    <definedName name="도편수012" localSheetId="0">#REF!</definedName>
    <definedName name="도편수012" localSheetId="7">#REF!</definedName>
    <definedName name="도편수012" localSheetId="5">#REF!</definedName>
    <definedName name="도편수012">#REF!</definedName>
    <definedName name="도편수982" localSheetId="4">#REF!</definedName>
    <definedName name="도편수982" localSheetId="3">#REF!</definedName>
    <definedName name="도편수982" localSheetId="2">#REF!</definedName>
    <definedName name="도편수982" localSheetId="1">#REF!</definedName>
    <definedName name="도편수982" localSheetId="0">#REF!</definedName>
    <definedName name="도편수982" localSheetId="7">#REF!</definedName>
    <definedName name="도편수982" localSheetId="5">#REF!</definedName>
    <definedName name="도편수982">#REF!</definedName>
    <definedName name="도편수991" localSheetId="4">#REF!</definedName>
    <definedName name="도편수991" localSheetId="3">#REF!</definedName>
    <definedName name="도편수991" localSheetId="2">#REF!</definedName>
    <definedName name="도편수991" localSheetId="1">#REF!</definedName>
    <definedName name="도편수991" localSheetId="0">#REF!</definedName>
    <definedName name="도편수991" localSheetId="7">#REF!</definedName>
    <definedName name="도편수991" localSheetId="5">#REF!</definedName>
    <definedName name="도편수991">#REF!</definedName>
    <definedName name="도편수992" localSheetId="4">#REF!</definedName>
    <definedName name="도편수992" localSheetId="3">#REF!</definedName>
    <definedName name="도편수992" localSheetId="2">#REF!</definedName>
    <definedName name="도편수992" localSheetId="1">#REF!</definedName>
    <definedName name="도편수992" localSheetId="0">#REF!</definedName>
    <definedName name="도편수992" localSheetId="7">#REF!</definedName>
    <definedName name="도편수992" localSheetId="5">#REF!</definedName>
    <definedName name="도편수992">#REF!</definedName>
    <definedName name="독일가문비1206">[29]데이타!$E$131</definedName>
    <definedName name="독일가문비1508">[29]데이타!$E$132</definedName>
    <definedName name="독일가문비2010">[29]데이타!$E$133</definedName>
    <definedName name="독일가문비2512">[29]데이타!$E$134</definedName>
    <definedName name="독일가문비3015">[29]데이타!$E$135</definedName>
    <definedName name="독일가문비3518">[29]데이타!$E$136</definedName>
    <definedName name="돈나무0504">[29]데이타!$E$137</definedName>
    <definedName name="돈나무0805">[29]데이타!$E$138</definedName>
    <definedName name="돈나무1007">[29]데이타!$E$139</definedName>
    <definedName name="돈나무1210">[29]데이타!$E$140</definedName>
    <definedName name="돋움체" localSheetId="4">#REF!</definedName>
    <definedName name="돋움체" localSheetId="3">#REF!</definedName>
    <definedName name="돋움체" localSheetId="2">#REF!</definedName>
    <definedName name="돋움체" localSheetId="1">#REF!</definedName>
    <definedName name="돋움체" localSheetId="0">#REF!</definedName>
    <definedName name="돋움체" localSheetId="7">#REF!</definedName>
    <definedName name="돋움체" localSheetId="5">#REF!</definedName>
    <definedName name="돋움체">#REF!</definedName>
    <definedName name="돌_망_태_개_소_별_명_세" localSheetId="4">#REF!</definedName>
    <definedName name="돌_망_태_개_소_별_명_세" localSheetId="3">#REF!</definedName>
    <definedName name="돌_망_태_개_소_별_명_세" localSheetId="2">#REF!</definedName>
    <definedName name="돌_망_태_개_소_별_명_세" localSheetId="1">#REF!</definedName>
    <definedName name="돌_망_태_개_소_별_명_세" localSheetId="0">#REF!</definedName>
    <definedName name="돌_망_태_개_소_별_명_세" localSheetId="7">#REF!</definedName>
    <definedName name="돌_망_태_개_소_별_명_세" localSheetId="5">#REF!</definedName>
    <definedName name="돌_망_태_개_소_별_명_세">#REF!</definedName>
    <definedName name="돌_망_태_수_량_집_계" localSheetId="4">#REF!</definedName>
    <definedName name="돌_망_태_수_량_집_계" localSheetId="3">#REF!</definedName>
    <definedName name="돌_망_태_수_량_집_계" localSheetId="2">#REF!</definedName>
    <definedName name="돌_망_태_수_량_집_계" localSheetId="1">#REF!</definedName>
    <definedName name="돌_망_태_수_량_집_계" localSheetId="0">#REF!</definedName>
    <definedName name="돌_망_태_수_량_집_계" localSheetId="7">#REF!</definedName>
    <definedName name="돌_망_태_수_량_집_계" localSheetId="5">#REF!</definedName>
    <definedName name="돌_망_태_수_량_집_계">#REF!</definedName>
    <definedName name="돌단풍" localSheetId="4">#REF!</definedName>
    <definedName name="돌단풍" localSheetId="3">#REF!</definedName>
    <definedName name="돌단풍" localSheetId="2">#REF!</definedName>
    <definedName name="돌단풍" localSheetId="1">#REF!</definedName>
    <definedName name="돌단풍" localSheetId="0">#REF!</definedName>
    <definedName name="돌단풍" localSheetId="7">#REF!</definedName>
    <definedName name="돌단풍" localSheetId="5">#REF!</definedName>
    <definedName name="돌단풍">#REF!</definedName>
    <definedName name="돌붙임_개소별명세" localSheetId="4">#REF!</definedName>
    <definedName name="돌붙임_개소별명세" localSheetId="3">#REF!</definedName>
    <definedName name="돌붙임_개소별명세" localSheetId="2">#REF!</definedName>
    <definedName name="돌붙임_개소별명세" localSheetId="1">#REF!</definedName>
    <definedName name="돌붙임_개소별명세" localSheetId="0">#REF!</definedName>
    <definedName name="돌붙임_개소별명세" localSheetId="7">#REF!</definedName>
    <definedName name="돌붙임_개소별명세" localSheetId="5">#REF!</definedName>
    <definedName name="돌붙임_개소별명세">#REF!</definedName>
    <definedName name="돌붙임_수량집계" localSheetId="4">#REF!</definedName>
    <definedName name="돌붙임_수량집계" localSheetId="3">#REF!</definedName>
    <definedName name="돌붙임_수량집계" localSheetId="2">#REF!</definedName>
    <definedName name="돌붙임_수량집계" localSheetId="1">#REF!</definedName>
    <definedName name="돌붙임_수량집계" localSheetId="0">#REF!</definedName>
    <definedName name="돌붙임_수량집계" localSheetId="7">#REF!</definedName>
    <definedName name="돌붙임_수량집계" localSheetId="5">#REF!</definedName>
    <definedName name="돌붙임_수량집계">#REF!</definedName>
    <definedName name="돌아가_교통" localSheetId="4">[49]!돌아가_교통</definedName>
    <definedName name="돌아가_교통" localSheetId="3">[49]!돌아가_교통</definedName>
    <definedName name="돌아가_교통">[49]!돌아가_교통</definedName>
    <definedName name="돌아가기" localSheetId="4">[49]!돌아가기</definedName>
    <definedName name="돌아가기" localSheetId="3">[49]!돌아가기</definedName>
    <definedName name="돌아가기">[49]!돌아가기</definedName>
    <definedName name="동_발_공__터_널" localSheetId="4">#REF!</definedName>
    <definedName name="동_발_공__터_널" localSheetId="3">#REF!</definedName>
    <definedName name="동_발_공__터_널" localSheetId="2">#REF!</definedName>
    <definedName name="동_발_공__터_널" localSheetId="1">#REF!</definedName>
    <definedName name="동_발_공__터_널" localSheetId="0">#REF!</definedName>
    <definedName name="동_발_공__터_널" localSheetId="7">#REF!</definedName>
    <definedName name="동_발_공__터_널" localSheetId="5">#REF!</definedName>
    <definedName name="동_발_공__터_널">#REF!</definedName>
    <definedName name="동구연숩" hidden="1">{#N/A,#N/A,FALSE,"전력간선"}</definedName>
    <definedName name="동바리" localSheetId="4">'[36]pier-1'!#REF!</definedName>
    <definedName name="동바리" localSheetId="3">'[36]pier-1'!#REF!</definedName>
    <definedName name="동바리" localSheetId="7">'[36]pier-1'!#REF!</definedName>
    <definedName name="동바리">'[36]pier-1'!#REF!</definedName>
    <definedName name="동바리량">[35]구체!$AU$136</definedName>
    <definedName name="동바리목재" localSheetId="4">'[71]용산1(해보)'!#REF!</definedName>
    <definedName name="동바리목재" localSheetId="3">'[71]용산1(해보)'!#REF!</definedName>
    <definedName name="동바리목재" localSheetId="2">'[71]용산1(해보)'!#REF!</definedName>
    <definedName name="동바리목재" localSheetId="1">'[71]용산1(해보)'!#REF!</definedName>
    <definedName name="동바리목재" localSheetId="0">'[71]용산1(해보)'!#REF!</definedName>
    <definedName name="동바리목재" localSheetId="5">'[71]용산1(해보)'!#REF!</definedName>
    <definedName name="동바리목재">'[71]용산1(해보)'!#REF!</definedName>
    <definedName name="동발공_터널001" localSheetId="4">#REF!</definedName>
    <definedName name="동발공_터널001" localSheetId="3">#REF!</definedName>
    <definedName name="동발공_터널001" localSheetId="2">#REF!</definedName>
    <definedName name="동발공_터널001" localSheetId="1">#REF!</definedName>
    <definedName name="동발공_터널001" localSheetId="0">#REF!</definedName>
    <definedName name="동발공_터널001" localSheetId="7">#REF!</definedName>
    <definedName name="동발공_터널001" localSheetId="5">#REF!</definedName>
    <definedName name="동발공_터널001">#REF!</definedName>
    <definedName name="동발공_터널002" localSheetId="4">#REF!</definedName>
    <definedName name="동발공_터널002" localSheetId="3">#REF!</definedName>
    <definedName name="동발공_터널002" localSheetId="2">#REF!</definedName>
    <definedName name="동발공_터널002" localSheetId="1">#REF!</definedName>
    <definedName name="동발공_터널002" localSheetId="0">#REF!</definedName>
    <definedName name="동발공_터널002" localSheetId="7">#REF!</definedName>
    <definedName name="동발공_터널002" localSheetId="5">#REF!</definedName>
    <definedName name="동발공_터널002">#REF!</definedName>
    <definedName name="동발공_터널011" localSheetId="4">#REF!</definedName>
    <definedName name="동발공_터널011" localSheetId="3">#REF!</definedName>
    <definedName name="동발공_터널011" localSheetId="2">#REF!</definedName>
    <definedName name="동발공_터널011" localSheetId="1">#REF!</definedName>
    <definedName name="동발공_터널011" localSheetId="0">#REF!</definedName>
    <definedName name="동발공_터널011" localSheetId="7">#REF!</definedName>
    <definedName name="동발공_터널011" localSheetId="5">#REF!</definedName>
    <definedName name="동발공_터널011">#REF!</definedName>
    <definedName name="동발공_터널012" localSheetId="4">#REF!</definedName>
    <definedName name="동발공_터널012" localSheetId="3">#REF!</definedName>
    <definedName name="동발공_터널012" localSheetId="2">#REF!</definedName>
    <definedName name="동발공_터널012" localSheetId="1">#REF!</definedName>
    <definedName name="동발공_터널012" localSheetId="0">#REF!</definedName>
    <definedName name="동발공_터널012" localSheetId="7">#REF!</definedName>
    <definedName name="동발공_터널012" localSheetId="5">#REF!</definedName>
    <definedName name="동발공_터널012">#REF!</definedName>
    <definedName name="동발공_터널982" localSheetId="4">#REF!</definedName>
    <definedName name="동발공_터널982" localSheetId="3">#REF!</definedName>
    <definedName name="동발공_터널982" localSheetId="2">#REF!</definedName>
    <definedName name="동발공_터널982" localSheetId="1">#REF!</definedName>
    <definedName name="동발공_터널982" localSheetId="0">#REF!</definedName>
    <definedName name="동발공_터널982" localSheetId="7">#REF!</definedName>
    <definedName name="동발공_터널982" localSheetId="5">#REF!</definedName>
    <definedName name="동발공_터널982">#REF!</definedName>
    <definedName name="동발공_터널991" localSheetId="4">#REF!</definedName>
    <definedName name="동발공_터널991" localSheetId="3">#REF!</definedName>
    <definedName name="동발공_터널991" localSheetId="2">#REF!</definedName>
    <definedName name="동발공_터널991" localSheetId="1">#REF!</definedName>
    <definedName name="동발공_터널991" localSheetId="0">#REF!</definedName>
    <definedName name="동발공_터널991" localSheetId="7">#REF!</definedName>
    <definedName name="동발공_터널991" localSheetId="5">#REF!</definedName>
    <definedName name="동발공_터널991">#REF!</definedName>
    <definedName name="동발공_터널992" localSheetId="4">#REF!</definedName>
    <definedName name="동발공_터널992" localSheetId="3">#REF!</definedName>
    <definedName name="동발공_터널992" localSheetId="2">#REF!</definedName>
    <definedName name="동발공_터널992" localSheetId="1">#REF!</definedName>
    <definedName name="동발공_터널992" localSheetId="0">#REF!</definedName>
    <definedName name="동발공_터널992" localSheetId="7">#REF!</definedName>
    <definedName name="동발공_터널992" localSheetId="5">#REF!</definedName>
    <definedName name="동발공_터널992">#REF!</definedName>
    <definedName name="동방층" localSheetId="4">#REF!</definedName>
    <definedName name="동방층" localSheetId="3">#REF!</definedName>
    <definedName name="동방층" localSheetId="2">#REF!</definedName>
    <definedName name="동방층" localSheetId="1">#REF!</definedName>
    <definedName name="동방층" localSheetId="0">#REF!</definedName>
    <definedName name="동방층" localSheetId="7">#REF!</definedName>
    <definedName name="동방층" localSheetId="5">#REF!</definedName>
    <definedName name="동방층">#REF!</definedName>
    <definedName name="동백1002">[29]데이타!$E$141</definedName>
    <definedName name="동백1204">[29]데이타!$E$142</definedName>
    <definedName name="동백1506">[29]데이타!$E$143</definedName>
    <definedName name="동백1808">[29]데이타!$E$144</definedName>
    <definedName name="동상" localSheetId="4">#REF!</definedName>
    <definedName name="동상" localSheetId="3">#REF!</definedName>
    <definedName name="동상" localSheetId="2">#REF!</definedName>
    <definedName name="동상" localSheetId="1">#REF!</definedName>
    <definedName name="동상" localSheetId="0">#REF!</definedName>
    <definedName name="동상" localSheetId="7">#REF!</definedName>
    <definedName name="동상" localSheetId="5">#REF!</definedName>
    <definedName name="동상">#REF!</definedName>
    <definedName name="동상1">[72]설계조건!$O$6</definedName>
    <definedName name="동상2">[72]설계조건!$O$14</definedName>
    <definedName name="동원" localSheetId="4">#REF!</definedName>
    <definedName name="동원" localSheetId="3">#REF!</definedName>
    <definedName name="동원" localSheetId="2">#REF!</definedName>
    <definedName name="동원" localSheetId="1">#REF!</definedName>
    <definedName name="동원" localSheetId="0">#REF!</definedName>
    <definedName name="동원" localSheetId="7">#REF!</definedName>
    <definedName name="동원" localSheetId="5">#REF!</definedName>
    <definedName name="동원">#REF!</definedName>
    <definedName name="동원1" localSheetId="4">#REF!</definedName>
    <definedName name="동원1" localSheetId="3">#REF!</definedName>
    <definedName name="동원1" localSheetId="2">#REF!</definedName>
    <definedName name="동원1" localSheetId="1">#REF!</definedName>
    <definedName name="동원1" localSheetId="0">#REF!</definedName>
    <definedName name="동원1" localSheetId="7">#REF!</definedName>
    <definedName name="동원1" localSheetId="5">#REF!</definedName>
    <definedName name="동원1">#REF!</definedName>
    <definedName name="동화" localSheetId="4">#N/A</definedName>
    <definedName name="동화" localSheetId="3">#N/A</definedName>
    <definedName name="동화" localSheetId="2">#N/A</definedName>
    <definedName name="동화" localSheetId="1">#N/A</definedName>
    <definedName name="동화" localSheetId="0">#N/A</definedName>
    <definedName name="동화" localSheetId="7">#N/A</definedName>
    <definedName name="동화" localSheetId="11">#N/A</definedName>
    <definedName name="동화" localSheetId="5">#N/A</definedName>
    <definedName name="동화">#N/A</definedName>
    <definedName name="되" localSheetId="4" hidden="1">{#N/A,#N/A,FALSE,"혼합골재"}</definedName>
    <definedName name="되" localSheetId="3" hidden="1">{#N/A,#N/A,FALSE,"혼합골재"}</definedName>
    <definedName name="되" localSheetId="2" hidden="1">{#N/A,#N/A,FALSE,"혼합골재"}</definedName>
    <definedName name="되" localSheetId="1" hidden="1">{#N/A,#N/A,FALSE,"혼합골재"}</definedName>
    <definedName name="되" localSheetId="0" hidden="1">{#N/A,#N/A,FALSE,"혼합골재"}</definedName>
    <definedName name="되" localSheetId="7" hidden="1">{#N/A,#N/A,FALSE,"혼합골재"}</definedName>
    <definedName name="되" localSheetId="11" hidden="1">{#N/A,#N/A,FALSE,"혼합골재"}</definedName>
    <definedName name="되" localSheetId="5" hidden="1">{#N/A,#N/A,FALSE,"혼합골재"}</definedName>
    <definedName name="되" hidden="1">{#N/A,#N/A,FALSE,"혼합골재"}</definedName>
    <definedName name="되메우기1" localSheetId="4">#REF!</definedName>
    <definedName name="되메우기1" localSheetId="3">#REF!</definedName>
    <definedName name="되메우기1" localSheetId="2">#REF!</definedName>
    <definedName name="되메우기1" localSheetId="1">#REF!</definedName>
    <definedName name="되메우기1" localSheetId="0">#REF!</definedName>
    <definedName name="되메우기1" localSheetId="7">#REF!</definedName>
    <definedName name="되메우기1" localSheetId="5">#REF!</definedName>
    <definedName name="되메우기1">#REF!</definedName>
    <definedName name="되메우기2" localSheetId="4">#REF!</definedName>
    <definedName name="되메우기2" localSheetId="3">#REF!</definedName>
    <definedName name="되메우기2" localSheetId="2">#REF!</definedName>
    <definedName name="되메우기2" localSheetId="1">#REF!</definedName>
    <definedName name="되메우기2" localSheetId="0">#REF!</definedName>
    <definedName name="되메우기2" localSheetId="7">#REF!</definedName>
    <definedName name="되메우기2" localSheetId="5">#REF!</definedName>
    <definedName name="되메우기2">#REF!</definedName>
    <definedName name="두기1" localSheetId="4">#REF!</definedName>
    <definedName name="두기1" localSheetId="3">#REF!</definedName>
    <definedName name="두기1" localSheetId="2">#REF!</definedName>
    <definedName name="두기1" localSheetId="1">#REF!</definedName>
    <definedName name="두기1" localSheetId="0">#REF!</definedName>
    <definedName name="두기1" localSheetId="7">#REF!</definedName>
    <definedName name="두기1" localSheetId="5">#REF!</definedName>
    <definedName name="두기1">#REF!</definedName>
    <definedName name="두기1호" localSheetId="4">#REF!</definedName>
    <definedName name="두기1호" localSheetId="3">#REF!</definedName>
    <definedName name="두기1호" localSheetId="2">#REF!</definedName>
    <definedName name="두기1호" localSheetId="1">#REF!</definedName>
    <definedName name="두기1호" localSheetId="0">#REF!</definedName>
    <definedName name="두기1호" localSheetId="7">#REF!</definedName>
    <definedName name="두기1호" localSheetId="5">#REF!</definedName>
    <definedName name="두기1호">#REF!</definedName>
    <definedName name="두기2" localSheetId="4">#REF!</definedName>
    <definedName name="두기2" localSheetId="3">#REF!</definedName>
    <definedName name="두기2" localSheetId="2">#REF!</definedName>
    <definedName name="두기2" localSheetId="1">#REF!</definedName>
    <definedName name="두기2" localSheetId="0">#REF!</definedName>
    <definedName name="두기2" localSheetId="7">#REF!</definedName>
    <definedName name="두기2" localSheetId="5">#REF!</definedName>
    <definedName name="두기2">#REF!</definedName>
    <definedName name="두기2호" localSheetId="4">#REF!</definedName>
    <definedName name="두기2호" localSheetId="3">#REF!</definedName>
    <definedName name="두기2호" localSheetId="2">#REF!</definedName>
    <definedName name="두기2호" localSheetId="1">#REF!</definedName>
    <definedName name="두기2호" localSheetId="0">#REF!</definedName>
    <definedName name="두기2호" localSheetId="7">#REF!</definedName>
    <definedName name="두기2호" localSheetId="5">#REF!</definedName>
    <definedName name="두기2호">#REF!</definedName>
    <definedName name="두기3" localSheetId="4">#REF!</definedName>
    <definedName name="두기3" localSheetId="3">#REF!</definedName>
    <definedName name="두기3" localSheetId="2">#REF!</definedName>
    <definedName name="두기3" localSheetId="1">#REF!</definedName>
    <definedName name="두기3" localSheetId="0">#REF!</definedName>
    <definedName name="두기3" localSheetId="7">#REF!</definedName>
    <definedName name="두기3" localSheetId="5">#REF!</definedName>
    <definedName name="두기3">#REF!</definedName>
    <definedName name="두기3호" localSheetId="4">#REF!</definedName>
    <definedName name="두기3호" localSheetId="3">#REF!</definedName>
    <definedName name="두기3호" localSheetId="2">#REF!</definedName>
    <definedName name="두기3호" localSheetId="1">#REF!</definedName>
    <definedName name="두기3호" localSheetId="0">#REF!</definedName>
    <definedName name="두기3호" localSheetId="7">#REF!</definedName>
    <definedName name="두기3호" localSheetId="5">#REF!</definedName>
    <definedName name="두기3호">#REF!</definedName>
    <definedName name="뒷채움1" localSheetId="4">#REF!</definedName>
    <definedName name="뒷채움1" localSheetId="3">#REF!</definedName>
    <definedName name="뒷채움1" localSheetId="2">#REF!</definedName>
    <definedName name="뒷채움1" localSheetId="1">#REF!</definedName>
    <definedName name="뒷채움1" localSheetId="0">#REF!</definedName>
    <definedName name="뒷채움1" localSheetId="7">#REF!</definedName>
    <definedName name="뒷채움1" localSheetId="5">#REF!</definedName>
    <definedName name="뒷채움1">#REF!</definedName>
    <definedName name="뒷채움2" localSheetId="4">#REF!</definedName>
    <definedName name="뒷채움2" localSheetId="3">#REF!</definedName>
    <definedName name="뒷채움2" localSheetId="2">#REF!</definedName>
    <definedName name="뒷채움2" localSheetId="1">#REF!</definedName>
    <definedName name="뒷채움2" localSheetId="0">#REF!</definedName>
    <definedName name="뒷채움2" localSheetId="7">#REF!</definedName>
    <definedName name="뒷채움2" localSheetId="5">#REF!</definedName>
    <definedName name="뒷채움2">#REF!</definedName>
    <definedName name="드라이브파이프슈NX" localSheetId="4">#REF!</definedName>
    <definedName name="드라이브파이프슈NX" localSheetId="3">#REF!</definedName>
    <definedName name="드라이브파이프슈NX" localSheetId="2">#REF!</definedName>
    <definedName name="드라이브파이프슈NX" localSheetId="1">#REF!</definedName>
    <definedName name="드라이브파이프슈NX" localSheetId="0">#REF!</definedName>
    <definedName name="드라이브파이프슈NX" localSheetId="7">#REF!</definedName>
    <definedName name="드라이브파이프슈NX" localSheetId="5">#REF!</definedName>
    <definedName name="드라이브파이프슈NX">#REF!</definedName>
    <definedName name="드라이브파이프헤드NX" localSheetId="4">#REF!</definedName>
    <definedName name="드라이브파이프헤드NX" localSheetId="3">#REF!</definedName>
    <definedName name="드라이브파이프헤드NX" localSheetId="2">#REF!</definedName>
    <definedName name="드라이브파이프헤드NX" localSheetId="1">#REF!</definedName>
    <definedName name="드라이브파이프헤드NX" localSheetId="0">#REF!</definedName>
    <definedName name="드라이브파이프헤드NX" localSheetId="7">#REF!</definedName>
    <definedName name="드라이브파이프헤드NX" localSheetId="5">#REF!</definedName>
    <definedName name="드라이브파이프헤드NX">#REF!</definedName>
    <definedName name="드라이브파이프NX" localSheetId="4">#REF!</definedName>
    <definedName name="드라이브파이프NX" localSheetId="3">#REF!</definedName>
    <definedName name="드라이브파이프NX" localSheetId="2">#REF!</definedName>
    <definedName name="드라이브파이프NX" localSheetId="1">#REF!</definedName>
    <definedName name="드라이브파이프NX" localSheetId="0">#REF!</definedName>
    <definedName name="드라이브파이프NX" localSheetId="7">#REF!</definedName>
    <definedName name="드라이브파이프NX" localSheetId="5">#REF!</definedName>
    <definedName name="드라이브파이프NX">#REF!</definedName>
    <definedName name="드잡이공001" localSheetId="4">#REF!</definedName>
    <definedName name="드잡이공001" localSheetId="3">#REF!</definedName>
    <definedName name="드잡이공001" localSheetId="2">#REF!</definedName>
    <definedName name="드잡이공001" localSheetId="1">#REF!</definedName>
    <definedName name="드잡이공001" localSheetId="0">#REF!</definedName>
    <definedName name="드잡이공001" localSheetId="7">#REF!</definedName>
    <definedName name="드잡이공001" localSheetId="5">#REF!</definedName>
    <definedName name="드잡이공001">#REF!</definedName>
    <definedName name="드잡이공002" localSheetId="4">#REF!</definedName>
    <definedName name="드잡이공002" localSheetId="3">#REF!</definedName>
    <definedName name="드잡이공002" localSheetId="2">#REF!</definedName>
    <definedName name="드잡이공002" localSheetId="1">#REF!</definedName>
    <definedName name="드잡이공002" localSheetId="0">#REF!</definedName>
    <definedName name="드잡이공002" localSheetId="7">#REF!</definedName>
    <definedName name="드잡이공002" localSheetId="5">#REF!</definedName>
    <definedName name="드잡이공002">#REF!</definedName>
    <definedName name="드잡이공011" localSheetId="4">#REF!</definedName>
    <definedName name="드잡이공011" localSheetId="3">#REF!</definedName>
    <definedName name="드잡이공011" localSheetId="2">#REF!</definedName>
    <definedName name="드잡이공011" localSheetId="1">#REF!</definedName>
    <definedName name="드잡이공011" localSheetId="0">#REF!</definedName>
    <definedName name="드잡이공011" localSheetId="7">#REF!</definedName>
    <definedName name="드잡이공011" localSheetId="5">#REF!</definedName>
    <definedName name="드잡이공011">#REF!</definedName>
    <definedName name="드잡이공012" localSheetId="4">#REF!</definedName>
    <definedName name="드잡이공012" localSheetId="3">#REF!</definedName>
    <definedName name="드잡이공012" localSheetId="2">#REF!</definedName>
    <definedName name="드잡이공012" localSheetId="1">#REF!</definedName>
    <definedName name="드잡이공012" localSheetId="0">#REF!</definedName>
    <definedName name="드잡이공012" localSheetId="7">#REF!</definedName>
    <definedName name="드잡이공012" localSheetId="5">#REF!</definedName>
    <definedName name="드잡이공012">#REF!</definedName>
    <definedName name="드잡이공982" localSheetId="4">#REF!</definedName>
    <definedName name="드잡이공982" localSheetId="3">#REF!</definedName>
    <definedName name="드잡이공982" localSheetId="2">#REF!</definedName>
    <definedName name="드잡이공982" localSheetId="1">#REF!</definedName>
    <definedName name="드잡이공982" localSheetId="0">#REF!</definedName>
    <definedName name="드잡이공982" localSheetId="7">#REF!</definedName>
    <definedName name="드잡이공982" localSheetId="5">#REF!</definedName>
    <definedName name="드잡이공982">#REF!</definedName>
    <definedName name="드잡이공991" localSheetId="4">#REF!</definedName>
    <definedName name="드잡이공991" localSheetId="3">#REF!</definedName>
    <definedName name="드잡이공991" localSheetId="2">#REF!</definedName>
    <definedName name="드잡이공991" localSheetId="1">#REF!</definedName>
    <definedName name="드잡이공991" localSheetId="0">#REF!</definedName>
    <definedName name="드잡이공991" localSheetId="7">#REF!</definedName>
    <definedName name="드잡이공991" localSheetId="5">#REF!</definedName>
    <definedName name="드잡이공991">#REF!</definedName>
    <definedName name="드잡이공992" localSheetId="4">#REF!</definedName>
    <definedName name="드잡이공992" localSheetId="3">#REF!</definedName>
    <definedName name="드잡이공992" localSheetId="2">#REF!</definedName>
    <definedName name="드잡이공992" localSheetId="1">#REF!</definedName>
    <definedName name="드잡이공992" localSheetId="0">#REF!</definedName>
    <definedName name="드잡이공992" localSheetId="7">#REF!</definedName>
    <definedName name="드잡이공992" localSheetId="5">#REF!</definedName>
    <definedName name="드잡이공992">#REF!</definedName>
    <definedName name="등가거리">'[73]전선 및 전선관'!$A$1:$F$3</definedName>
    <definedName name="등가도움" localSheetId="4">[49]!등가도움</definedName>
    <definedName name="등가도움" localSheetId="3">[49]!등가도움</definedName>
    <definedName name="등가도움">[49]!등가도움</definedName>
    <definedName name="등록_시작" localSheetId="4">[74]!등록_시작</definedName>
    <definedName name="등록_시작" localSheetId="3">[74]!등록_시작</definedName>
    <definedName name="등록_시작">[74]!등록_시작</definedName>
    <definedName name="등록_취소" localSheetId="4">[74]!등록_취소</definedName>
    <definedName name="등록_취소" localSheetId="3">[74]!등록_취소</definedName>
    <definedName name="등록_취소">[74]!등록_취소</definedName>
    <definedName name="등R2">[29]데이타!$E$156</definedName>
    <definedName name="등R4">[29]데이타!$E$157</definedName>
    <definedName name="등R6">[29]데이타!$E$158</definedName>
    <definedName name="등R8">[29]데이타!$E$159</definedName>
    <definedName name="때죽R10">[29]데이타!$E$127</definedName>
    <definedName name="때죽R4">[29]데이타!$E$124</definedName>
    <definedName name="때죽R6">[29]데이타!$E$125</definedName>
    <definedName name="때죽R8">[29]데이타!$E$126</definedName>
    <definedName name="ㄹ" localSheetId="4">#REF!</definedName>
    <definedName name="ㄹ" localSheetId="3">#REF!</definedName>
    <definedName name="ㄹ" localSheetId="2">#REF!</definedName>
    <definedName name="ㄹ" localSheetId="1">#REF!</definedName>
    <definedName name="ㄹ" localSheetId="0">#REF!</definedName>
    <definedName name="ㄹ" localSheetId="7">#REF!</definedName>
    <definedName name="ㄹ" localSheetId="5">#REF!</definedName>
    <definedName name="ㄹ">#REF!</definedName>
    <definedName name="ㄹ1" localSheetId="4">#REF!</definedName>
    <definedName name="ㄹ1" localSheetId="3">#REF!</definedName>
    <definedName name="ㄹ1" localSheetId="2">#REF!</definedName>
    <definedName name="ㄹ1" localSheetId="1">#REF!</definedName>
    <definedName name="ㄹ1" localSheetId="0">#REF!</definedName>
    <definedName name="ㄹ1" localSheetId="7">#REF!</definedName>
    <definedName name="ㄹ1" localSheetId="5">#REF!</definedName>
    <definedName name="ㄹ1">#REF!</definedName>
    <definedName name="ㄹ13" localSheetId="4">#REF!</definedName>
    <definedName name="ㄹ13" localSheetId="3">#REF!</definedName>
    <definedName name="ㄹ13" localSheetId="2">#REF!</definedName>
    <definedName name="ㄹ13" localSheetId="1">#REF!</definedName>
    <definedName name="ㄹ13" localSheetId="0">#REF!</definedName>
    <definedName name="ㄹ13" localSheetId="7">#REF!</definedName>
    <definedName name="ㄹ13" localSheetId="5">#REF!</definedName>
    <definedName name="ㄹ13">#REF!</definedName>
    <definedName name="ㄹ2" localSheetId="4">#REF!</definedName>
    <definedName name="ㄹ2" localSheetId="3">#REF!</definedName>
    <definedName name="ㄹ2" localSheetId="2">#REF!</definedName>
    <definedName name="ㄹ2" localSheetId="1">#REF!</definedName>
    <definedName name="ㄹ2" localSheetId="0">#REF!</definedName>
    <definedName name="ㄹ2" localSheetId="7">#REF!</definedName>
    <definedName name="ㄹ2" localSheetId="5">#REF!</definedName>
    <definedName name="ㄹ2">#REF!</definedName>
    <definedName name="ㄹ221" localSheetId="4">#REF!</definedName>
    <definedName name="ㄹ221" localSheetId="3">#REF!</definedName>
    <definedName name="ㄹ221" localSheetId="2">#REF!</definedName>
    <definedName name="ㄹ221" localSheetId="1">#REF!</definedName>
    <definedName name="ㄹ221" localSheetId="0">#REF!</definedName>
    <definedName name="ㄹ221" localSheetId="7">#REF!</definedName>
    <definedName name="ㄹ221" localSheetId="5">#REF!</definedName>
    <definedName name="ㄹ221">#REF!</definedName>
    <definedName name="ㄹ3" localSheetId="4">#REF!</definedName>
    <definedName name="ㄹ3" localSheetId="3">#REF!</definedName>
    <definedName name="ㄹ3" localSheetId="2">#REF!</definedName>
    <definedName name="ㄹ3" localSheetId="1">#REF!</definedName>
    <definedName name="ㄹ3" localSheetId="0">#REF!</definedName>
    <definedName name="ㄹ3" localSheetId="7">#REF!</definedName>
    <definedName name="ㄹ3" localSheetId="5">#REF!</definedName>
    <definedName name="ㄹ3">#REF!</definedName>
    <definedName name="ㄹ390">[66]Sheet1!$F$933</definedName>
    <definedName name="ㄹ4" localSheetId="4">#REF!</definedName>
    <definedName name="ㄹ4" localSheetId="3">#REF!</definedName>
    <definedName name="ㄹ4" localSheetId="2">#REF!</definedName>
    <definedName name="ㄹ4" localSheetId="1">#REF!</definedName>
    <definedName name="ㄹ4" localSheetId="0">#REF!</definedName>
    <definedName name="ㄹ4" localSheetId="7">#REF!</definedName>
    <definedName name="ㄹ4" localSheetId="5">#REF!</definedName>
    <definedName name="ㄹ4">#REF!</definedName>
    <definedName name="ㄹ400">[66]Sheet1!$F$933</definedName>
    <definedName name="ㄹ403" localSheetId="4">#REF!</definedName>
    <definedName name="ㄹ403" localSheetId="3">#REF!</definedName>
    <definedName name="ㄹ403" localSheetId="2">#REF!</definedName>
    <definedName name="ㄹ403" localSheetId="1">#REF!</definedName>
    <definedName name="ㄹ403" localSheetId="0">#REF!</definedName>
    <definedName name="ㄹ403" localSheetId="7">#REF!</definedName>
    <definedName name="ㄹ403" localSheetId="5">#REF!</definedName>
    <definedName name="ㄹ403">#REF!</definedName>
    <definedName name="ㄹㄴㅇ" localSheetId="4">[60]!끝</definedName>
    <definedName name="ㄹㄴㅇ" localSheetId="3">[60]!끝</definedName>
    <definedName name="ㄹㄴㅇ">[60]!끝</definedName>
    <definedName name="ㄹㄹ" hidden="1">{#N/A,#N/A,TRUE,"설계내역서";#N/A,#N/A,TRUE,"설계집계"}</definedName>
    <definedName name="ㄹㄹㄹ" localSheetId="4" hidden="1">#REF!</definedName>
    <definedName name="ㄹㄹㄹ" localSheetId="3" hidden="1">#REF!</definedName>
    <definedName name="ㄹㄹㄹ" hidden="1">#REF!</definedName>
    <definedName name="ㄹㄹㅇ" localSheetId="4">[60]!구조물공</definedName>
    <definedName name="ㄹㄹㅇ" localSheetId="3">[60]!구조물공</definedName>
    <definedName name="ㄹㄹㅇ">[60]!구조물공</definedName>
    <definedName name="ㄹ호" localSheetId="4" hidden="1">#REF!</definedName>
    <definedName name="ㄹ호" localSheetId="3" hidden="1">#REF!</definedName>
    <definedName name="ㄹ호" hidden="1">#REF!</definedName>
    <definedName name="라" localSheetId="4">#REF!</definedName>
    <definedName name="라" localSheetId="3">#REF!</definedName>
    <definedName name="라" localSheetId="2">#REF!</definedName>
    <definedName name="라" localSheetId="1">#REF!</definedName>
    <definedName name="라" localSheetId="0">#REF!</definedName>
    <definedName name="라" localSheetId="7">#REF!</definedName>
    <definedName name="라" localSheetId="5">#REF!</definedName>
    <definedName name="라">#REF!</definedName>
    <definedName name="램머간재">'[47]기계경비(시간당)'!$H$170</definedName>
    <definedName name="램머노무">'[47]기계경비(시간당)'!$H$166</definedName>
    <definedName name="램머노무야간">'[47]기계경비(시간당)'!$H$167</definedName>
    <definedName name="램머손료">'[47]기계경비(시간당)'!$H$165</definedName>
    <definedName name="램머Q간재">[47]램머!$D$20</definedName>
    <definedName name="램머Q간재10">[47]램머!$F$20</definedName>
    <definedName name="램머Q간재야간">[47]램머!$J$20</definedName>
    <definedName name="램머Q노무">[47]램머!$D$21</definedName>
    <definedName name="램머Q노무10">[47]램머!$F$21</definedName>
    <definedName name="램머Q노무야간">[47]램머!$J$21</definedName>
    <definedName name="램머Q손료">[47]램머!$D$22</definedName>
    <definedName name="램머Q손료10">[47]램머!$F$22</definedName>
    <definedName name="램머Q손료야간">[47]램머!$J$22</definedName>
    <definedName name="램프" localSheetId="4">[75]단가조사!#REF!</definedName>
    <definedName name="램프" localSheetId="3">[75]단가조사!#REF!</definedName>
    <definedName name="램프" localSheetId="2">[75]단가조사!#REF!</definedName>
    <definedName name="램프" localSheetId="1">[75]단가조사!#REF!</definedName>
    <definedName name="램프" localSheetId="0">[75]단가조사!#REF!</definedName>
    <definedName name="램프" localSheetId="5">[75]단가조사!#REF!</definedName>
    <definedName name="램프">[75]단가조사!#REF!</definedName>
    <definedName name="레180" localSheetId="4">#REF!</definedName>
    <definedName name="레180" localSheetId="3">#REF!</definedName>
    <definedName name="레180" localSheetId="2">#REF!</definedName>
    <definedName name="레180" localSheetId="1">#REF!</definedName>
    <definedName name="레180" localSheetId="0">#REF!</definedName>
    <definedName name="레180" localSheetId="7">#REF!</definedName>
    <definedName name="레180" localSheetId="5">#REF!</definedName>
    <definedName name="레180">#REF!</definedName>
    <definedName name="레210" localSheetId="4">#REF!</definedName>
    <definedName name="레210" localSheetId="3">#REF!</definedName>
    <definedName name="레210" localSheetId="2">#REF!</definedName>
    <definedName name="레210" localSheetId="1">#REF!</definedName>
    <definedName name="레210" localSheetId="0">#REF!</definedName>
    <definedName name="레210" localSheetId="7">#REF!</definedName>
    <definedName name="레210" localSheetId="5">#REF!</definedName>
    <definedName name="레210">#REF!</definedName>
    <definedName name="리밍쉘NX" localSheetId="4">#REF!</definedName>
    <definedName name="리밍쉘NX" localSheetId="3">#REF!</definedName>
    <definedName name="리밍쉘NX" localSheetId="2">#REF!</definedName>
    <definedName name="리밍쉘NX" localSheetId="1">#REF!</definedName>
    <definedName name="리밍쉘NX" localSheetId="0">#REF!</definedName>
    <definedName name="리밍쉘NX" localSheetId="7">#REF!</definedName>
    <definedName name="리밍쉘NX" localSheetId="5">#REF!</definedName>
    <definedName name="리밍쉘NX">#REF!</definedName>
    <definedName name="ㅀ" hidden="1">{#N/A,#N/A,TRUE,"토적및재료집계";#N/A,#N/A,TRUE,"토적및재료집계";#N/A,#N/A,TRUE,"단위량"}</definedName>
    <definedName name="ㅀㅎㅊㅌ" localSheetId="4">#REF!</definedName>
    <definedName name="ㅀㅎㅊㅌ" localSheetId="3">#REF!</definedName>
    <definedName name="ㅀㅎㅊㅌ">#REF!</definedName>
    <definedName name="ㅁ" localSheetId="4">#REF!</definedName>
    <definedName name="ㅁ" localSheetId="3">#REF!</definedName>
    <definedName name="ㅁ" localSheetId="2">#REF!</definedName>
    <definedName name="ㅁ" localSheetId="1">#REF!</definedName>
    <definedName name="ㅁ" localSheetId="0">#REF!</definedName>
    <definedName name="ㅁ" localSheetId="7">#REF!</definedName>
    <definedName name="ㅁ" localSheetId="5">#REF!</definedName>
    <definedName name="ㅁ">#REF!</definedName>
    <definedName name="ㅁ1" localSheetId="4">#REF!</definedName>
    <definedName name="ㅁ1" localSheetId="3">#REF!</definedName>
    <definedName name="ㅁ1" localSheetId="2">#REF!</definedName>
    <definedName name="ㅁ1" localSheetId="1">#REF!</definedName>
    <definedName name="ㅁ1" localSheetId="0">#REF!</definedName>
    <definedName name="ㅁ1" localSheetId="7">'[76]A LINE'!#REF!</definedName>
    <definedName name="ㅁ1" localSheetId="5">#REF!</definedName>
    <definedName name="ㅁ1">#REF!</definedName>
    <definedName name="ㅁ1180">[66]Sheet1!$A$773</definedName>
    <definedName name="ㅁ15" localSheetId="4">#REF!</definedName>
    <definedName name="ㅁ15" localSheetId="3">#REF!</definedName>
    <definedName name="ㅁ15" localSheetId="2">#REF!</definedName>
    <definedName name="ㅁ15" localSheetId="1">#REF!</definedName>
    <definedName name="ㅁ15" localSheetId="0">#REF!</definedName>
    <definedName name="ㅁ15" localSheetId="7">#REF!</definedName>
    <definedName name="ㅁ15" localSheetId="5">#REF!</definedName>
    <definedName name="ㅁ15">#REF!</definedName>
    <definedName name="ㅁ170" localSheetId="4">#REF!</definedName>
    <definedName name="ㅁ170" localSheetId="3">#REF!</definedName>
    <definedName name="ㅁ170" localSheetId="2">#REF!</definedName>
    <definedName name="ㅁ170" localSheetId="1">#REF!</definedName>
    <definedName name="ㅁ170" localSheetId="0">#REF!</definedName>
    <definedName name="ㅁ170" localSheetId="7">#REF!</definedName>
    <definedName name="ㅁ170" localSheetId="5">#REF!</definedName>
    <definedName name="ㅁ170">#REF!</definedName>
    <definedName name="ㅁ2" localSheetId="4">[77]교각토공!#REF!</definedName>
    <definedName name="ㅁ2" localSheetId="3">[77]교각토공!#REF!</definedName>
    <definedName name="ㅁ2" localSheetId="2">[77]교각토공!#REF!</definedName>
    <definedName name="ㅁ2" localSheetId="1">[77]교각토공!#REF!</definedName>
    <definedName name="ㅁ2" localSheetId="0">[77]교각토공!#REF!</definedName>
    <definedName name="ㅁ2" localSheetId="7">[77]교각토공!#REF!</definedName>
    <definedName name="ㅁ2" localSheetId="5">[77]교각토공!#REF!</definedName>
    <definedName name="ㅁ2">[77]교각토공!#REF!</definedName>
    <definedName name="ㅁ250" localSheetId="4">#REF!</definedName>
    <definedName name="ㅁ250" localSheetId="3">#REF!</definedName>
    <definedName name="ㅁ250" localSheetId="2">#REF!</definedName>
    <definedName name="ㅁ250" localSheetId="1">#REF!</definedName>
    <definedName name="ㅁ250" localSheetId="0">#REF!</definedName>
    <definedName name="ㅁ250" localSheetId="7">#REF!</definedName>
    <definedName name="ㅁ250" localSheetId="5">#REF!</definedName>
    <definedName name="ㅁ250">#REF!</definedName>
    <definedName name="ㅁ270" localSheetId="4">#REF!</definedName>
    <definedName name="ㅁ270" localSheetId="3">#REF!</definedName>
    <definedName name="ㅁ270" localSheetId="2">#REF!</definedName>
    <definedName name="ㅁ270" localSheetId="1">#REF!</definedName>
    <definedName name="ㅁ270" localSheetId="0">#REF!</definedName>
    <definedName name="ㅁ270" localSheetId="7">#REF!</definedName>
    <definedName name="ㅁ270" localSheetId="5">#REF!</definedName>
    <definedName name="ㅁ270">#REF!</definedName>
    <definedName name="ㅁ30" localSheetId="4">[66]Sheet1!#REF!</definedName>
    <definedName name="ㅁ30" localSheetId="3">[66]Sheet1!#REF!</definedName>
    <definedName name="ㅁ30" localSheetId="2">[66]Sheet1!#REF!</definedName>
    <definedName name="ㅁ30" localSheetId="1">[66]Sheet1!#REF!</definedName>
    <definedName name="ㅁ30" localSheetId="0">[66]Sheet1!#REF!</definedName>
    <definedName name="ㅁ30" localSheetId="7">[66]Sheet1!#REF!</definedName>
    <definedName name="ㅁ30" localSheetId="5">[66]Sheet1!#REF!</definedName>
    <definedName name="ㅁ30">[66]Sheet1!#REF!</definedName>
    <definedName name="ㅁ309" localSheetId="4">#REF!</definedName>
    <definedName name="ㅁ309" localSheetId="3">#REF!</definedName>
    <definedName name="ㅁ309" localSheetId="2">#REF!</definedName>
    <definedName name="ㅁ309" localSheetId="1">#REF!</definedName>
    <definedName name="ㅁ309" localSheetId="0">#REF!</definedName>
    <definedName name="ㅁ309" localSheetId="7">#REF!</definedName>
    <definedName name="ㅁ309" localSheetId="5">#REF!</definedName>
    <definedName name="ㅁ309">#REF!</definedName>
    <definedName name="ㅁ411" localSheetId="4">#REF!</definedName>
    <definedName name="ㅁ411" localSheetId="3">#REF!</definedName>
    <definedName name="ㅁ411" localSheetId="2">#REF!</definedName>
    <definedName name="ㅁ411" localSheetId="1">#REF!</definedName>
    <definedName name="ㅁ411" localSheetId="0">#REF!</definedName>
    <definedName name="ㅁ411" localSheetId="7">#REF!</definedName>
    <definedName name="ㅁ411" localSheetId="5">#REF!</definedName>
    <definedName name="ㅁ411">#REF!</definedName>
    <definedName name="ㅁ470" localSheetId="4">#REF!</definedName>
    <definedName name="ㅁ470" localSheetId="3">#REF!</definedName>
    <definedName name="ㅁ470" localSheetId="2">#REF!</definedName>
    <definedName name="ㅁ470" localSheetId="1">#REF!</definedName>
    <definedName name="ㅁ470" localSheetId="0">#REF!</definedName>
    <definedName name="ㅁ470" localSheetId="7">#REF!</definedName>
    <definedName name="ㅁ470" localSheetId="5">#REF!</definedName>
    <definedName name="ㅁ470">#REF!</definedName>
    <definedName name="ㅁ500" localSheetId="4">[78]Baby일위대가!#REF!</definedName>
    <definedName name="ㅁ500" localSheetId="3">[78]Baby일위대가!#REF!</definedName>
    <definedName name="ㅁ500" localSheetId="2">[78]Baby일위대가!#REF!</definedName>
    <definedName name="ㅁ500" localSheetId="1">[78]Baby일위대가!#REF!</definedName>
    <definedName name="ㅁ500" localSheetId="0">[78]Baby일위대가!#REF!</definedName>
    <definedName name="ㅁ500" localSheetId="7">[78]Baby일위대가!#REF!</definedName>
    <definedName name="ㅁ500" localSheetId="5">[78]Baby일위대가!#REF!</definedName>
    <definedName name="ㅁ500">[78]Baby일위대가!#REF!</definedName>
    <definedName name="ㅁ545" localSheetId="4">#REF!</definedName>
    <definedName name="ㅁ545" localSheetId="3">#REF!</definedName>
    <definedName name="ㅁ545" localSheetId="2">#REF!</definedName>
    <definedName name="ㅁ545" localSheetId="1">#REF!</definedName>
    <definedName name="ㅁ545" localSheetId="0">#REF!</definedName>
    <definedName name="ㅁ545" localSheetId="7">#REF!</definedName>
    <definedName name="ㅁ545" localSheetId="5">#REF!</definedName>
    <definedName name="ㅁ545">#REF!</definedName>
    <definedName name="ㅁ549" localSheetId="4">[79]도급내역!#REF!</definedName>
    <definedName name="ㅁ549" localSheetId="3">[79]도급내역!#REF!</definedName>
    <definedName name="ㅁ549" localSheetId="2">[79]도급내역!#REF!</definedName>
    <definedName name="ㅁ549" localSheetId="1">[79]도급내역!#REF!</definedName>
    <definedName name="ㅁ549" localSheetId="0">[79]도급내역!#REF!</definedName>
    <definedName name="ㅁ549" localSheetId="7">[79]도급내역!#REF!</definedName>
    <definedName name="ㅁ549" localSheetId="5">[79]도급내역!#REF!</definedName>
    <definedName name="ㅁ549">[79]도급내역!#REF!</definedName>
    <definedName name="ㅁ60" localSheetId="4">[80]노임단가!#REF!</definedName>
    <definedName name="ㅁ60" localSheetId="3">[80]노임단가!#REF!</definedName>
    <definedName name="ㅁ60" localSheetId="2">[80]노임단가!#REF!</definedName>
    <definedName name="ㅁ60" localSheetId="1">[80]노임단가!#REF!</definedName>
    <definedName name="ㅁ60" localSheetId="0">[80]노임단가!#REF!</definedName>
    <definedName name="ㅁ60" localSheetId="7">[80]노임단가!#REF!</definedName>
    <definedName name="ㅁ60" localSheetId="5">[80]노임단가!#REF!</definedName>
    <definedName name="ㅁ60">[80]노임단가!#REF!</definedName>
    <definedName name="ㅁ636" localSheetId="4">#REF!</definedName>
    <definedName name="ㅁ636" localSheetId="3">#REF!</definedName>
    <definedName name="ㅁ636" localSheetId="2">#REF!</definedName>
    <definedName name="ㅁ636" localSheetId="1">#REF!</definedName>
    <definedName name="ㅁ636" localSheetId="0">#REF!</definedName>
    <definedName name="ㅁ636" localSheetId="7">#REF!</definedName>
    <definedName name="ㅁ636" localSheetId="5">#REF!</definedName>
    <definedName name="ㅁ636">#REF!</definedName>
    <definedName name="ㅁ700" localSheetId="4">[81]건축원가!#REF!</definedName>
    <definedName name="ㅁ700" localSheetId="3">[81]건축원가!#REF!</definedName>
    <definedName name="ㅁ700" localSheetId="2">[81]건축원가!#REF!</definedName>
    <definedName name="ㅁ700" localSheetId="1">[81]건축원가!#REF!</definedName>
    <definedName name="ㅁ700" localSheetId="0">[81]건축원가!#REF!</definedName>
    <definedName name="ㅁ700" localSheetId="7">[81]건축원가!#REF!</definedName>
    <definedName name="ㅁ700" localSheetId="5">[81]건축원가!#REF!</definedName>
    <definedName name="ㅁ700">[81]건축원가!#REF!</definedName>
    <definedName name="ㅁ750" localSheetId="4">[82]건축공사실행!#REF!</definedName>
    <definedName name="ㅁ750" localSheetId="3">[82]건축공사실행!#REF!</definedName>
    <definedName name="ㅁ750" localSheetId="2">[82]건축공사실행!#REF!</definedName>
    <definedName name="ㅁ750" localSheetId="1">[82]건축공사실행!#REF!</definedName>
    <definedName name="ㅁ750" localSheetId="0">[82]건축공사실행!#REF!</definedName>
    <definedName name="ㅁ750" localSheetId="7">[82]건축공사실행!#REF!</definedName>
    <definedName name="ㅁ750" localSheetId="5">[82]건축공사실행!#REF!</definedName>
    <definedName name="ㅁ750">[82]건축공사실행!#REF!</definedName>
    <definedName name="ㅁ8529" localSheetId="4">[83]일위대가!#REF!</definedName>
    <definedName name="ㅁ8529" localSheetId="3">[83]일위대가!#REF!</definedName>
    <definedName name="ㅁ8529">[83]일위대가!#REF!</definedName>
    <definedName name="ㅁㄴ" localSheetId="4" hidden="1">#REF!</definedName>
    <definedName name="ㅁㄴ" localSheetId="3" hidden="1">#REF!</definedName>
    <definedName name="ㅁㄴ" hidden="1">#REF!</definedName>
    <definedName name="ㅁㄴㅁㅇ" localSheetId="4" hidden="1">#REF!</definedName>
    <definedName name="ㅁㄴㅁㅇ" localSheetId="3" hidden="1">#REF!</definedName>
    <definedName name="ㅁㄴㅁㅇ" hidden="1">#REF!</definedName>
    <definedName name="ㅁㄴㅇ" localSheetId="4" hidden="1">{#N/A,#N/A,FALSE,"배수1"}</definedName>
    <definedName name="ㅁㄴㅇ" localSheetId="3" hidden="1">{#N/A,#N/A,FALSE,"배수1"}</definedName>
    <definedName name="ㅁㄴㅇ" localSheetId="2" hidden="1">{#N/A,#N/A,FALSE,"배수1"}</definedName>
    <definedName name="ㅁㄴㅇ" localSheetId="1" hidden="1">{#N/A,#N/A,FALSE,"배수1"}</definedName>
    <definedName name="ㅁㄴㅇ" localSheetId="0" hidden="1">{#N/A,#N/A,FALSE,"배수1"}</definedName>
    <definedName name="ㅁㄴㅇ" localSheetId="7" hidden="1">{#N/A,#N/A,FALSE,"배수1"}</definedName>
    <definedName name="ㅁㄴㅇ" localSheetId="11" hidden="1">{#N/A,#N/A,FALSE,"배수1"}</definedName>
    <definedName name="ㅁㄴㅇ" localSheetId="5" hidden="1">{#N/A,#N/A,FALSE,"배수1"}</definedName>
    <definedName name="ㅁㄴㅇ" hidden="1">{#N/A,#N/A,FALSE,"배수1"}</definedName>
    <definedName name="ㅁㄴㅇㅁㄹ" localSheetId="4">[60]!배수공</definedName>
    <definedName name="ㅁㄴㅇㅁㄹ" localSheetId="3">[60]!배수공</definedName>
    <definedName name="ㅁㄴㅇㅁㄹ">[60]!배수공</definedName>
    <definedName name="ㅁㅁ">[84]우배수!$E$24:$E$85</definedName>
    <definedName name="ㅁㅁ185" localSheetId="4">#REF!</definedName>
    <definedName name="ㅁㅁ185" localSheetId="3">#REF!</definedName>
    <definedName name="ㅁㅁ185" localSheetId="2">#REF!</definedName>
    <definedName name="ㅁㅁ185" localSheetId="1">#REF!</definedName>
    <definedName name="ㅁㅁ185" localSheetId="0">#REF!</definedName>
    <definedName name="ㅁㅁ185" localSheetId="7">#REF!</definedName>
    <definedName name="ㅁㅁ185" localSheetId="5">#REF!</definedName>
    <definedName name="ㅁㅁ185">#REF!</definedName>
    <definedName name="ㅁㅁㅁ">[0]!마가목R7</definedName>
    <definedName name="ㅁㅁㅁㅁㅁㅁ" localSheetId="4" hidden="1">#REF!</definedName>
    <definedName name="ㅁㅁㅁㅁㅁㅁ" localSheetId="3" hidden="1">#REF!</definedName>
    <definedName name="ㅁㅁㅁㅁㅁㅁ" hidden="1">#REF!</definedName>
    <definedName name="ㅁㅂ" localSheetId="4">#REF!</definedName>
    <definedName name="ㅁㅂ" localSheetId="3">#REF!</definedName>
    <definedName name="ㅁㅂ" localSheetId="2">#REF!</definedName>
    <definedName name="ㅁㅂ" localSheetId="1">#REF!</definedName>
    <definedName name="ㅁㅂ" localSheetId="0">#REF!</definedName>
    <definedName name="ㅁㅂ" localSheetId="7">#REF!</definedName>
    <definedName name="ㅁㅂ" localSheetId="5">#REF!</definedName>
    <definedName name="ㅁㅂ">#REF!</definedName>
    <definedName name="마" localSheetId="4">#REF!</definedName>
    <definedName name="마" localSheetId="3">#REF!</definedName>
    <definedName name="마" localSheetId="2">#REF!</definedName>
    <definedName name="마" localSheetId="1">#REF!</definedName>
    <definedName name="마" localSheetId="0">#REF!</definedName>
    <definedName name="마" localSheetId="7">#REF!</definedName>
    <definedName name="마" localSheetId="5">#REF!</definedName>
    <definedName name="마">#REF!</definedName>
    <definedName name="마가목R3">[29]데이타!$E$160</definedName>
    <definedName name="마가목R5">[29]데이타!$E$161</definedName>
    <definedName name="마가목R7">[29]데이타!$E$162</definedName>
    <definedName name="마감공사비A3" localSheetId="4" hidden="1">[85]유림골조!#REF!</definedName>
    <definedName name="마감공사비A3" localSheetId="3" hidden="1">[85]유림골조!#REF!</definedName>
    <definedName name="마감공사비A3" hidden="1">[85]유림골조!#REF!</definedName>
    <definedName name="마스콘수량" localSheetId="4">#REF!</definedName>
    <definedName name="마스콘수량" localSheetId="3">#REF!</definedName>
    <definedName name="마스콘수량" localSheetId="2">#REF!</definedName>
    <definedName name="마스콘수량" localSheetId="1">#REF!</definedName>
    <definedName name="마스콘수량" localSheetId="0">#REF!</definedName>
    <definedName name="마스콘수량" localSheetId="7">#REF!</definedName>
    <definedName name="마스콘수량" localSheetId="5">#REF!</definedName>
    <definedName name="마스콘수량">#REF!</definedName>
    <definedName name="마찰각" localSheetId="4">#REF!</definedName>
    <definedName name="마찰각" localSheetId="3">#REF!</definedName>
    <definedName name="마찰각" localSheetId="2">#REF!</definedName>
    <definedName name="마찰각" localSheetId="1">#REF!</definedName>
    <definedName name="마찰각" localSheetId="0">#REF!</definedName>
    <definedName name="마찰각" localSheetId="7">#REF!</definedName>
    <definedName name="마찰각" localSheetId="5">#REF!</definedName>
    <definedName name="마찰각">#REF!</definedName>
    <definedName name="만득이" localSheetId="4" hidden="1">{#N/A,#N/A,FALSE,"2~8번"}</definedName>
    <definedName name="만득이" localSheetId="3" hidden="1">{#N/A,#N/A,FALSE,"2~8번"}</definedName>
    <definedName name="만득이" localSheetId="2" hidden="1">{#N/A,#N/A,FALSE,"2~8번"}</definedName>
    <definedName name="만득이" localSheetId="1" hidden="1">{#N/A,#N/A,FALSE,"2~8번"}</definedName>
    <definedName name="만득이" localSheetId="0" hidden="1">{#N/A,#N/A,FALSE,"2~8번"}</definedName>
    <definedName name="만득이" localSheetId="7" hidden="1">{#N/A,#N/A,FALSE,"2~8번"}</definedName>
    <definedName name="만득이" localSheetId="11" hidden="1">{#N/A,#N/A,FALSE,"2~8번"}</definedName>
    <definedName name="만득이" localSheetId="5" hidden="1">{#N/A,#N/A,FALSE,"2~8번"}</definedName>
    <definedName name="만득이" hidden="1">{#N/A,#N/A,FALSE,"2~8번"}</definedName>
    <definedName name="말뚝길이" localSheetId="4">#REF!</definedName>
    <definedName name="말뚝길이" localSheetId="3">#REF!</definedName>
    <definedName name="말뚝길이" localSheetId="2">#REF!</definedName>
    <definedName name="말뚝길이" localSheetId="1">#REF!</definedName>
    <definedName name="말뚝길이" localSheetId="0">#REF!</definedName>
    <definedName name="말뚝길이" localSheetId="7">#REF!</definedName>
    <definedName name="말뚝길이" localSheetId="5">#REF!</definedName>
    <definedName name="말뚝길이">#REF!</definedName>
    <definedName name="말뚝속채움" localSheetId="4">#REF!</definedName>
    <definedName name="말뚝속채움" localSheetId="3">#REF!</definedName>
    <definedName name="말뚝속채움" localSheetId="2">#REF!</definedName>
    <definedName name="말뚝속채움" localSheetId="1">#REF!</definedName>
    <definedName name="말뚝속채움" localSheetId="0">#REF!</definedName>
    <definedName name="말뚝속채움" localSheetId="7">#REF!</definedName>
    <definedName name="말뚝속채움" localSheetId="5">#REF!</definedName>
    <definedName name="말뚝속채움">#REF!</definedName>
    <definedName name="말뚝시험비" localSheetId="4">#REF!</definedName>
    <definedName name="말뚝시험비" localSheetId="3">#REF!</definedName>
    <definedName name="말뚝시험비" localSheetId="2">#REF!</definedName>
    <definedName name="말뚝시험비" localSheetId="1">#REF!</definedName>
    <definedName name="말뚝시험비" localSheetId="0">#REF!</definedName>
    <definedName name="말뚝시험비" localSheetId="7">#REF!</definedName>
    <definedName name="말뚝시험비" localSheetId="5">#REF!</definedName>
    <definedName name="말뚝시험비">#REF!</definedName>
    <definedName name="말뚝이음" localSheetId="4">#REF!</definedName>
    <definedName name="말뚝이음" localSheetId="3">#REF!</definedName>
    <definedName name="말뚝이음" localSheetId="2">#REF!</definedName>
    <definedName name="말뚝이음" localSheetId="1">#REF!</definedName>
    <definedName name="말뚝이음" localSheetId="0">#REF!</definedName>
    <definedName name="말뚝이음" localSheetId="7">#REF!</definedName>
    <definedName name="말뚝이음" localSheetId="5">#REF!</definedName>
    <definedName name="말뚝이음">#REF!</definedName>
    <definedName name="말발도리1003">[29]데이타!$E$163</definedName>
    <definedName name="말발도리1204">[29]데이타!$E$164</definedName>
    <definedName name="말발도리1506">[29]데이타!$E$165</definedName>
    <definedName name="매끈한마감" localSheetId="4">#REF!</definedName>
    <definedName name="매끈한마감" localSheetId="3">#REF!</definedName>
    <definedName name="매끈한마감" localSheetId="2">#REF!</definedName>
    <definedName name="매끈한마감" localSheetId="1">#REF!</definedName>
    <definedName name="매끈한마감" localSheetId="0">#REF!</definedName>
    <definedName name="매끈한마감" localSheetId="7">#REF!</definedName>
    <definedName name="매끈한마감" localSheetId="5">#REF!</definedName>
    <definedName name="매끈한마감">#REF!</definedName>
    <definedName name="매자0804">[29]데이타!$E$166</definedName>
    <definedName name="매자1005">[29]데이타!$E$167</definedName>
    <definedName name="매크로11" localSheetId="4">[86]!매크로11</definedName>
    <definedName name="매크로11" localSheetId="3">[86]!매크로11</definedName>
    <definedName name="매크로11" localSheetId="7">[87]!매크로11</definedName>
    <definedName name="매크로11">[86]!매크로11</definedName>
    <definedName name="매크로4" localSheetId="4">[86]!매크로4</definedName>
    <definedName name="매크로4" localSheetId="3">[86]!매크로4</definedName>
    <definedName name="매크로4" localSheetId="7">[87]!매크로4</definedName>
    <definedName name="매크로4">[86]!매크로4</definedName>
    <definedName name="매화R10">[29]데이타!$E$174</definedName>
    <definedName name="매화R4">[29]데이타!$E$171</definedName>
    <definedName name="매화R6">[29]데이타!$E$172</definedName>
    <definedName name="매화R8">[29]데이타!$E$173</definedName>
    <definedName name="맥문동" localSheetId="4">#REF!</definedName>
    <definedName name="맥문동" localSheetId="3">#REF!</definedName>
    <definedName name="맥문동" localSheetId="2">#REF!</definedName>
    <definedName name="맥문동" localSheetId="1">#REF!</definedName>
    <definedName name="맥문동" localSheetId="0">#REF!</definedName>
    <definedName name="맥문동" localSheetId="7">#REF!</definedName>
    <definedName name="맥문동" localSheetId="5">#REF!</definedName>
    <definedName name="맥문동">#REF!</definedName>
    <definedName name="맨홀규격">[88]단위수량!$A$3:$Q$7</definedName>
    <definedName name="맨홀토공산출">[3]관로토공집계표!$AL$27</definedName>
    <definedName name="맨홀펌프장" localSheetId="4">#REF!</definedName>
    <definedName name="맨홀펌프장" localSheetId="3">#REF!</definedName>
    <definedName name="맨홀펌프장">#REF!</definedName>
    <definedName name="맨홀펌프장_배관" localSheetId="4">#REF!</definedName>
    <definedName name="맨홀펌프장_배관" localSheetId="3">#REF!</definedName>
    <definedName name="맨홀펌프장_배관">#REF!</definedName>
    <definedName name="맨홀호수">[88]맨홀수량산출!$A$2</definedName>
    <definedName name="메1" localSheetId="4">#REF!</definedName>
    <definedName name="메1" localSheetId="3">#REF!</definedName>
    <definedName name="메1" localSheetId="2">#REF!</definedName>
    <definedName name="메1" localSheetId="1">#REF!</definedName>
    <definedName name="메1" localSheetId="0">#REF!</definedName>
    <definedName name="메1" localSheetId="7">[3]관로토공집계표!#REF!</definedName>
    <definedName name="메1" localSheetId="5">#REF!</definedName>
    <definedName name="메1">#REF!</definedName>
    <definedName name="메인_메뉴호출" localSheetId="4">[89]!메인_메뉴호출</definedName>
    <definedName name="메인_메뉴호출" localSheetId="3">[89]!메인_메뉴호출</definedName>
    <definedName name="메인_메뉴호출">[89]!메인_메뉴호출</definedName>
    <definedName name="메인_시작" localSheetId="4">[74]!메인_시작</definedName>
    <definedName name="메인_시작" localSheetId="3">[74]!메인_시작</definedName>
    <definedName name="메인_시작">[74]!메인_시작</definedName>
    <definedName name="메타B10">[29]데이타!$E$179</definedName>
    <definedName name="메타B12">[29]데이타!$E$180</definedName>
    <definedName name="메타B15">[29]데이타!$E$181</definedName>
    <definedName name="메타B18">[29]데이타!$E$182</definedName>
    <definedName name="메타B4">[29]데이타!$E$175</definedName>
    <definedName name="메타B5">[29]데이타!$E$176</definedName>
    <definedName name="메타B6">[29]데이타!$E$177</definedName>
    <definedName name="메타B8">[29]데이타!$E$178</definedName>
    <definedName name="메탈리밍쉘NX" localSheetId="4">#REF!</definedName>
    <definedName name="메탈리밍쉘NX" localSheetId="3">#REF!</definedName>
    <definedName name="메탈리밍쉘NX" localSheetId="2">#REF!</definedName>
    <definedName name="메탈리밍쉘NX" localSheetId="1">#REF!</definedName>
    <definedName name="메탈리밍쉘NX" localSheetId="0">#REF!</definedName>
    <definedName name="메탈리밍쉘NX" localSheetId="7">#REF!</definedName>
    <definedName name="메탈리밍쉘NX" localSheetId="5">#REF!</definedName>
    <definedName name="메탈리밍쉘NX">#REF!</definedName>
    <definedName name="메탈크라운NX" localSheetId="4">#REF!</definedName>
    <definedName name="메탈크라운NX" localSheetId="3">#REF!</definedName>
    <definedName name="메탈크라운NX" localSheetId="2">#REF!</definedName>
    <definedName name="메탈크라운NX" localSheetId="1">#REF!</definedName>
    <definedName name="메탈크라운NX" localSheetId="0">#REF!</definedName>
    <definedName name="메탈크라운NX" localSheetId="7">#REF!</definedName>
    <definedName name="메탈크라운NX" localSheetId="5">#REF!</definedName>
    <definedName name="메탈크라운NX">#REF!</definedName>
    <definedName name="면벽높이" localSheetId="4">#REF!</definedName>
    <definedName name="면벽높이" localSheetId="3">#REF!</definedName>
    <definedName name="면벽높이" localSheetId="2">#REF!</definedName>
    <definedName name="면벽높이" localSheetId="1">#REF!</definedName>
    <definedName name="면벽높이" localSheetId="0">#REF!</definedName>
    <definedName name="면벽높이" localSheetId="7">#REF!</definedName>
    <definedName name="면벽높이" localSheetId="5">#REF!</definedName>
    <definedName name="면벽높이">#REF!</definedName>
    <definedName name="면벽두께" localSheetId="4">#REF!</definedName>
    <definedName name="면벽두께" localSheetId="3">#REF!</definedName>
    <definedName name="면벽두께" localSheetId="2">#REF!</definedName>
    <definedName name="면벽두께" localSheetId="1">#REF!</definedName>
    <definedName name="면벽두께" localSheetId="0">#REF!</definedName>
    <definedName name="면벽두께" localSheetId="7">#REF!</definedName>
    <definedName name="면벽두께" localSheetId="5">#REF!</definedName>
    <definedName name="면벽두께">#REF!</definedName>
    <definedName name="명수" localSheetId="4">#REF!</definedName>
    <definedName name="명수" localSheetId="3">#REF!</definedName>
    <definedName name="명수" localSheetId="2">#REF!</definedName>
    <definedName name="명수" localSheetId="1">#REF!</definedName>
    <definedName name="명수" localSheetId="0">#REF!</definedName>
    <definedName name="명수" localSheetId="7">#REF!</definedName>
    <definedName name="명수" localSheetId="5">#REF!</definedName>
    <definedName name="명수">#REF!</definedName>
    <definedName name="명자0604">[29]데이타!$E$183</definedName>
    <definedName name="명자0805">[29]데이타!$E$184</definedName>
    <definedName name="명자1006">[29]데이타!$E$185</definedName>
    <definedName name="명자1208">[29]데이타!$E$186</definedName>
    <definedName name="명칭" localSheetId="4">#REF!</definedName>
    <definedName name="명칭" localSheetId="3">#REF!</definedName>
    <definedName name="명칭" localSheetId="2">#REF!</definedName>
    <definedName name="명칭" localSheetId="1">#REF!</definedName>
    <definedName name="명칭" localSheetId="0">#REF!</definedName>
    <definedName name="명칭" localSheetId="7">#REF!</definedName>
    <definedName name="명칭" localSheetId="5">#REF!</definedName>
    <definedName name="명칭">#REF!</definedName>
    <definedName name="모감주R10">[29]데이타!$E$190</definedName>
    <definedName name="모감주R4">[29]데이타!$E$187</definedName>
    <definedName name="모감주R6">[29]데이타!$E$188</definedName>
    <definedName name="모감주R8">[29]데이타!$E$189</definedName>
    <definedName name="모과2005">[29]데이타!$E$191</definedName>
    <definedName name="모과2507">[29]데이타!$E$192</definedName>
    <definedName name="모과나무" localSheetId="4">#REF!</definedName>
    <definedName name="모과나무" localSheetId="3">#REF!</definedName>
    <definedName name="모과나무" localSheetId="2">#REF!</definedName>
    <definedName name="모과나무" localSheetId="1">#REF!</definedName>
    <definedName name="모과나무" localSheetId="0">#REF!</definedName>
    <definedName name="모과나무" localSheetId="7">#REF!</definedName>
    <definedName name="모과나무" localSheetId="5">#REF!</definedName>
    <definedName name="모과나무">#REF!</definedName>
    <definedName name="모과R10">[29]데이타!$E$195</definedName>
    <definedName name="모과R12">[29]데이타!$E$196</definedName>
    <definedName name="모과R15">[29]데이타!$E$197</definedName>
    <definedName name="모과R20">[29]데이타!$E$198</definedName>
    <definedName name="모과R25">[29]데이타!$E$199</definedName>
    <definedName name="모과R5">[29]데이타!$E$193</definedName>
    <definedName name="모과R8">[29]데이타!$E$194</definedName>
    <definedName name="모란5가지">[29]데이타!$E$200</definedName>
    <definedName name="모란6가지">[29]데이타!$E$201</definedName>
    <definedName name="모래180규격">[34]SORCE1!$N$1:$Y$15</definedName>
    <definedName name="모래90규격">[90]단위수량!$A$2:$L$14</definedName>
    <definedName name="모래합계" localSheetId="4">#REF!</definedName>
    <definedName name="모래합계" localSheetId="3">#REF!</definedName>
    <definedName name="모래합계" localSheetId="2">#REF!</definedName>
    <definedName name="모래합계" localSheetId="1">#REF!</definedName>
    <definedName name="모래합계" localSheetId="0">#REF!</definedName>
    <definedName name="모래합계" localSheetId="7">#REF!</definedName>
    <definedName name="모래합계" localSheetId="5">#REF!</definedName>
    <definedName name="모래합계">#REF!</definedName>
    <definedName name="목도001" localSheetId="4">#REF!</definedName>
    <definedName name="목도001" localSheetId="3">#REF!</definedName>
    <definedName name="목도001" localSheetId="2">#REF!</definedName>
    <definedName name="목도001" localSheetId="1">#REF!</definedName>
    <definedName name="목도001" localSheetId="0">#REF!</definedName>
    <definedName name="목도001" localSheetId="7">#REF!</definedName>
    <definedName name="목도001" localSheetId="5">#REF!</definedName>
    <definedName name="목도001">#REF!</definedName>
    <definedName name="목도002" localSheetId="4">#REF!</definedName>
    <definedName name="목도002" localSheetId="3">#REF!</definedName>
    <definedName name="목도002" localSheetId="2">#REF!</definedName>
    <definedName name="목도002" localSheetId="1">#REF!</definedName>
    <definedName name="목도002" localSheetId="0">#REF!</definedName>
    <definedName name="목도002" localSheetId="7">#REF!</definedName>
    <definedName name="목도002" localSheetId="5">#REF!</definedName>
    <definedName name="목도002">#REF!</definedName>
    <definedName name="목도011" localSheetId="4">#REF!</definedName>
    <definedName name="목도011" localSheetId="3">#REF!</definedName>
    <definedName name="목도011" localSheetId="2">#REF!</definedName>
    <definedName name="목도011" localSheetId="1">#REF!</definedName>
    <definedName name="목도011" localSheetId="0">#REF!</definedName>
    <definedName name="목도011" localSheetId="7">#REF!</definedName>
    <definedName name="목도011" localSheetId="5">#REF!</definedName>
    <definedName name="목도011">#REF!</definedName>
    <definedName name="목도012" localSheetId="4">#REF!</definedName>
    <definedName name="목도012" localSheetId="3">#REF!</definedName>
    <definedName name="목도012" localSheetId="2">#REF!</definedName>
    <definedName name="목도012" localSheetId="1">#REF!</definedName>
    <definedName name="목도012" localSheetId="0">#REF!</definedName>
    <definedName name="목도012" localSheetId="7">#REF!</definedName>
    <definedName name="목도012" localSheetId="5">#REF!</definedName>
    <definedName name="목도012">#REF!</definedName>
    <definedName name="목도982" localSheetId="4">#REF!</definedName>
    <definedName name="목도982" localSheetId="3">#REF!</definedName>
    <definedName name="목도982" localSheetId="2">#REF!</definedName>
    <definedName name="목도982" localSheetId="1">#REF!</definedName>
    <definedName name="목도982" localSheetId="0">#REF!</definedName>
    <definedName name="목도982" localSheetId="7">#REF!</definedName>
    <definedName name="목도982" localSheetId="5">#REF!</definedName>
    <definedName name="목도982">#REF!</definedName>
    <definedName name="목도991" localSheetId="4">#REF!</definedName>
    <definedName name="목도991" localSheetId="3">#REF!</definedName>
    <definedName name="목도991" localSheetId="2">#REF!</definedName>
    <definedName name="목도991" localSheetId="1">#REF!</definedName>
    <definedName name="목도991" localSheetId="0">#REF!</definedName>
    <definedName name="목도991" localSheetId="7">#REF!</definedName>
    <definedName name="목도991" localSheetId="5">#REF!</definedName>
    <definedName name="목도991">#REF!</definedName>
    <definedName name="목도992" localSheetId="4">#REF!</definedName>
    <definedName name="목도992" localSheetId="3">#REF!</definedName>
    <definedName name="목도992" localSheetId="2">#REF!</definedName>
    <definedName name="목도992" localSheetId="1">#REF!</definedName>
    <definedName name="목도992" localSheetId="0">#REF!</definedName>
    <definedName name="목도992" localSheetId="7">#REF!</definedName>
    <definedName name="목도992" localSheetId="5">#REF!</definedName>
    <definedName name="목도992">#REF!</definedName>
    <definedName name="목련R10">[29]데이타!$E$206</definedName>
    <definedName name="목련R12">[29]데이타!$E$207</definedName>
    <definedName name="목련R15">[29]데이타!$E$208</definedName>
    <definedName name="목련R20">[29]데이타!$E$209</definedName>
    <definedName name="목련R4">[29]데이타!$E$202</definedName>
    <definedName name="목련R5">[29]데이타!$E$203</definedName>
    <definedName name="목련R6">[29]데이타!$E$204</definedName>
    <definedName name="목련R8">[29]데이타!$E$205</definedName>
    <definedName name="목백합" localSheetId="4">#REF!</definedName>
    <definedName name="목백합" localSheetId="3">#REF!</definedName>
    <definedName name="목백합" localSheetId="2">#REF!</definedName>
    <definedName name="목백합" localSheetId="1">#REF!</definedName>
    <definedName name="목백합" localSheetId="0">#REF!</definedName>
    <definedName name="목백합" localSheetId="7">#REF!</definedName>
    <definedName name="목백합" localSheetId="5">#REF!</definedName>
    <definedName name="목백합">#REF!</definedName>
    <definedName name="목서1506">[29]데이타!$E$213</definedName>
    <definedName name="목서2012">[29]데이타!$E$214</definedName>
    <definedName name="목서2515">[29]데이타!$E$215</definedName>
    <definedName name="목수국1006">[29]데이타!$E$210</definedName>
    <definedName name="목수국1208">[29]데이타!$E$211</definedName>
    <definedName name="목수국1510">[29]데이타!$E$212</definedName>
    <definedName name="목조각공001" localSheetId="4">#REF!</definedName>
    <definedName name="목조각공001" localSheetId="3">#REF!</definedName>
    <definedName name="목조각공001" localSheetId="2">#REF!</definedName>
    <definedName name="목조각공001" localSheetId="1">#REF!</definedName>
    <definedName name="목조각공001" localSheetId="0">#REF!</definedName>
    <definedName name="목조각공001" localSheetId="7">#REF!</definedName>
    <definedName name="목조각공001" localSheetId="5">#REF!</definedName>
    <definedName name="목조각공001">#REF!</definedName>
    <definedName name="목조각공002" localSheetId="4">#REF!</definedName>
    <definedName name="목조각공002" localSheetId="3">#REF!</definedName>
    <definedName name="목조각공002" localSheetId="2">#REF!</definedName>
    <definedName name="목조각공002" localSheetId="1">#REF!</definedName>
    <definedName name="목조각공002" localSheetId="0">#REF!</definedName>
    <definedName name="목조각공002" localSheetId="7">#REF!</definedName>
    <definedName name="목조각공002" localSheetId="5">#REF!</definedName>
    <definedName name="목조각공002">#REF!</definedName>
    <definedName name="목조각공011" localSheetId="4">#REF!</definedName>
    <definedName name="목조각공011" localSheetId="3">#REF!</definedName>
    <definedName name="목조각공011" localSheetId="2">#REF!</definedName>
    <definedName name="목조각공011" localSheetId="1">#REF!</definedName>
    <definedName name="목조각공011" localSheetId="0">#REF!</definedName>
    <definedName name="목조각공011" localSheetId="7">#REF!</definedName>
    <definedName name="목조각공011" localSheetId="5">#REF!</definedName>
    <definedName name="목조각공011">#REF!</definedName>
    <definedName name="목조각공012" localSheetId="4">#REF!</definedName>
    <definedName name="목조각공012" localSheetId="3">#REF!</definedName>
    <definedName name="목조각공012" localSheetId="2">#REF!</definedName>
    <definedName name="목조각공012" localSheetId="1">#REF!</definedName>
    <definedName name="목조각공012" localSheetId="0">#REF!</definedName>
    <definedName name="목조각공012" localSheetId="7">#REF!</definedName>
    <definedName name="목조각공012" localSheetId="5">#REF!</definedName>
    <definedName name="목조각공012">#REF!</definedName>
    <definedName name="목조각공982" localSheetId="4">#REF!</definedName>
    <definedName name="목조각공982" localSheetId="3">#REF!</definedName>
    <definedName name="목조각공982" localSheetId="2">#REF!</definedName>
    <definedName name="목조각공982" localSheetId="1">#REF!</definedName>
    <definedName name="목조각공982" localSheetId="0">#REF!</definedName>
    <definedName name="목조각공982" localSheetId="7">#REF!</definedName>
    <definedName name="목조각공982" localSheetId="5">#REF!</definedName>
    <definedName name="목조각공982">#REF!</definedName>
    <definedName name="목조각공991" localSheetId="4">#REF!</definedName>
    <definedName name="목조각공991" localSheetId="3">#REF!</definedName>
    <definedName name="목조각공991" localSheetId="2">#REF!</definedName>
    <definedName name="목조각공991" localSheetId="1">#REF!</definedName>
    <definedName name="목조각공991" localSheetId="0">#REF!</definedName>
    <definedName name="목조각공991" localSheetId="7">#REF!</definedName>
    <definedName name="목조각공991" localSheetId="5">#REF!</definedName>
    <definedName name="목조각공991">#REF!</definedName>
    <definedName name="목조각공992" localSheetId="4">#REF!</definedName>
    <definedName name="목조각공992" localSheetId="3">#REF!</definedName>
    <definedName name="목조각공992" localSheetId="2">#REF!</definedName>
    <definedName name="목조각공992" localSheetId="1">#REF!</definedName>
    <definedName name="목조각공992" localSheetId="0">#REF!</definedName>
    <definedName name="목조각공992" localSheetId="7">#REF!</definedName>
    <definedName name="목조각공992" localSheetId="5">#REF!</definedName>
    <definedName name="목조각공992">#REF!</definedName>
    <definedName name="몰1" localSheetId="4">BlankMacro1</definedName>
    <definedName name="몰1" localSheetId="3">BlankMacro1</definedName>
    <definedName name="몰1" localSheetId="2">BlankMacro1</definedName>
    <definedName name="몰1" localSheetId="1">BlankMacro1</definedName>
    <definedName name="몰1" localSheetId="0">BlankMacro1</definedName>
    <definedName name="몰1" localSheetId="7">일위대가표!BOH10L</definedName>
    <definedName name="몰1" localSheetId="11">일위대가표!BOH10L</definedName>
    <definedName name="몰1" localSheetId="5">BlankMacro1</definedName>
    <definedName name="몰1">BlankMacro1</definedName>
    <definedName name="몰2" localSheetId="4">BlankMacro1</definedName>
    <definedName name="몰2" localSheetId="3">BlankMacro1</definedName>
    <definedName name="몰2" localSheetId="2">BlankMacro1</definedName>
    <definedName name="몰2" localSheetId="1">BlankMacro1</definedName>
    <definedName name="몰2" localSheetId="0">BlankMacro1</definedName>
    <definedName name="몰2" localSheetId="7">일위대가표!BOH10L</definedName>
    <definedName name="몰2" localSheetId="11">일위대가표!BOH10L</definedName>
    <definedName name="몰2" localSheetId="5">BlankMacro1</definedName>
    <definedName name="몰2">BlankMacro1</definedName>
    <definedName name="몰3" localSheetId="4">BlankMacro1</definedName>
    <definedName name="몰3" localSheetId="3">BlankMacro1</definedName>
    <definedName name="몰3" localSheetId="2">BlankMacro1</definedName>
    <definedName name="몰3" localSheetId="1">BlankMacro1</definedName>
    <definedName name="몰3" localSheetId="0">BlankMacro1</definedName>
    <definedName name="몰3" localSheetId="7">일위대가표!BOH10L</definedName>
    <definedName name="몰3" localSheetId="11">일위대가표!BOH10L</definedName>
    <definedName name="몰3" localSheetId="5">BlankMacro1</definedName>
    <definedName name="몰3">BlankMacro1</definedName>
    <definedName name="몰4" localSheetId="4">BlankMacro1</definedName>
    <definedName name="몰4" localSheetId="3">BlankMacro1</definedName>
    <definedName name="몰4" localSheetId="2">BlankMacro1</definedName>
    <definedName name="몰4" localSheetId="1">BlankMacro1</definedName>
    <definedName name="몰4" localSheetId="0">BlankMacro1</definedName>
    <definedName name="몰4" localSheetId="7">일위대가표!BOH10L</definedName>
    <definedName name="몰4" localSheetId="11">일위대가표!BOH10L</definedName>
    <definedName name="몰4" localSheetId="5">BlankMacro1</definedName>
    <definedName name="몰4">BlankMacro1</definedName>
    <definedName name="몰5" localSheetId="4">BlankMacro1</definedName>
    <definedName name="몰5" localSheetId="3">BlankMacro1</definedName>
    <definedName name="몰5" localSheetId="2">BlankMacro1</definedName>
    <definedName name="몰5" localSheetId="1">BlankMacro1</definedName>
    <definedName name="몰5" localSheetId="0">BlankMacro1</definedName>
    <definedName name="몰5" localSheetId="7">일위대가표!BOH10L</definedName>
    <definedName name="몰5" localSheetId="11">일위대가표!BOH10L</definedName>
    <definedName name="몰5" localSheetId="5">BlankMacro1</definedName>
    <definedName name="몰5">BlankMacro1</definedName>
    <definedName name="몰6" localSheetId="4">BlankMacro1</definedName>
    <definedName name="몰6" localSheetId="3">BlankMacro1</definedName>
    <definedName name="몰6" localSheetId="2">BlankMacro1</definedName>
    <definedName name="몰6" localSheetId="1">BlankMacro1</definedName>
    <definedName name="몰6" localSheetId="0">BlankMacro1</definedName>
    <definedName name="몰6" localSheetId="7">일위대가표!BOH10L</definedName>
    <definedName name="몰6" localSheetId="11">일위대가표!BOH10L</definedName>
    <definedName name="몰6" localSheetId="5">BlankMacro1</definedName>
    <definedName name="몰6">BlankMacro1</definedName>
    <definedName name="몰탈11" localSheetId="4">#REF!</definedName>
    <definedName name="몰탈11" localSheetId="3">#REF!</definedName>
    <definedName name="몰탈11" localSheetId="2">#REF!</definedName>
    <definedName name="몰탈11" localSheetId="1">#REF!</definedName>
    <definedName name="몰탈11" localSheetId="0">#REF!</definedName>
    <definedName name="몰탈11" localSheetId="7">#REF!</definedName>
    <definedName name="몰탈11" localSheetId="5">#REF!</definedName>
    <definedName name="몰탈11">#REF!</definedName>
    <definedName name="몰탈13" localSheetId="4">#REF!</definedName>
    <definedName name="몰탈13" localSheetId="3">#REF!</definedName>
    <definedName name="몰탈13" localSheetId="2">#REF!</definedName>
    <definedName name="몰탈13" localSheetId="1">#REF!</definedName>
    <definedName name="몰탈13" localSheetId="0">#REF!</definedName>
    <definedName name="몰탈13" localSheetId="7">#REF!</definedName>
    <definedName name="몰탈13" localSheetId="5">#REF!</definedName>
    <definedName name="몰탈13">#REF!</definedName>
    <definedName name="몰탈14" localSheetId="4">'[91]시멘트,모래,자갈 및 골재산출표1'!#REF!</definedName>
    <definedName name="몰탈14" localSheetId="3">'[91]시멘트,모래,자갈 및 골재산출표1'!#REF!</definedName>
    <definedName name="몰탈14" localSheetId="2">'[91]시멘트,모래,자갈 및 골재산출표1'!#REF!</definedName>
    <definedName name="몰탈14" localSheetId="1">'[91]시멘트,모래,자갈 및 골재산출표1'!#REF!</definedName>
    <definedName name="몰탈14" localSheetId="0">'[91]시멘트,모래,자갈 및 골재산출표1'!#REF!</definedName>
    <definedName name="몰탈14" localSheetId="7">'[92]시멘트,모래,자갈 및 골재산출표1'!#REF!</definedName>
    <definedName name="몰탈14" localSheetId="5">'[91]시멘트,모래,자갈 및 골재산출표1'!#REF!</definedName>
    <definedName name="몰탈14">'[92]시멘트,모래,자갈 및 골재산출표1'!#REF!</definedName>
    <definedName name="몰탈15" localSheetId="4">'[91]시멘트,모래,자갈 및 골재산출표1'!#REF!</definedName>
    <definedName name="몰탈15" localSheetId="3">'[91]시멘트,모래,자갈 및 골재산출표1'!#REF!</definedName>
    <definedName name="몰탈15" localSheetId="2">'[91]시멘트,모래,자갈 및 골재산출표1'!#REF!</definedName>
    <definedName name="몰탈15" localSheetId="1">'[91]시멘트,모래,자갈 및 골재산출표1'!#REF!</definedName>
    <definedName name="몰탈15" localSheetId="0">'[91]시멘트,모래,자갈 및 골재산출표1'!#REF!</definedName>
    <definedName name="몰탈15" localSheetId="7">'[92]시멘트,모래,자갈 및 골재산출표1'!#REF!</definedName>
    <definedName name="몰탈15" localSheetId="5">'[91]시멘트,모래,자갈 및 골재산출표1'!#REF!</definedName>
    <definedName name="몰탈15">'[92]시멘트,모래,자갈 및 골재산출표1'!#REF!</definedName>
    <definedName name="무궁화" localSheetId="4">#REF!</definedName>
    <definedName name="무궁화" localSheetId="3">#REF!</definedName>
    <definedName name="무궁화" localSheetId="2">#REF!</definedName>
    <definedName name="무궁화" localSheetId="1">#REF!</definedName>
    <definedName name="무궁화" localSheetId="0">#REF!</definedName>
    <definedName name="무궁화" localSheetId="7">#REF!</definedName>
    <definedName name="무궁화" localSheetId="5">#REF!</definedName>
    <definedName name="무궁화">#REF!</definedName>
    <definedName name="무궁화1003">[29]데이타!$E$216</definedName>
    <definedName name="무궁화1203">[29]데이타!$E$217</definedName>
    <definedName name="무궁화1504">[29]데이타!$E$218</definedName>
    <definedName name="무궁화1805">[29]데이타!$E$219</definedName>
    <definedName name="무궁화2006">[29]데이타!$E$220</definedName>
    <definedName name="무근" localSheetId="4">#REF!</definedName>
    <definedName name="무근" localSheetId="3">#REF!</definedName>
    <definedName name="무근" localSheetId="2">#REF!</definedName>
    <definedName name="무근" localSheetId="1">#REF!</definedName>
    <definedName name="무근" localSheetId="0">#REF!</definedName>
    <definedName name="무근" localSheetId="7">#REF!</definedName>
    <definedName name="무근" localSheetId="5">#REF!</definedName>
    <definedName name="무근">#REF!</definedName>
    <definedName name="무깨" localSheetId="4">[58]토공!#REF!</definedName>
    <definedName name="무깨" localSheetId="3">[58]토공!#REF!</definedName>
    <definedName name="무깨" localSheetId="2">[58]토공!#REF!</definedName>
    <definedName name="무깨" localSheetId="1">[58]토공!#REF!</definedName>
    <definedName name="무깨" localSheetId="0">[58]토공!#REF!</definedName>
    <definedName name="무깨" localSheetId="7">[58]토공!#REF!</definedName>
    <definedName name="무깨" localSheetId="5">[58]토공!#REF!</definedName>
    <definedName name="무깨">[58]토공!#REF!</definedName>
    <definedName name="무농1호" localSheetId="4">#REF!</definedName>
    <definedName name="무농1호" localSheetId="3">#REF!</definedName>
    <definedName name="무농1호" localSheetId="2">#REF!</definedName>
    <definedName name="무농1호" localSheetId="1">#REF!</definedName>
    <definedName name="무농1호" localSheetId="0">#REF!</definedName>
    <definedName name="무농1호" localSheetId="7">#REF!</definedName>
    <definedName name="무농1호" localSheetId="5">#REF!</definedName>
    <definedName name="무농1호">#REF!</definedName>
    <definedName name="무농2호" localSheetId="4">#REF!</definedName>
    <definedName name="무농2호" localSheetId="3">#REF!</definedName>
    <definedName name="무농2호" localSheetId="2">#REF!</definedName>
    <definedName name="무농2호" localSheetId="1">#REF!</definedName>
    <definedName name="무농2호" localSheetId="0">#REF!</definedName>
    <definedName name="무농2호" localSheetId="7">#REF!</definedName>
    <definedName name="무농2호" localSheetId="5">#REF!</definedName>
    <definedName name="무농2호">#REF!</definedName>
    <definedName name="무늬1" localSheetId="4">'[93]계림(함평)'!#REF!</definedName>
    <definedName name="무늬1" localSheetId="3">'[93]계림(함평)'!#REF!</definedName>
    <definedName name="무늬1" localSheetId="2">'[93]계림(함평)'!#REF!</definedName>
    <definedName name="무늬1" localSheetId="1">'[93]계림(함평)'!#REF!</definedName>
    <definedName name="무늬1" localSheetId="0">'[93]계림(함평)'!#REF!</definedName>
    <definedName name="무늬1" localSheetId="7">'[93]계림(함평)'!#REF!</definedName>
    <definedName name="무늬1" localSheetId="5">'[93]계림(함평)'!#REF!</definedName>
    <definedName name="무늬1">'[93]계림(함평)'!#REF!</definedName>
    <definedName name="무늬2" localSheetId="4">'[93]계림(장성)'!#REF!</definedName>
    <definedName name="무늬2" localSheetId="3">'[93]계림(장성)'!#REF!</definedName>
    <definedName name="무늬2" localSheetId="2">'[93]계림(장성)'!#REF!</definedName>
    <definedName name="무늬2" localSheetId="1">'[93]계림(장성)'!#REF!</definedName>
    <definedName name="무늬2" localSheetId="0">'[93]계림(장성)'!#REF!</definedName>
    <definedName name="무늬2" localSheetId="7">'[93]계림(장성)'!#REF!</definedName>
    <definedName name="무늬2" localSheetId="5">'[93]계림(장성)'!#REF!</definedName>
    <definedName name="무늬2">'[93]계림(장성)'!#REF!</definedName>
    <definedName name="무늬거푸집" localSheetId="4">#REF!</definedName>
    <definedName name="무늬거푸집" localSheetId="3">#REF!</definedName>
    <definedName name="무늬거푸집" localSheetId="2">#REF!</definedName>
    <definedName name="무늬거푸집" localSheetId="1">#REF!</definedName>
    <definedName name="무늬거푸집" localSheetId="0">#REF!</definedName>
    <definedName name="무늬거푸집" localSheetId="7">#REF!</definedName>
    <definedName name="무늬거푸집" localSheetId="5">#REF!</definedName>
    <definedName name="무늬거푸집">#REF!</definedName>
    <definedName name="무선안테나공001" localSheetId="4">#REF!</definedName>
    <definedName name="무선안테나공001" localSheetId="3">#REF!</definedName>
    <definedName name="무선안테나공001" localSheetId="2">#REF!</definedName>
    <definedName name="무선안테나공001" localSheetId="1">#REF!</definedName>
    <definedName name="무선안테나공001" localSheetId="0">#REF!</definedName>
    <definedName name="무선안테나공001" localSheetId="7">#REF!</definedName>
    <definedName name="무선안테나공001" localSheetId="5">#REF!</definedName>
    <definedName name="무선안테나공001">#REF!</definedName>
    <definedName name="무선안테나공002" localSheetId="4">#REF!</definedName>
    <definedName name="무선안테나공002" localSheetId="3">#REF!</definedName>
    <definedName name="무선안테나공002" localSheetId="2">#REF!</definedName>
    <definedName name="무선안테나공002" localSheetId="1">#REF!</definedName>
    <definedName name="무선안테나공002" localSheetId="0">#REF!</definedName>
    <definedName name="무선안테나공002" localSheetId="7">#REF!</definedName>
    <definedName name="무선안테나공002" localSheetId="5">#REF!</definedName>
    <definedName name="무선안테나공002">#REF!</definedName>
    <definedName name="무선안테나공011" localSheetId="4">#REF!</definedName>
    <definedName name="무선안테나공011" localSheetId="3">#REF!</definedName>
    <definedName name="무선안테나공011" localSheetId="2">#REF!</definedName>
    <definedName name="무선안테나공011" localSheetId="1">#REF!</definedName>
    <definedName name="무선안테나공011" localSheetId="0">#REF!</definedName>
    <definedName name="무선안테나공011" localSheetId="7">#REF!</definedName>
    <definedName name="무선안테나공011" localSheetId="5">#REF!</definedName>
    <definedName name="무선안테나공011">#REF!</definedName>
    <definedName name="무선안테나공012" localSheetId="4">#REF!</definedName>
    <definedName name="무선안테나공012" localSheetId="3">#REF!</definedName>
    <definedName name="무선안테나공012" localSheetId="2">#REF!</definedName>
    <definedName name="무선안테나공012" localSheetId="1">#REF!</definedName>
    <definedName name="무선안테나공012" localSheetId="0">#REF!</definedName>
    <definedName name="무선안테나공012" localSheetId="7">#REF!</definedName>
    <definedName name="무선안테나공012" localSheetId="5">#REF!</definedName>
    <definedName name="무선안테나공012">#REF!</definedName>
    <definedName name="무선안테나공982" localSheetId="4">#REF!</definedName>
    <definedName name="무선안테나공982" localSheetId="3">#REF!</definedName>
    <definedName name="무선안테나공982" localSheetId="2">#REF!</definedName>
    <definedName name="무선안테나공982" localSheetId="1">#REF!</definedName>
    <definedName name="무선안테나공982" localSheetId="0">#REF!</definedName>
    <definedName name="무선안테나공982" localSheetId="7">#REF!</definedName>
    <definedName name="무선안테나공982" localSheetId="5">#REF!</definedName>
    <definedName name="무선안테나공982">#REF!</definedName>
    <definedName name="무선안테나공991" localSheetId="4">#REF!</definedName>
    <definedName name="무선안테나공991" localSheetId="3">#REF!</definedName>
    <definedName name="무선안테나공991" localSheetId="2">#REF!</definedName>
    <definedName name="무선안테나공991" localSheetId="1">#REF!</definedName>
    <definedName name="무선안테나공991" localSheetId="0">#REF!</definedName>
    <definedName name="무선안테나공991" localSheetId="7">#REF!</definedName>
    <definedName name="무선안테나공991" localSheetId="5">#REF!</definedName>
    <definedName name="무선안테나공991">#REF!</definedName>
    <definedName name="무선안테나공992" localSheetId="4">#REF!</definedName>
    <definedName name="무선안테나공992" localSheetId="3">#REF!</definedName>
    <definedName name="무선안테나공992" localSheetId="2">#REF!</definedName>
    <definedName name="무선안테나공992" localSheetId="1">#REF!</definedName>
    <definedName name="무선안테나공992" localSheetId="0">#REF!</definedName>
    <definedName name="무선안테나공992" localSheetId="7">#REF!</definedName>
    <definedName name="무선안테나공992" localSheetId="5">#REF!</definedName>
    <definedName name="무선안테나공992">#REF!</definedName>
    <definedName name="무수축11" localSheetId="4">#REF!</definedName>
    <definedName name="무수축11" localSheetId="3">#REF!</definedName>
    <definedName name="무수축11" localSheetId="2">#REF!</definedName>
    <definedName name="무수축11" localSheetId="1">#REF!</definedName>
    <definedName name="무수축11" localSheetId="0">#REF!</definedName>
    <definedName name="무수축11" localSheetId="7">#REF!</definedName>
    <definedName name="무수축11" localSheetId="5">#REF!</definedName>
    <definedName name="무수축11">#REF!</definedName>
    <definedName name="무수축13" localSheetId="4">#REF!</definedName>
    <definedName name="무수축13" localSheetId="3">#REF!</definedName>
    <definedName name="무수축13" localSheetId="2">#REF!</definedName>
    <definedName name="무수축13" localSheetId="1">#REF!</definedName>
    <definedName name="무수축13" localSheetId="0">#REF!</definedName>
    <definedName name="무수축13" localSheetId="7">#REF!</definedName>
    <definedName name="무수축13" localSheetId="5">#REF!</definedName>
    <definedName name="무수축13">#REF!</definedName>
    <definedName name="무수축몰탈">[35]구체!$AU$190</definedName>
    <definedName name="무수축콘크리트" localSheetId="4">#REF!</definedName>
    <definedName name="무수축콘크리트" localSheetId="3">#REF!</definedName>
    <definedName name="무수축콘크리트" localSheetId="2">#REF!</definedName>
    <definedName name="무수축콘크리트" localSheetId="1">#REF!</definedName>
    <definedName name="무수축콘크리트" localSheetId="0">#REF!</definedName>
    <definedName name="무수축콘크리트" localSheetId="7">#REF!</definedName>
    <definedName name="무수축콘크리트" localSheetId="5">#REF!</definedName>
    <definedName name="무수축콘크리트">#REF!</definedName>
    <definedName name="무학고가수축줄눈" localSheetId="4">#REF!</definedName>
    <definedName name="무학고가수축줄눈" localSheetId="3">#REF!</definedName>
    <definedName name="무학고가수축줄눈" localSheetId="2">#REF!</definedName>
    <definedName name="무학고가수축줄눈" localSheetId="1">#REF!</definedName>
    <definedName name="무학고가수축줄눈" localSheetId="0">#REF!</definedName>
    <definedName name="무학고가수축줄눈" localSheetId="7">#REF!</definedName>
    <definedName name="무학고가수축줄눈" localSheetId="5">#REF!</definedName>
    <definedName name="무학고가수축줄눈">#REF!</definedName>
    <definedName name="무학고가스치로폴" localSheetId="4">#REF!</definedName>
    <definedName name="무학고가스치로폴" localSheetId="3">#REF!</definedName>
    <definedName name="무학고가스치로폴" localSheetId="2">#REF!</definedName>
    <definedName name="무학고가스치로폴" localSheetId="1">#REF!</definedName>
    <definedName name="무학고가스치로폴" localSheetId="0">#REF!</definedName>
    <definedName name="무학고가스치로폴" localSheetId="7">#REF!</definedName>
    <definedName name="무학고가스치로폴" localSheetId="5">#REF!</definedName>
    <definedName name="무학고가스치로폴">#REF!</definedName>
    <definedName name="무학고가실링재" localSheetId="4">#REF!</definedName>
    <definedName name="무학고가실링재" localSheetId="3">#REF!</definedName>
    <definedName name="무학고가실링재" localSheetId="2">#REF!</definedName>
    <definedName name="무학고가실링재" localSheetId="1">#REF!</definedName>
    <definedName name="무학고가실링재" localSheetId="0">#REF!</definedName>
    <definedName name="무학고가실링재" localSheetId="7">#REF!</definedName>
    <definedName name="무학고가실링재" localSheetId="5">#REF!</definedName>
    <definedName name="무학고가실링재">#REF!</definedName>
    <definedName name="물" localSheetId="4">#REF!</definedName>
    <definedName name="물" localSheetId="3">#REF!</definedName>
    <definedName name="물" localSheetId="2">#REF!</definedName>
    <definedName name="물" localSheetId="1">#REF!</definedName>
    <definedName name="물" localSheetId="0">#REF!</definedName>
    <definedName name="물" localSheetId="7">#REF!</definedName>
    <definedName name="물" localSheetId="5">#REF!</definedName>
    <definedName name="물">#REF!</definedName>
    <definedName name="물가" hidden="1">{#N/A,#N/A,FALSE,"이태원철근"}</definedName>
    <definedName name="물가자료" localSheetId="4">#REF!</definedName>
    <definedName name="물가자료" localSheetId="3">#REF!</definedName>
    <definedName name="물가자료" localSheetId="2">#REF!</definedName>
    <definedName name="물가자료" localSheetId="1">#REF!</definedName>
    <definedName name="물가자료" localSheetId="0">#REF!</definedName>
    <definedName name="물가자료" localSheetId="7">#REF!</definedName>
    <definedName name="물가자료" localSheetId="5">#REF!</definedName>
    <definedName name="물가자료">#REF!</definedName>
    <definedName name="물가정보" localSheetId="4">#REF!</definedName>
    <definedName name="물가정보" localSheetId="3">#REF!</definedName>
    <definedName name="물가정보" localSheetId="2">#REF!</definedName>
    <definedName name="물가정보" localSheetId="1">#REF!</definedName>
    <definedName name="물가정보" localSheetId="0">#REF!</definedName>
    <definedName name="물가정보" localSheetId="7">#REF!</definedName>
    <definedName name="물가정보" localSheetId="5">#REF!</definedName>
    <definedName name="물가정보">#REF!</definedName>
    <definedName name="물량집계" localSheetId="4">[74]!물량집계</definedName>
    <definedName name="물량집계" localSheetId="3">[74]!물량집계</definedName>
    <definedName name="물량집계">[74]!물량집계</definedName>
    <definedName name="물푸기" localSheetId="4">'[94]Sheet1 (2)'!#REF!</definedName>
    <definedName name="물푸기" localSheetId="3">'[94]Sheet1 (2)'!#REF!</definedName>
    <definedName name="물푸기" localSheetId="2">'[94]Sheet1 (2)'!#REF!</definedName>
    <definedName name="물푸기" localSheetId="1">'[94]Sheet1 (2)'!#REF!</definedName>
    <definedName name="물푸기" localSheetId="0">'[94]Sheet1 (2)'!#REF!</definedName>
    <definedName name="물푸기" localSheetId="7">'[94]Sheet1 (2)'!#REF!</definedName>
    <definedName name="물푸기" localSheetId="5">'[94]Sheet1 (2)'!#REF!</definedName>
    <definedName name="물푸기">'[94]Sheet1 (2)'!#REF!</definedName>
    <definedName name="물푸기1" localSheetId="4">#REF!</definedName>
    <definedName name="물푸기1" localSheetId="3">#REF!</definedName>
    <definedName name="물푸기1" localSheetId="2">#REF!</definedName>
    <definedName name="물푸기1" localSheetId="1">#REF!</definedName>
    <definedName name="물푸기1" localSheetId="0">#REF!</definedName>
    <definedName name="물푸기1" localSheetId="7">#REF!</definedName>
    <definedName name="물푸기1" localSheetId="5">#REF!</definedName>
    <definedName name="물푸기1">#REF!</definedName>
    <definedName name="물푸기2" localSheetId="4">#REF!</definedName>
    <definedName name="물푸기2" localSheetId="3">#REF!</definedName>
    <definedName name="물푸기2" localSheetId="2">#REF!</definedName>
    <definedName name="물푸기2" localSheetId="1">#REF!</definedName>
    <definedName name="물푸기2" localSheetId="0">#REF!</definedName>
    <definedName name="물푸기2" localSheetId="7">#REF!</definedName>
    <definedName name="물푸기2" localSheetId="5">#REF!</definedName>
    <definedName name="물푸기2">#REF!</definedName>
    <definedName name="물푸레R5">[29]데이타!$E$221</definedName>
    <definedName name="물푸레R6">[29]데이타!$E$222</definedName>
    <definedName name="물푸레R8">[29]데이타!$E$223</definedName>
    <definedName name="뭐가이태원이야" hidden="1">{#N/A,#N/A,FALSE,"이태원철근"}</definedName>
    <definedName name="뮤" localSheetId="4">#REF!</definedName>
    <definedName name="뮤" localSheetId="3">#REF!</definedName>
    <definedName name="뮤" localSheetId="2">#REF!</definedName>
    <definedName name="뮤" localSheetId="1">#REF!</definedName>
    <definedName name="뮤" localSheetId="0">#REF!</definedName>
    <definedName name="뮤" localSheetId="7">#REF!</definedName>
    <definedName name="뮤" localSheetId="5">#REF!</definedName>
    <definedName name="뮤">#REF!</definedName>
    <definedName name="뮤174" localSheetId="4">#REF!</definedName>
    <definedName name="뮤174" localSheetId="3">#REF!</definedName>
    <definedName name="뮤174" localSheetId="2">#REF!</definedName>
    <definedName name="뮤174" localSheetId="1">#REF!</definedName>
    <definedName name="뮤174" localSheetId="0">#REF!</definedName>
    <definedName name="뮤174" localSheetId="7">#REF!</definedName>
    <definedName name="뮤174" localSheetId="5">#REF!</definedName>
    <definedName name="뮤174">#REF!</definedName>
    <definedName name="뮤2" localSheetId="4">#REF!</definedName>
    <definedName name="뮤2" localSheetId="3">#REF!</definedName>
    <definedName name="뮤2" localSheetId="2">#REF!</definedName>
    <definedName name="뮤2" localSheetId="1">#REF!</definedName>
    <definedName name="뮤2" localSheetId="0">#REF!</definedName>
    <definedName name="뮤2" localSheetId="7">#REF!</definedName>
    <definedName name="뮤2" localSheetId="5">#REF!</definedName>
    <definedName name="뮤2">#REF!</definedName>
    <definedName name="미_장_공" localSheetId="4">#REF!</definedName>
    <definedName name="미_장_공" localSheetId="3">#REF!</definedName>
    <definedName name="미_장_공" localSheetId="2">#REF!</definedName>
    <definedName name="미_장_공" localSheetId="1">#REF!</definedName>
    <definedName name="미_장_공" localSheetId="0">#REF!</definedName>
    <definedName name="미_장_공" localSheetId="7">#REF!</definedName>
    <definedName name="미_장_공" localSheetId="5">#REF!</definedName>
    <definedName name="미_장_공">#REF!</definedName>
    <definedName name="미끄럼방지1" localSheetId="4">#REF!</definedName>
    <definedName name="미끄럼방지1" localSheetId="3">#REF!</definedName>
    <definedName name="미끄럼방지1" localSheetId="2">#REF!</definedName>
    <definedName name="미끄럼방지1" localSheetId="1">#REF!</definedName>
    <definedName name="미끄럼방지1" localSheetId="0">#REF!</definedName>
    <definedName name="미끄럼방지1" localSheetId="7">#REF!</definedName>
    <definedName name="미끄럼방지1" localSheetId="5">#REF!</definedName>
    <definedName name="미끄럼방지1">#REF!</definedName>
    <definedName name="미끄럼수량" localSheetId="4">#REF!</definedName>
    <definedName name="미끄럼수량" localSheetId="3">#REF!</definedName>
    <definedName name="미끄럼수량" localSheetId="2">#REF!</definedName>
    <definedName name="미끄럼수량" localSheetId="1">#REF!</definedName>
    <definedName name="미끄럼수량" localSheetId="0">#REF!</definedName>
    <definedName name="미끄럼수량" localSheetId="7">#REF!</definedName>
    <definedName name="미끄럼수량" localSheetId="5">#REF!</definedName>
    <definedName name="미끄럼수량">#REF!</definedName>
    <definedName name="미선0804">[29]데이타!$E$224</definedName>
    <definedName name="미선1206">[29]데이타!$E$225</definedName>
    <definedName name="미술" localSheetId="4">#REF!</definedName>
    <definedName name="미술" localSheetId="3">#REF!</definedName>
    <definedName name="미술" localSheetId="2">#REF!</definedName>
    <definedName name="미술" localSheetId="1">#REF!</definedName>
    <definedName name="미술" localSheetId="0">#REF!</definedName>
    <definedName name="미술" localSheetId="7">#REF!</definedName>
    <definedName name="미술" localSheetId="5">#REF!</definedName>
    <definedName name="미술">#REF!</definedName>
    <definedName name="미술1">'[48]교사기준면적(초등)'!$D$10</definedName>
    <definedName name="미장공">[95]노임!$B$6</definedName>
    <definedName name="미장공001" localSheetId="4">#REF!</definedName>
    <definedName name="미장공001" localSheetId="3">#REF!</definedName>
    <definedName name="미장공001" localSheetId="2">#REF!</definedName>
    <definedName name="미장공001" localSheetId="1">#REF!</definedName>
    <definedName name="미장공001" localSheetId="0">#REF!</definedName>
    <definedName name="미장공001" localSheetId="7">#REF!</definedName>
    <definedName name="미장공001" localSheetId="5">#REF!</definedName>
    <definedName name="미장공001">#REF!</definedName>
    <definedName name="미장공002" localSheetId="4">#REF!</definedName>
    <definedName name="미장공002" localSheetId="3">#REF!</definedName>
    <definedName name="미장공002" localSheetId="2">#REF!</definedName>
    <definedName name="미장공002" localSheetId="1">#REF!</definedName>
    <definedName name="미장공002" localSheetId="0">#REF!</definedName>
    <definedName name="미장공002" localSheetId="7">#REF!</definedName>
    <definedName name="미장공002" localSheetId="5">#REF!</definedName>
    <definedName name="미장공002">#REF!</definedName>
    <definedName name="미장공011" localSheetId="4">#REF!</definedName>
    <definedName name="미장공011" localSheetId="3">#REF!</definedName>
    <definedName name="미장공011" localSheetId="2">#REF!</definedName>
    <definedName name="미장공011" localSheetId="1">#REF!</definedName>
    <definedName name="미장공011" localSheetId="0">#REF!</definedName>
    <definedName name="미장공011" localSheetId="7">#REF!</definedName>
    <definedName name="미장공011" localSheetId="5">#REF!</definedName>
    <definedName name="미장공011">#REF!</definedName>
    <definedName name="미장공012" localSheetId="4">#REF!</definedName>
    <definedName name="미장공012" localSheetId="3">#REF!</definedName>
    <definedName name="미장공012" localSheetId="2">#REF!</definedName>
    <definedName name="미장공012" localSheetId="1">#REF!</definedName>
    <definedName name="미장공012" localSheetId="0">#REF!</definedName>
    <definedName name="미장공012" localSheetId="7">#REF!</definedName>
    <definedName name="미장공012" localSheetId="5">#REF!</definedName>
    <definedName name="미장공012">#REF!</definedName>
    <definedName name="미장공982" localSheetId="4">#REF!</definedName>
    <definedName name="미장공982" localSheetId="3">#REF!</definedName>
    <definedName name="미장공982" localSheetId="2">#REF!</definedName>
    <definedName name="미장공982" localSheetId="1">#REF!</definedName>
    <definedName name="미장공982" localSheetId="0">#REF!</definedName>
    <definedName name="미장공982" localSheetId="7">#REF!</definedName>
    <definedName name="미장공982" localSheetId="5">#REF!</definedName>
    <definedName name="미장공982">#REF!</definedName>
    <definedName name="미장공991" localSheetId="4">#REF!</definedName>
    <definedName name="미장공991" localSheetId="3">#REF!</definedName>
    <definedName name="미장공991" localSheetId="2">#REF!</definedName>
    <definedName name="미장공991" localSheetId="1">#REF!</definedName>
    <definedName name="미장공991" localSheetId="0">#REF!</definedName>
    <definedName name="미장공991" localSheetId="7">#REF!</definedName>
    <definedName name="미장공991" localSheetId="5">#REF!</definedName>
    <definedName name="미장공991">#REF!</definedName>
    <definedName name="미장공992" localSheetId="4">#REF!</definedName>
    <definedName name="미장공992" localSheetId="3">#REF!</definedName>
    <definedName name="미장공992" localSheetId="2">#REF!</definedName>
    <definedName name="미장공992" localSheetId="1">#REF!</definedName>
    <definedName name="미장공992" localSheetId="0">#REF!</definedName>
    <definedName name="미장공992" localSheetId="7">#REF!</definedName>
    <definedName name="미장공992" localSheetId="5">#REF!</definedName>
    <definedName name="미장공992">#REF!</definedName>
    <definedName name="ㅂ" localSheetId="4">#REF!</definedName>
    <definedName name="ㅂ" localSheetId="3">#REF!</definedName>
    <definedName name="ㅂ" localSheetId="2">#REF!</definedName>
    <definedName name="ㅂ" localSheetId="1">#REF!</definedName>
    <definedName name="ㅂ" localSheetId="0">#REF!</definedName>
    <definedName name="ㅂ" localSheetId="7">#REF!</definedName>
    <definedName name="ㅂ" localSheetId="5">#REF!</definedName>
    <definedName name="ㅂ">#REF!</definedName>
    <definedName name="ㅂㄷ" hidden="1">{#N/A,#N/A,FALSE,"전력간선"}</definedName>
    <definedName name="ㅂㅂ" localSheetId="4">[66]Sheet1!#REF!</definedName>
    <definedName name="ㅂㅂ" localSheetId="3">[66]Sheet1!#REF!</definedName>
    <definedName name="ㅂㅂ" localSheetId="2">[66]Sheet1!#REF!</definedName>
    <definedName name="ㅂㅂ" localSheetId="1">[66]Sheet1!#REF!</definedName>
    <definedName name="ㅂㅂ" localSheetId="0">[66]Sheet1!#REF!</definedName>
    <definedName name="ㅂㅂ" localSheetId="7">[66]Sheet1!#REF!</definedName>
    <definedName name="ㅂㅂ" localSheetId="5">[66]Sheet1!#REF!</definedName>
    <definedName name="ㅂㅂ">[66]Sheet1!#REF!</definedName>
    <definedName name="ㅂㅈ" hidden="1">{#N/A,#N/A,TRUE,"1";#N/A,#N/A,TRUE,"2";#N/A,#N/A,TRUE,"3";#N/A,#N/A,TRUE,"4";#N/A,#N/A,TRUE,"5";#N/A,#N/A,TRUE,"6";#N/A,#N/A,TRUE,"7"}</definedName>
    <definedName name="바" localSheetId="4">#REF!</definedName>
    <definedName name="바" localSheetId="3">#REF!</definedName>
    <definedName name="바" localSheetId="2">#REF!</definedName>
    <definedName name="바" localSheetId="1">#REF!</definedName>
    <definedName name="바" localSheetId="0">#REF!</definedName>
    <definedName name="바" localSheetId="7">#REF!</definedName>
    <definedName name="바" localSheetId="5">#REF!</definedName>
    <definedName name="바">#REF!</definedName>
    <definedName name="바닥몰" localSheetId="4">#REF!</definedName>
    <definedName name="바닥몰" localSheetId="3">#REF!</definedName>
    <definedName name="바닥몰" localSheetId="2">#REF!</definedName>
    <definedName name="바닥몰" localSheetId="1">#REF!</definedName>
    <definedName name="바닥몰" localSheetId="0">#REF!</definedName>
    <definedName name="바닥몰" localSheetId="7">#REF!</definedName>
    <definedName name="바닥몰" localSheetId="5">#REF!</definedName>
    <definedName name="바닥몰">#REF!</definedName>
    <definedName name="바보" localSheetId="4">'[61]ⴭⴭⴭⴭⴭ'!#REF!</definedName>
    <definedName name="바보" localSheetId="3">'[61]ⴭⴭⴭⴭⴭ'!#REF!</definedName>
    <definedName name="바보" localSheetId="2">'[61]ⴭⴭⴭⴭⴭ'!#REF!</definedName>
    <definedName name="바보" localSheetId="1">'[61]ⴭⴭⴭⴭⴭ'!#REF!</definedName>
    <definedName name="바보" localSheetId="0">'[61]ⴭⴭⴭⴭⴭ'!#REF!</definedName>
    <definedName name="바보" localSheetId="7">'[61]ⴭⴭⴭⴭⴭ'!#REF!</definedName>
    <definedName name="바보" localSheetId="5">'[61]ⴭⴭⴭⴭⴭ'!#REF!</definedName>
    <definedName name="바보">'[61]ⴭⴭⴭⴭⴭ'!#REF!</definedName>
    <definedName name="바붕" hidden="1">{#N/A,#N/A,FALSE,"전력간선"}</definedName>
    <definedName name="박태기" localSheetId="4">#REF!</definedName>
    <definedName name="박태기" localSheetId="3">#REF!</definedName>
    <definedName name="박태기" localSheetId="2">#REF!</definedName>
    <definedName name="박태기" localSheetId="1">#REF!</definedName>
    <definedName name="박태기" localSheetId="0">#REF!</definedName>
    <definedName name="박태기" localSheetId="7">#REF!</definedName>
    <definedName name="박태기" localSheetId="5">#REF!</definedName>
    <definedName name="박태기">#REF!</definedName>
    <definedName name="반송1012">[29]데이타!$E$148</definedName>
    <definedName name="반송1215">[29]데이타!$E$149</definedName>
    <definedName name="반송1518">[29]데이타!$E$150</definedName>
    <definedName name="반송1520">[29]데이타!$E$151</definedName>
    <definedName name="반송2022">[29]데이타!$E$152</definedName>
    <definedName name="반중력식옹벽_개소별명세" localSheetId="4">#REF!</definedName>
    <definedName name="반중력식옹벽_개소별명세" localSheetId="3">#REF!</definedName>
    <definedName name="반중력식옹벽_개소별명세" localSheetId="2">#REF!</definedName>
    <definedName name="반중력식옹벽_개소별명세" localSheetId="1">#REF!</definedName>
    <definedName name="반중력식옹벽_개소별명세" localSheetId="0">#REF!</definedName>
    <definedName name="반중력식옹벽_개소별명세" localSheetId="7">#REF!</definedName>
    <definedName name="반중력식옹벽_개소별명세" localSheetId="5">#REF!</definedName>
    <definedName name="반중력식옹벽_개소별명세">#REF!</definedName>
    <definedName name="반중력식옹벽_수량집계" localSheetId="4">#REF!</definedName>
    <definedName name="반중력식옹벽_수량집계" localSheetId="3">#REF!</definedName>
    <definedName name="반중력식옹벽_수량집계" localSheetId="2">#REF!</definedName>
    <definedName name="반중력식옹벽_수량집계" localSheetId="1">#REF!</definedName>
    <definedName name="반중력식옹벽_수량집계" localSheetId="0">#REF!</definedName>
    <definedName name="반중력식옹벽_수량집계" localSheetId="7">#REF!</definedName>
    <definedName name="반중력식옹벽_수량집계" localSheetId="5">#REF!</definedName>
    <definedName name="반중력식옹벽_수량집계">#REF!</definedName>
    <definedName name="발주금액">#N/A</definedName>
    <definedName name="방류펌프" localSheetId="4">#REF!</definedName>
    <definedName name="방류펌프" localSheetId="3">#REF!</definedName>
    <definedName name="방류펌프" localSheetId="2">#REF!</definedName>
    <definedName name="방류펌프" localSheetId="1">#REF!</definedName>
    <definedName name="방류펌프" localSheetId="0">#REF!</definedName>
    <definedName name="방류펌프" localSheetId="7">#REF!</definedName>
    <definedName name="방류펌프" localSheetId="5">#REF!</definedName>
    <definedName name="방류펌프">#REF!</definedName>
    <definedName name="방송" localSheetId="4">#REF!</definedName>
    <definedName name="방송" localSheetId="3">#REF!</definedName>
    <definedName name="방송" localSheetId="2">#REF!</definedName>
    <definedName name="방송" localSheetId="1">#REF!</definedName>
    <definedName name="방송" localSheetId="0">#REF!</definedName>
    <definedName name="방송" localSheetId="7">#REF!</definedName>
    <definedName name="방송" localSheetId="5">#REF!</definedName>
    <definedName name="방송">#REF!</definedName>
    <definedName name="방송1">'[48]교사기준면적(초등)'!$D$29</definedName>
    <definedName name="방송설비" localSheetId="4">#REF!</definedName>
    <definedName name="방송설비" localSheetId="3">#REF!</definedName>
    <definedName name="방송설비" localSheetId="2">#REF!</definedName>
    <definedName name="방송설비" localSheetId="1">#REF!</definedName>
    <definedName name="방송설비" localSheetId="0">#REF!</definedName>
    <definedName name="방송설비" localSheetId="7">#REF!</definedName>
    <definedName name="방송설비" localSheetId="5">#REF!</definedName>
    <definedName name="방송설비">#REF!</definedName>
    <definedName name="방수공" localSheetId="4">#REF!</definedName>
    <definedName name="방수공" localSheetId="3">#REF!</definedName>
    <definedName name="방수공" localSheetId="2">#REF!</definedName>
    <definedName name="방수공" localSheetId="1">#REF!</definedName>
    <definedName name="방수공" localSheetId="0">#REF!</definedName>
    <definedName name="방수공" localSheetId="7">#REF!</definedName>
    <definedName name="방수공" localSheetId="5">#REF!</definedName>
    <definedName name="방수공">#REF!</definedName>
    <definedName name="방수공001" localSheetId="4">#REF!</definedName>
    <definedName name="방수공001" localSheetId="3">#REF!</definedName>
    <definedName name="방수공001" localSheetId="2">#REF!</definedName>
    <definedName name="방수공001" localSheetId="1">#REF!</definedName>
    <definedName name="방수공001" localSheetId="0">#REF!</definedName>
    <definedName name="방수공001" localSheetId="7">#REF!</definedName>
    <definedName name="방수공001" localSheetId="5">#REF!</definedName>
    <definedName name="방수공001">#REF!</definedName>
    <definedName name="방수공002" localSheetId="4">#REF!</definedName>
    <definedName name="방수공002" localSheetId="3">#REF!</definedName>
    <definedName name="방수공002" localSheetId="2">#REF!</definedName>
    <definedName name="방수공002" localSheetId="1">#REF!</definedName>
    <definedName name="방수공002" localSheetId="0">#REF!</definedName>
    <definedName name="방수공002" localSheetId="7">#REF!</definedName>
    <definedName name="방수공002" localSheetId="5">#REF!</definedName>
    <definedName name="방수공002">#REF!</definedName>
    <definedName name="방수공011" localSheetId="4">#REF!</definedName>
    <definedName name="방수공011" localSheetId="3">#REF!</definedName>
    <definedName name="방수공011" localSheetId="2">#REF!</definedName>
    <definedName name="방수공011" localSheetId="1">#REF!</definedName>
    <definedName name="방수공011" localSheetId="0">#REF!</definedName>
    <definedName name="방수공011" localSheetId="7">#REF!</definedName>
    <definedName name="방수공011" localSheetId="5">#REF!</definedName>
    <definedName name="방수공011">#REF!</definedName>
    <definedName name="방수공012" localSheetId="4">#REF!</definedName>
    <definedName name="방수공012" localSheetId="3">#REF!</definedName>
    <definedName name="방수공012" localSheetId="2">#REF!</definedName>
    <definedName name="방수공012" localSheetId="1">#REF!</definedName>
    <definedName name="방수공012" localSheetId="0">#REF!</definedName>
    <definedName name="방수공012" localSheetId="7">#REF!</definedName>
    <definedName name="방수공012" localSheetId="5">#REF!</definedName>
    <definedName name="방수공012">#REF!</definedName>
    <definedName name="방수공2" localSheetId="4">#REF!</definedName>
    <definedName name="방수공2" localSheetId="3">#REF!</definedName>
    <definedName name="방수공2" localSheetId="2">#REF!</definedName>
    <definedName name="방수공2" localSheetId="1">#REF!</definedName>
    <definedName name="방수공2" localSheetId="0">#REF!</definedName>
    <definedName name="방수공2" localSheetId="7">#REF!</definedName>
    <definedName name="방수공2" localSheetId="5">#REF!</definedName>
    <definedName name="방수공2">#REF!</definedName>
    <definedName name="방수공982" localSheetId="4">#REF!</definedName>
    <definedName name="방수공982" localSheetId="3">#REF!</definedName>
    <definedName name="방수공982" localSheetId="2">#REF!</definedName>
    <definedName name="방수공982" localSheetId="1">#REF!</definedName>
    <definedName name="방수공982" localSheetId="0">#REF!</definedName>
    <definedName name="방수공982" localSheetId="7">#REF!</definedName>
    <definedName name="방수공982" localSheetId="5">#REF!</definedName>
    <definedName name="방수공982">#REF!</definedName>
    <definedName name="방수공991" localSheetId="4">#REF!</definedName>
    <definedName name="방수공991" localSheetId="3">#REF!</definedName>
    <definedName name="방수공991" localSheetId="2">#REF!</definedName>
    <definedName name="방수공991" localSheetId="1">#REF!</definedName>
    <definedName name="방수공991" localSheetId="0">#REF!</definedName>
    <definedName name="방수공991" localSheetId="7">#REF!</definedName>
    <definedName name="방수공991" localSheetId="5">#REF!</definedName>
    <definedName name="방수공991">#REF!</definedName>
    <definedName name="방수공992" localSheetId="4">#REF!</definedName>
    <definedName name="방수공992" localSheetId="3">#REF!</definedName>
    <definedName name="방수공992" localSheetId="2">#REF!</definedName>
    <definedName name="방수공992" localSheetId="1">#REF!</definedName>
    <definedName name="방수공992" localSheetId="0">#REF!</definedName>
    <definedName name="방수공992" localSheetId="7">#REF!</definedName>
    <definedName name="방수공992" localSheetId="5">#REF!</definedName>
    <definedName name="방수공992">#REF!</definedName>
    <definedName name="방콘2">'[33]대창(장성)'!$AL$481</definedName>
    <definedName name="방호벽" localSheetId="4">[96]다곡2교!#REF!</definedName>
    <definedName name="방호벽" localSheetId="3">[96]다곡2교!#REF!</definedName>
    <definedName name="방호벽" localSheetId="2">[96]다곡2교!#REF!</definedName>
    <definedName name="방호벽" localSheetId="1">[96]다곡2교!#REF!</definedName>
    <definedName name="방호벽" localSheetId="0">[96]다곡2교!#REF!</definedName>
    <definedName name="방호벽" localSheetId="5">[96]다곡2교!#REF!</definedName>
    <definedName name="방호벽">[96]다곡2교!#REF!</definedName>
    <definedName name="방호벽11" localSheetId="4">'[97]Sheet1 (2)'!#REF!</definedName>
    <definedName name="방호벽11" localSheetId="3">'[97]Sheet1 (2)'!#REF!</definedName>
    <definedName name="방호벽11" localSheetId="2">'[97]Sheet1 (2)'!#REF!</definedName>
    <definedName name="방호벽11" localSheetId="1">'[97]Sheet1 (2)'!#REF!</definedName>
    <definedName name="방호벽11" localSheetId="0">'[97]Sheet1 (2)'!#REF!</definedName>
    <definedName name="방호벽11" localSheetId="5">'[97]Sheet1 (2)'!#REF!</definedName>
    <definedName name="방호벽11">'[97]Sheet1 (2)'!#REF!</definedName>
    <definedName name="배관공" localSheetId="4">#REF!</definedName>
    <definedName name="배관공" localSheetId="3">#REF!</definedName>
    <definedName name="배관공" localSheetId="2">#REF!</definedName>
    <definedName name="배관공" localSheetId="1">#REF!</definedName>
    <definedName name="배관공" localSheetId="0">#REF!</definedName>
    <definedName name="배관공" localSheetId="7">#REF!</definedName>
    <definedName name="배관공" localSheetId="5">#REF!</definedName>
    <definedName name="배관공">#REF!</definedName>
    <definedName name="배관공001" localSheetId="4">#REF!</definedName>
    <definedName name="배관공001" localSheetId="3">#REF!</definedName>
    <definedName name="배관공001" localSheetId="2">#REF!</definedName>
    <definedName name="배관공001" localSheetId="1">#REF!</definedName>
    <definedName name="배관공001" localSheetId="0">#REF!</definedName>
    <definedName name="배관공001" localSheetId="7">#REF!</definedName>
    <definedName name="배관공001" localSheetId="5">#REF!</definedName>
    <definedName name="배관공001">#REF!</definedName>
    <definedName name="배관공002" localSheetId="4">#REF!</definedName>
    <definedName name="배관공002" localSheetId="3">#REF!</definedName>
    <definedName name="배관공002" localSheetId="2">#REF!</definedName>
    <definedName name="배관공002" localSheetId="1">#REF!</definedName>
    <definedName name="배관공002" localSheetId="0">#REF!</definedName>
    <definedName name="배관공002" localSheetId="7">#REF!</definedName>
    <definedName name="배관공002" localSheetId="5">#REF!</definedName>
    <definedName name="배관공002">#REF!</definedName>
    <definedName name="배관공011" localSheetId="4">#REF!</definedName>
    <definedName name="배관공011" localSheetId="3">#REF!</definedName>
    <definedName name="배관공011" localSheetId="2">#REF!</definedName>
    <definedName name="배관공011" localSheetId="1">#REF!</definedName>
    <definedName name="배관공011" localSheetId="0">#REF!</definedName>
    <definedName name="배관공011" localSheetId="7">#REF!</definedName>
    <definedName name="배관공011" localSheetId="5">#REF!</definedName>
    <definedName name="배관공011">#REF!</definedName>
    <definedName name="배관공012" localSheetId="4">#REF!</definedName>
    <definedName name="배관공012" localSheetId="3">#REF!</definedName>
    <definedName name="배관공012" localSheetId="2">#REF!</definedName>
    <definedName name="배관공012" localSheetId="1">#REF!</definedName>
    <definedName name="배관공012" localSheetId="0">#REF!</definedName>
    <definedName name="배관공012" localSheetId="7">#REF!</definedName>
    <definedName name="배관공012" localSheetId="5">#REF!</definedName>
    <definedName name="배관공012">#REF!</definedName>
    <definedName name="배관공982" localSheetId="4">#REF!</definedName>
    <definedName name="배관공982" localSheetId="3">#REF!</definedName>
    <definedName name="배관공982" localSheetId="2">#REF!</definedName>
    <definedName name="배관공982" localSheetId="1">#REF!</definedName>
    <definedName name="배관공982" localSheetId="0">#REF!</definedName>
    <definedName name="배관공982" localSheetId="7">#REF!</definedName>
    <definedName name="배관공982" localSheetId="5">#REF!</definedName>
    <definedName name="배관공982">#REF!</definedName>
    <definedName name="배관공991" localSheetId="4">#REF!</definedName>
    <definedName name="배관공991" localSheetId="3">#REF!</definedName>
    <definedName name="배관공991" localSheetId="2">#REF!</definedName>
    <definedName name="배관공991" localSheetId="1">#REF!</definedName>
    <definedName name="배관공991" localSheetId="0">#REF!</definedName>
    <definedName name="배관공991" localSheetId="7">#REF!</definedName>
    <definedName name="배관공991" localSheetId="5">#REF!</definedName>
    <definedName name="배관공991">#REF!</definedName>
    <definedName name="배관공992" localSheetId="4">#REF!</definedName>
    <definedName name="배관공992" localSheetId="3">#REF!</definedName>
    <definedName name="배관공992" localSheetId="2">#REF!</definedName>
    <definedName name="배관공992" localSheetId="1">#REF!</definedName>
    <definedName name="배관공992" localSheetId="0">#REF!</definedName>
    <definedName name="배관공992" localSheetId="7">#REF!</definedName>
    <definedName name="배관공992" localSheetId="5">#REF!</definedName>
    <definedName name="배관공992">#REF!</definedName>
    <definedName name="배관공단가" localSheetId="4">[39]관접합및부설!#REF!</definedName>
    <definedName name="배관공단가" localSheetId="3">[39]관접합및부설!#REF!</definedName>
    <definedName name="배관공단가" localSheetId="2">[39]관접합및부설!#REF!</definedName>
    <definedName name="배관공단가" localSheetId="1">[39]관접합및부설!#REF!</definedName>
    <definedName name="배관공단가" localSheetId="0">[39]관접합및부설!#REF!</definedName>
    <definedName name="배관공단가" localSheetId="7">[40]관접합및부설!#REF!</definedName>
    <definedName name="배관공단가" localSheetId="5">[39]관접합및부설!#REF!</definedName>
    <definedName name="배관공단가">[40]관접합및부설!#REF!</definedName>
    <definedName name="배롱나무" localSheetId="4">#REF!</definedName>
    <definedName name="배롱나무" localSheetId="3">#REF!</definedName>
    <definedName name="배롱나무" localSheetId="2">#REF!</definedName>
    <definedName name="배롱나무" localSheetId="1">#REF!</definedName>
    <definedName name="배롱나무" localSheetId="0">#REF!</definedName>
    <definedName name="배롱나무" localSheetId="7">#REF!</definedName>
    <definedName name="배롱나무" localSheetId="5">#REF!</definedName>
    <definedName name="배롱나무">#REF!</definedName>
    <definedName name="배면방수">[35]구체!$AU$198</definedName>
    <definedName name="배수" localSheetId="4" hidden="1">[98]날개벽수량표!#REF!</definedName>
    <definedName name="배수" localSheetId="3" hidden="1">[98]날개벽수량표!#REF!</definedName>
    <definedName name="배수" localSheetId="2" hidden="1">[98]날개벽수량표!#REF!</definedName>
    <definedName name="배수" localSheetId="1" hidden="1">[98]날개벽수량표!#REF!</definedName>
    <definedName name="배수" localSheetId="0" hidden="1">[98]날개벽수량표!#REF!</definedName>
    <definedName name="배수" localSheetId="5" hidden="1">[98]날개벽수량표!#REF!</definedName>
    <definedName name="배수" hidden="1">[99]날개벽수량표!#REF!</definedName>
    <definedName name="배수공" localSheetId="4" hidden="1">{#N/A,#N/A,FALSE,"단가표지"}</definedName>
    <definedName name="배수공" localSheetId="3" hidden="1">{#N/A,#N/A,FALSE,"단가표지"}</definedName>
    <definedName name="배수공" localSheetId="2" hidden="1">{#N/A,#N/A,FALSE,"단가표지"}</definedName>
    <definedName name="배수공" localSheetId="1" hidden="1">{#N/A,#N/A,FALSE,"단가표지"}</definedName>
    <definedName name="배수공" localSheetId="0" hidden="1">{#N/A,#N/A,FALSE,"단가표지"}</definedName>
    <definedName name="배수공" localSheetId="7" hidden="1">{#N/A,#N/A,FALSE,"단가표지"}</definedName>
    <definedName name="배수공" localSheetId="11" hidden="1">{#N/A,#N/A,FALSE,"단가표지"}</definedName>
    <definedName name="배수공" localSheetId="5" hidden="1">{#N/A,#N/A,FALSE,"단가표지"}</definedName>
    <definedName name="배수공" hidden="1">{#N/A,#N/A,FALSE,"단가표지"}</definedName>
    <definedName name="배수공1" localSheetId="4" hidden="1">{#N/A,#N/A,FALSE,"단가표지"}</definedName>
    <definedName name="배수공1" localSheetId="3" hidden="1">{#N/A,#N/A,FALSE,"단가표지"}</definedName>
    <definedName name="배수공1" localSheetId="2" hidden="1">{#N/A,#N/A,FALSE,"단가표지"}</definedName>
    <definedName name="배수공1" localSheetId="1" hidden="1">{#N/A,#N/A,FALSE,"단가표지"}</definedName>
    <definedName name="배수공1" localSheetId="0" hidden="1">{#N/A,#N/A,FALSE,"단가표지"}</definedName>
    <definedName name="배수공1" localSheetId="7" hidden="1">{#N/A,#N/A,FALSE,"단가표지"}</definedName>
    <definedName name="배수공1" localSheetId="11" hidden="1">{#N/A,#N/A,FALSE,"단가표지"}</definedName>
    <definedName name="배수공1" localSheetId="5" hidden="1">{#N/A,#N/A,FALSE,"단가표지"}</definedName>
    <definedName name="배수공1" hidden="1">{#N/A,#N/A,FALSE,"단가표지"}</definedName>
    <definedName name="배수공집계표" localSheetId="4">#REF!</definedName>
    <definedName name="배수공집계표" localSheetId="3">#REF!</definedName>
    <definedName name="배수공집계표" localSheetId="2">#REF!</definedName>
    <definedName name="배수공집계표" localSheetId="1">#REF!</definedName>
    <definedName name="배수공집계표" localSheetId="0">#REF!</definedName>
    <definedName name="배수공집계표" localSheetId="7">#REF!</definedName>
    <definedName name="배수공집계표" localSheetId="5">#REF!</definedName>
    <definedName name="배수공집계표">#REF!</definedName>
    <definedName name="배수공집계표제목" localSheetId="4">#REF!</definedName>
    <definedName name="배수공집계표제목" localSheetId="3">#REF!</definedName>
    <definedName name="배수공집계표제목" localSheetId="2">#REF!</definedName>
    <definedName name="배수공집계표제목" localSheetId="1">#REF!</definedName>
    <definedName name="배수공집계표제목" localSheetId="0">#REF!</definedName>
    <definedName name="배수공집계표제목" localSheetId="7">#REF!</definedName>
    <definedName name="배수공집계표제목" localSheetId="5">#REF!</definedName>
    <definedName name="배수공집계표제목">#REF!</definedName>
    <definedName name="배수로" localSheetId="4">#REF!</definedName>
    <definedName name="배수로" localSheetId="3">#REF!</definedName>
    <definedName name="배수로" localSheetId="2">#REF!</definedName>
    <definedName name="배수로" localSheetId="1">#REF!</definedName>
    <definedName name="배수로" localSheetId="0">#REF!</definedName>
    <definedName name="배수로" localSheetId="7">#REF!</definedName>
    <definedName name="배수로" localSheetId="5">#REF!</definedName>
    <definedName name="배수로">#REF!</definedName>
    <definedName name="배수로굴착2" localSheetId="4">#REF!</definedName>
    <definedName name="배수로굴착2" localSheetId="3">#REF!</definedName>
    <definedName name="배수로굴착2" localSheetId="2">#REF!</definedName>
    <definedName name="배수로굴착2" localSheetId="1">#REF!</definedName>
    <definedName name="배수로굴착2" localSheetId="0">#REF!</definedName>
    <definedName name="배수로굴착2" localSheetId="7">#REF!</definedName>
    <definedName name="배수로굴착2" localSheetId="5">#REF!</definedName>
    <definedName name="배수로굴착2">#REF!</definedName>
    <definedName name="배전전공001" localSheetId="4">#REF!</definedName>
    <definedName name="배전전공001" localSheetId="3">#REF!</definedName>
    <definedName name="배전전공001" localSheetId="2">#REF!</definedName>
    <definedName name="배전전공001" localSheetId="1">#REF!</definedName>
    <definedName name="배전전공001" localSheetId="0">#REF!</definedName>
    <definedName name="배전전공001" localSheetId="7">#REF!</definedName>
    <definedName name="배전전공001" localSheetId="5">#REF!</definedName>
    <definedName name="배전전공001">#REF!</definedName>
    <definedName name="배전전공002" localSheetId="4">#REF!</definedName>
    <definedName name="배전전공002" localSheetId="3">#REF!</definedName>
    <definedName name="배전전공002" localSheetId="2">#REF!</definedName>
    <definedName name="배전전공002" localSheetId="1">#REF!</definedName>
    <definedName name="배전전공002" localSheetId="0">#REF!</definedName>
    <definedName name="배전전공002" localSheetId="7">#REF!</definedName>
    <definedName name="배전전공002" localSheetId="5">#REF!</definedName>
    <definedName name="배전전공002">#REF!</definedName>
    <definedName name="배전전공011" localSheetId="4">#REF!</definedName>
    <definedName name="배전전공011" localSheetId="3">#REF!</definedName>
    <definedName name="배전전공011" localSheetId="2">#REF!</definedName>
    <definedName name="배전전공011" localSheetId="1">#REF!</definedName>
    <definedName name="배전전공011" localSheetId="0">#REF!</definedName>
    <definedName name="배전전공011" localSheetId="7">#REF!</definedName>
    <definedName name="배전전공011" localSheetId="5">#REF!</definedName>
    <definedName name="배전전공011">#REF!</definedName>
    <definedName name="배전전공012" localSheetId="4">#REF!</definedName>
    <definedName name="배전전공012" localSheetId="3">#REF!</definedName>
    <definedName name="배전전공012" localSheetId="2">#REF!</definedName>
    <definedName name="배전전공012" localSheetId="1">#REF!</definedName>
    <definedName name="배전전공012" localSheetId="0">#REF!</definedName>
    <definedName name="배전전공012" localSheetId="7">#REF!</definedName>
    <definedName name="배전전공012" localSheetId="5">#REF!</definedName>
    <definedName name="배전전공012">#REF!</definedName>
    <definedName name="배전전공982" localSheetId="4">#REF!</definedName>
    <definedName name="배전전공982" localSheetId="3">#REF!</definedName>
    <definedName name="배전전공982" localSheetId="2">#REF!</definedName>
    <definedName name="배전전공982" localSheetId="1">#REF!</definedName>
    <definedName name="배전전공982" localSheetId="0">#REF!</definedName>
    <definedName name="배전전공982" localSheetId="7">#REF!</definedName>
    <definedName name="배전전공982" localSheetId="5">#REF!</definedName>
    <definedName name="배전전공982">#REF!</definedName>
    <definedName name="배전전공991" localSheetId="4">#REF!</definedName>
    <definedName name="배전전공991" localSheetId="3">#REF!</definedName>
    <definedName name="배전전공991" localSheetId="2">#REF!</definedName>
    <definedName name="배전전공991" localSheetId="1">#REF!</definedName>
    <definedName name="배전전공991" localSheetId="0">#REF!</definedName>
    <definedName name="배전전공991" localSheetId="7">#REF!</definedName>
    <definedName name="배전전공991" localSheetId="5">#REF!</definedName>
    <definedName name="배전전공991">#REF!</definedName>
    <definedName name="배전전공992" localSheetId="4">#REF!</definedName>
    <definedName name="배전전공992" localSheetId="3">#REF!</definedName>
    <definedName name="배전전공992" localSheetId="2">#REF!</definedName>
    <definedName name="배전전공992" localSheetId="1">#REF!</definedName>
    <definedName name="배전전공992" localSheetId="0">#REF!</definedName>
    <definedName name="배전전공992" localSheetId="7">#REF!</definedName>
    <definedName name="배전전공992" localSheetId="5">#REF!</definedName>
    <definedName name="배전전공992">#REF!</definedName>
    <definedName name="배전활선전공001" localSheetId="4">#REF!</definedName>
    <definedName name="배전활선전공001" localSheetId="3">#REF!</definedName>
    <definedName name="배전활선전공001" localSheetId="2">#REF!</definedName>
    <definedName name="배전활선전공001" localSheetId="1">#REF!</definedName>
    <definedName name="배전활선전공001" localSheetId="0">#REF!</definedName>
    <definedName name="배전활선전공001" localSheetId="7">#REF!</definedName>
    <definedName name="배전활선전공001" localSheetId="5">#REF!</definedName>
    <definedName name="배전활선전공001">#REF!</definedName>
    <definedName name="배전활선전공002" localSheetId="4">#REF!</definedName>
    <definedName name="배전활선전공002" localSheetId="3">#REF!</definedName>
    <definedName name="배전활선전공002" localSheetId="2">#REF!</definedName>
    <definedName name="배전활선전공002" localSheetId="1">#REF!</definedName>
    <definedName name="배전활선전공002" localSheetId="0">#REF!</definedName>
    <definedName name="배전활선전공002" localSheetId="7">#REF!</definedName>
    <definedName name="배전활선전공002" localSheetId="5">#REF!</definedName>
    <definedName name="배전활선전공002">#REF!</definedName>
    <definedName name="배전활선전공011" localSheetId="4">#REF!</definedName>
    <definedName name="배전활선전공011" localSheetId="3">#REF!</definedName>
    <definedName name="배전활선전공011" localSheetId="2">#REF!</definedName>
    <definedName name="배전활선전공011" localSheetId="1">#REF!</definedName>
    <definedName name="배전활선전공011" localSheetId="0">#REF!</definedName>
    <definedName name="배전활선전공011" localSheetId="7">#REF!</definedName>
    <definedName name="배전활선전공011" localSheetId="5">#REF!</definedName>
    <definedName name="배전활선전공011">#REF!</definedName>
    <definedName name="배전활선전공012" localSheetId="4">#REF!</definedName>
    <definedName name="배전활선전공012" localSheetId="3">#REF!</definedName>
    <definedName name="배전활선전공012" localSheetId="2">#REF!</definedName>
    <definedName name="배전활선전공012" localSheetId="1">#REF!</definedName>
    <definedName name="배전활선전공012" localSheetId="0">#REF!</definedName>
    <definedName name="배전활선전공012" localSheetId="7">#REF!</definedName>
    <definedName name="배전활선전공012" localSheetId="5">#REF!</definedName>
    <definedName name="배전활선전공012">#REF!</definedName>
    <definedName name="배전활선전공982" localSheetId="4">#REF!</definedName>
    <definedName name="배전활선전공982" localSheetId="3">#REF!</definedName>
    <definedName name="배전활선전공982" localSheetId="2">#REF!</definedName>
    <definedName name="배전활선전공982" localSheetId="1">#REF!</definedName>
    <definedName name="배전활선전공982" localSheetId="0">#REF!</definedName>
    <definedName name="배전활선전공982" localSheetId="7">#REF!</definedName>
    <definedName name="배전활선전공982" localSheetId="5">#REF!</definedName>
    <definedName name="배전활선전공982">#REF!</definedName>
    <definedName name="배전활선전공991" localSheetId="4">#REF!</definedName>
    <definedName name="배전활선전공991" localSheetId="3">#REF!</definedName>
    <definedName name="배전활선전공991" localSheetId="2">#REF!</definedName>
    <definedName name="배전활선전공991" localSheetId="1">#REF!</definedName>
    <definedName name="배전활선전공991" localSheetId="0">#REF!</definedName>
    <definedName name="배전활선전공991" localSheetId="7">#REF!</definedName>
    <definedName name="배전활선전공991" localSheetId="5">#REF!</definedName>
    <definedName name="배전활선전공991">#REF!</definedName>
    <definedName name="배전활선전공992" localSheetId="4">#REF!</definedName>
    <definedName name="배전활선전공992" localSheetId="3">#REF!</definedName>
    <definedName name="배전활선전공992" localSheetId="2">#REF!</definedName>
    <definedName name="배전활선전공992" localSheetId="1">#REF!</definedName>
    <definedName name="배전활선전공992" localSheetId="0">#REF!</definedName>
    <definedName name="배전활선전공992" localSheetId="7">#REF!</definedName>
    <definedName name="배전활선전공992" localSheetId="5">#REF!</definedName>
    <definedName name="배전활선전공992">#REF!</definedName>
    <definedName name="백02간재">'[47]기계경비(시간당)'!$H$161</definedName>
    <definedName name="백02간재티스제외">'[47]기계경비(시간당)'!$H$162</definedName>
    <definedName name="백02노무">'[47]기계경비(시간당)'!$H$153</definedName>
    <definedName name="백02노무야간">'[47]기계경비(시간당)'!$H$157</definedName>
    <definedName name="백02손료">'[47]기계경비(시간당)'!$H$149</definedName>
    <definedName name="백04간재">'[47]기계경비(시간당)'!$H$145</definedName>
    <definedName name="백04간재티스제외">'[47]기계경비(시간당)'!$H$146</definedName>
    <definedName name="백04노무">'[47]기계경비(시간당)'!$H$137</definedName>
    <definedName name="백04노무야간">'[47]기계경비(시간당)'!$H$141</definedName>
    <definedName name="백04손료">'[47]기계경비(시간당)'!$H$133</definedName>
    <definedName name="백07간재">'[47]기계경비(시간당)'!$H$129</definedName>
    <definedName name="백07노무">'[47]기계경비(시간당)'!$H$121</definedName>
    <definedName name="백07손료">'[47]기계경비(시간당)'!$H$117</definedName>
    <definedName name="버림돌출폭" localSheetId="4">#REF!</definedName>
    <definedName name="버림돌출폭" localSheetId="3">#REF!</definedName>
    <definedName name="버림돌출폭" localSheetId="2">#REF!</definedName>
    <definedName name="버림돌출폭" localSheetId="1">#REF!</definedName>
    <definedName name="버림돌출폭" localSheetId="0">#REF!</definedName>
    <definedName name="버림돌출폭" localSheetId="7">#REF!</definedName>
    <definedName name="버림돌출폭" localSheetId="5">#REF!</definedName>
    <definedName name="버림돌출폭">#REF!</definedName>
    <definedName name="버림두께" localSheetId="4">#REF!</definedName>
    <definedName name="버림두께" localSheetId="3">#REF!</definedName>
    <definedName name="버림두께" localSheetId="2">#REF!</definedName>
    <definedName name="버림두께" localSheetId="1">#REF!</definedName>
    <definedName name="버림두께" localSheetId="0">#REF!</definedName>
    <definedName name="버림두께" localSheetId="7">#REF!</definedName>
    <definedName name="버림두께" localSheetId="5">#REF!</definedName>
    <definedName name="버림두께">#REF!</definedName>
    <definedName name="버림콘크리트" localSheetId="4">#REF!</definedName>
    <definedName name="버림콘크리트" localSheetId="3">#REF!</definedName>
    <definedName name="버림콘크리트" localSheetId="2">#REF!</definedName>
    <definedName name="버림콘크리트" localSheetId="1">#REF!</definedName>
    <definedName name="버림콘크리트" localSheetId="0">#REF!</definedName>
    <definedName name="버림콘크리트" localSheetId="7">#REF!</definedName>
    <definedName name="버림콘크리트" localSheetId="5">#REF!</definedName>
    <definedName name="버림콘크리트">#REF!</definedName>
    <definedName name="버팀1단">[34]가시설단위수량!$D$10</definedName>
    <definedName name="버팀2단">[34]가시설단위수량!$D$11</definedName>
    <definedName name="번들1호" localSheetId="4">#REF!</definedName>
    <definedName name="번들1호" localSheetId="3">#REF!</definedName>
    <definedName name="번들1호" localSheetId="2">#REF!</definedName>
    <definedName name="번들1호" localSheetId="1">#REF!</definedName>
    <definedName name="번들1호" localSheetId="0">#REF!</definedName>
    <definedName name="번들1호" localSheetId="7">#REF!</definedName>
    <definedName name="번들1호" localSheetId="5">#REF!</definedName>
    <definedName name="번들1호">#REF!</definedName>
    <definedName name="번들2호" localSheetId="4">#REF!</definedName>
    <definedName name="번들2호" localSheetId="3">#REF!</definedName>
    <definedName name="번들2호" localSheetId="2">#REF!</definedName>
    <definedName name="번들2호" localSheetId="1">#REF!</definedName>
    <definedName name="번들2호" localSheetId="0">#REF!</definedName>
    <definedName name="번들2호" localSheetId="7">#REF!</definedName>
    <definedName name="번들2호" localSheetId="5">#REF!</definedName>
    <definedName name="번들2호">#REF!</definedName>
    <definedName name="번들3호" localSheetId="4">#REF!</definedName>
    <definedName name="번들3호" localSheetId="3">#REF!</definedName>
    <definedName name="번들3호" localSheetId="2">#REF!</definedName>
    <definedName name="번들3호" localSheetId="1">#REF!</definedName>
    <definedName name="번들3호" localSheetId="0">#REF!</definedName>
    <definedName name="번들3호" localSheetId="7">#REF!</definedName>
    <definedName name="번들3호" localSheetId="5">#REF!</definedName>
    <definedName name="번들3호">#REF!</definedName>
    <definedName name="번호" localSheetId="4">#REF!</definedName>
    <definedName name="번호" localSheetId="3">#REF!</definedName>
    <definedName name="번호" localSheetId="2">#REF!</definedName>
    <definedName name="번호" localSheetId="1">#REF!</definedName>
    <definedName name="번호" localSheetId="0">#REF!</definedName>
    <definedName name="번호" localSheetId="7">[3]관로토공집계표!#REF!</definedName>
    <definedName name="번호" localSheetId="5">#REF!</definedName>
    <definedName name="번호">#REF!</definedName>
    <definedName name="벌목공011" localSheetId="4">#REF!</definedName>
    <definedName name="벌목공011" localSheetId="3">#REF!</definedName>
    <definedName name="벌목공011" localSheetId="2">#REF!</definedName>
    <definedName name="벌목공011" localSheetId="1">#REF!</definedName>
    <definedName name="벌목공011" localSheetId="0">#REF!</definedName>
    <definedName name="벌목공011" localSheetId="7">#REF!</definedName>
    <definedName name="벌목공011" localSheetId="5">#REF!</definedName>
    <definedName name="벌목공011">#REF!</definedName>
    <definedName name="벌목부001" localSheetId="4">#REF!</definedName>
    <definedName name="벌목부001" localSheetId="3">#REF!</definedName>
    <definedName name="벌목부001" localSheetId="2">#REF!</definedName>
    <definedName name="벌목부001" localSheetId="1">#REF!</definedName>
    <definedName name="벌목부001" localSheetId="0">#REF!</definedName>
    <definedName name="벌목부001" localSheetId="7">#REF!</definedName>
    <definedName name="벌목부001" localSheetId="5">#REF!</definedName>
    <definedName name="벌목부001">#REF!</definedName>
    <definedName name="벌목부002" localSheetId="4">#REF!</definedName>
    <definedName name="벌목부002" localSheetId="3">#REF!</definedName>
    <definedName name="벌목부002" localSheetId="2">#REF!</definedName>
    <definedName name="벌목부002" localSheetId="1">#REF!</definedName>
    <definedName name="벌목부002" localSheetId="0">#REF!</definedName>
    <definedName name="벌목부002" localSheetId="7">#REF!</definedName>
    <definedName name="벌목부002" localSheetId="5">#REF!</definedName>
    <definedName name="벌목부002">#REF!</definedName>
    <definedName name="벌목부012" localSheetId="4">#REF!</definedName>
    <definedName name="벌목부012" localSheetId="3">#REF!</definedName>
    <definedName name="벌목부012" localSheetId="2">#REF!</definedName>
    <definedName name="벌목부012" localSheetId="1">#REF!</definedName>
    <definedName name="벌목부012" localSheetId="0">#REF!</definedName>
    <definedName name="벌목부012" localSheetId="7">#REF!</definedName>
    <definedName name="벌목부012" localSheetId="5">#REF!</definedName>
    <definedName name="벌목부012">#REF!</definedName>
    <definedName name="벌목부982" localSheetId="4">#REF!</definedName>
    <definedName name="벌목부982" localSheetId="3">#REF!</definedName>
    <definedName name="벌목부982" localSheetId="2">#REF!</definedName>
    <definedName name="벌목부982" localSheetId="1">#REF!</definedName>
    <definedName name="벌목부982" localSheetId="0">#REF!</definedName>
    <definedName name="벌목부982" localSheetId="7">#REF!</definedName>
    <definedName name="벌목부982" localSheetId="5">#REF!</definedName>
    <definedName name="벌목부982">#REF!</definedName>
    <definedName name="벌목부991" localSheetId="4">#REF!</definedName>
    <definedName name="벌목부991" localSheetId="3">#REF!</definedName>
    <definedName name="벌목부991" localSheetId="2">#REF!</definedName>
    <definedName name="벌목부991" localSheetId="1">#REF!</definedName>
    <definedName name="벌목부991" localSheetId="0">#REF!</definedName>
    <definedName name="벌목부991" localSheetId="7">#REF!</definedName>
    <definedName name="벌목부991" localSheetId="5">#REF!</definedName>
    <definedName name="벌목부991">#REF!</definedName>
    <definedName name="벌목부992" localSheetId="4">#REF!</definedName>
    <definedName name="벌목부992" localSheetId="3">#REF!</definedName>
    <definedName name="벌목부992" localSheetId="2">#REF!</definedName>
    <definedName name="벌목부992" localSheetId="1">#REF!</definedName>
    <definedName name="벌목부992" localSheetId="0">#REF!</definedName>
    <definedName name="벌목부992" localSheetId="7">#REF!</definedName>
    <definedName name="벌목부992" localSheetId="5">#REF!</definedName>
    <definedName name="벌목부992">#REF!</definedName>
    <definedName name="벽_돌__블_럭__제_작_공" localSheetId="4">#REF!</definedName>
    <definedName name="벽_돌__블_럭__제_작_공" localSheetId="3">#REF!</definedName>
    <definedName name="벽_돌__블_럭__제_작_공" localSheetId="2">#REF!</definedName>
    <definedName name="벽_돌__블_럭__제_작_공" localSheetId="1">#REF!</definedName>
    <definedName name="벽_돌__블_럭__제_작_공" localSheetId="0">#REF!</definedName>
    <definedName name="벽_돌__블_럭__제_작_공" localSheetId="7">#REF!</definedName>
    <definedName name="벽_돌__블_럭__제_작_공" localSheetId="5">#REF!</definedName>
    <definedName name="벽_돌__블_럭__제_작_공">#REF!</definedName>
    <definedName name="벽돌" localSheetId="4">#REF!</definedName>
    <definedName name="벽돌" localSheetId="3">#REF!</definedName>
    <definedName name="벽돌" localSheetId="2">#REF!</definedName>
    <definedName name="벽돌" localSheetId="1">#REF!</definedName>
    <definedName name="벽돌" localSheetId="0">#REF!</definedName>
    <definedName name="벽돌" localSheetId="7">#REF!</definedName>
    <definedName name="벽돌" localSheetId="5">#REF!</definedName>
    <definedName name="벽돌">#REF!</definedName>
    <definedName name="벽돌_블럭_제작공011" localSheetId="4">#REF!</definedName>
    <definedName name="벽돌_블럭_제작공011" localSheetId="3">#REF!</definedName>
    <definedName name="벽돌_블럭_제작공011" localSheetId="2">#REF!</definedName>
    <definedName name="벽돌_블럭_제작공011" localSheetId="1">#REF!</definedName>
    <definedName name="벽돌_블럭_제작공011" localSheetId="0">#REF!</definedName>
    <definedName name="벽돌_블럭_제작공011" localSheetId="7">#REF!</definedName>
    <definedName name="벽돌_블럭_제작공011" localSheetId="5">#REF!</definedName>
    <definedName name="벽돌_블럭_제작공011">#REF!</definedName>
    <definedName name="벽돌_블록_제작공001" localSheetId="4">#REF!</definedName>
    <definedName name="벽돌_블록_제작공001" localSheetId="3">#REF!</definedName>
    <definedName name="벽돌_블록_제작공001" localSheetId="2">#REF!</definedName>
    <definedName name="벽돌_블록_제작공001" localSheetId="1">#REF!</definedName>
    <definedName name="벽돌_블록_제작공001" localSheetId="0">#REF!</definedName>
    <definedName name="벽돌_블록_제작공001" localSheetId="7">#REF!</definedName>
    <definedName name="벽돌_블록_제작공001" localSheetId="5">#REF!</definedName>
    <definedName name="벽돌_블록_제작공001">#REF!</definedName>
    <definedName name="벽돌_블록_제작공002" localSheetId="4">#REF!</definedName>
    <definedName name="벽돌_블록_제작공002" localSheetId="3">#REF!</definedName>
    <definedName name="벽돌_블록_제작공002" localSheetId="2">#REF!</definedName>
    <definedName name="벽돌_블록_제작공002" localSheetId="1">#REF!</definedName>
    <definedName name="벽돌_블록_제작공002" localSheetId="0">#REF!</definedName>
    <definedName name="벽돌_블록_제작공002" localSheetId="7">#REF!</definedName>
    <definedName name="벽돌_블록_제작공002" localSheetId="5">#REF!</definedName>
    <definedName name="벽돌_블록_제작공002">#REF!</definedName>
    <definedName name="벽돌_블록_제작공012" localSheetId="4">#REF!</definedName>
    <definedName name="벽돌_블록_제작공012" localSheetId="3">#REF!</definedName>
    <definedName name="벽돌_블록_제작공012" localSheetId="2">#REF!</definedName>
    <definedName name="벽돌_블록_제작공012" localSheetId="1">#REF!</definedName>
    <definedName name="벽돌_블록_제작공012" localSheetId="0">#REF!</definedName>
    <definedName name="벽돌_블록_제작공012" localSheetId="7">#REF!</definedName>
    <definedName name="벽돌_블록_제작공012" localSheetId="5">#REF!</definedName>
    <definedName name="벽돌_블록_제작공012">#REF!</definedName>
    <definedName name="벽돌_블록_제작공982" localSheetId="4">#REF!</definedName>
    <definedName name="벽돌_블록_제작공982" localSheetId="3">#REF!</definedName>
    <definedName name="벽돌_블록_제작공982" localSheetId="2">#REF!</definedName>
    <definedName name="벽돌_블록_제작공982" localSheetId="1">#REF!</definedName>
    <definedName name="벽돌_블록_제작공982" localSheetId="0">#REF!</definedName>
    <definedName name="벽돌_블록_제작공982" localSheetId="7">#REF!</definedName>
    <definedName name="벽돌_블록_제작공982" localSheetId="5">#REF!</definedName>
    <definedName name="벽돌_블록_제작공982">#REF!</definedName>
    <definedName name="벽돌_블록_제작공991" localSheetId="4">#REF!</definedName>
    <definedName name="벽돌_블록_제작공991" localSheetId="3">#REF!</definedName>
    <definedName name="벽돌_블록_제작공991" localSheetId="2">#REF!</definedName>
    <definedName name="벽돌_블록_제작공991" localSheetId="1">#REF!</definedName>
    <definedName name="벽돌_블록_제작공991" localSheetId="0">#REF!</definedName>
    <definedName name="벽돌_블록_제작공991" localSheetId="7">#REF!</definedName>
    <definedName name="벽돌_블록_제작공991" localSheetId="5">#REF!</definedName>
    <definedName name="벽돌_블록_제작공991">#REF!</definedName>
    <definedName name="벽돌_블록_제작공992" localSheetId="4">#REF!</definedName>
    <definedName name="벽돌_블록_제작공992" localSheetId="3">#REF!</definedName>
    <definedName name="벽돌_블록_제작공992" localSheetId="2">#REF!</definedName>
    <definedName name="벽돌_블록_제작공992" localSheetId="1">#REF!</definedName>
    <definedName name="벽돌_블록_제작공992" localSheetId="0">#REF!</definedName>
    <definedName name="벽돌_블록_제작공992" localSheetId="7">#REF!</definedName>
    <definedName name="벽돌_블록_제작공992" localSheetId="5">#REF!</definedName>
    <definedName name="벽돌_블록_제작공992">#REF!</definedName>
    <definedName name="벽체" localSheetId="4">#REF!</definedName>
    <definedName name="벽체" localSheetId="3">#REF!</definedName>
    <definedName name="벽체" localSheetId="2">#REF!</definedName>
    <definedName name="벽체" localSheetId="1">#REF!</definedName>
    <definedName name="벽체" localSheetId="0">#REF!</definedName>
    <definedName name="벽체" localSheetId="7">#REF!</definedName>
    <definedName name="벽체" localSheetId="5">#REF!</definedName>
    <definedName name="벽체">#REF!</definedName>
    <definedName name="벽체1" localSheetId="4">#REF!</definedName>
    <definedName name="벽체1" localSheetId="3">#REF!</definedName>
    <definedName name="벽체1" localSheetId="2">#REF!</definedName>
    <definedName name="벽체1" localSheetId="1">#REF!</definedName>
    <definedName name="벽체1" localSheetId="0">#REF!</definedName>
    <definedName name="벽체1" localSheetId="7">#REF!</definedName>
    <definedName name="벽체1" localSheetId="5">#REF!</definedName>
    <definedName name="벽체1">#REF!</definedName>
    <definedName name="벽체높이" localSheetId="4">#REF!</definedName>
    <definedName name="벽체높이" localSheetId="3">#REF!</definedName>
    <definedName name="벽체높이" localSheetId="2">#REF!</definedName>
    <definedName name="벽체높이" localSheetId="1">#REF!</definedName>
    <definedName name="벽체높이" localSheetId="0">#REF!</definedName>
    <definedName name="벽체높이" localSheetId="7">#REF!</definedName>
    <definedName name="벽체높이" localSheetId="5">#REF!</definedName>
    <definedName name="벽체높이">#REF!</definedName>
    <definedName name="벽체스페이샤" localSheetId="4">'[36]pier-1'!#REF!</definedName>
    <definedName name="벽체스페이샤" localSheetId="3">'[36]pier-1'!#REF!</definedName>
    <definedName name="벽체스페이샤" localSheetId="2">'[36]pier-1'!#REF!</definedName>
    <definedName name="벽체스페이샤" localSheetId="1">'[36]pier-1'!#REF!</definedName>
    <definedName name="벽체스페이샤" localSheetId="0">'[36]pier-1'!#REF!</definedName>
    <definedName name="벽체스페이샤" localSheetId="7">'[36]pier-1'!#REF!</definedName>
    <definedName name="벽체스페이샤" localSheetId="5">'[36]pier-1'!#REF!</definedName>
    <definedName name="벽체스페이샤">'[36]pier-1'!#REF!</definedName>
    <definedName name="벽체폭" localSheetId="4">#REF!</definedName>
    <definedName name="벽체폭" localSheetId="3">#REF!</definedName>
    <definedName name="벽체폭" localSheetId="2">#REF!</definedName>
    <definedName name="벽체폭" localSheetId="1">#REF!</definedName>
    <definedName name="벽체폭" localSheetId="0">#REF!</definedName>
    <definedName name="벽체폭" localSheetId="7">#REF!</definedName>
    <definedName name="벽체폭" localSheetId="5">#REF!</definedName>
    <definedName name="벽체폭">#REF!</definedName>
    <definedName name="변간접노무비" localSheetId="4">#REF!</definedName>
    <definedName name="변간접노무비" localSheetId="3">#REF!</definedName>
    <definedName name="변간접노무비" localSheetId="2">#REF!</definedName>
    <definedName name="변간접노무비" localSheetId="1">#REF!</definedName>
    <definedName name="변간접노무비" localSheetId="0">#REF!</definedName>
    <definedName name="변간접노무비" localSheetId="7">#REF!</definedName>
    <definedName name="변간접노무비" localSheetId="5">#REF!</definedName>
    <definedName name="변간접노무비">#REF!</definedName>
    <definedName name="변경개요1" localSheetId="4">#REF!</definedName>
    <definedName name="변경개요1" localSheetId="3">#REF!</definedName>
    <definedName name="변경개요1" localSheetId="2">#REF!</definedName>
    <definedName name="변경개요1" localSheetId="1">#REF!</definedName>
    <definedName name="변경개요1" localSheetId="0">#REF!</definedName>
    <definedName name="변경개요1" localSheetId="7">#REF!</definedName>
    <definedName name="변경개요1" localSheetId="5">#REF!</definedName>
    <definedName name="변경개요1">#REF!</definedName>
    <definedName name="변경개요2" localSheetId="4">#REF!</definedName>
    <definedName name="변경개요2" localSheetId="3">#REF!</definedName>
    <definedName name="변경개요2" localSheetId="2">#REF!</definedName>
    <definedName name="변경개요2" localSheetId="1">#REF!</definedName>
    <definedName name="변경개요2" localSheetId="0">#REF!</definedName>
    <definedName name="변경개요2" localSheetId="7">#REF!</definedName>
    <definedName name="변경개요2" localSheetId="5">#REF!</definedName>
    <definedName name="변경개요2">#REF!</definedName>
    <definedName name="변경개요3" localSheetId="4">#REF!</definedName>
    <definedName name="변경개요3" localSheetId="3">#REF!</definedName>
    <definedName name="변경개요3" localSheetId="2">#REF!</definedName>
    <definedName name="변경개요3" localSheetId="1">#REF!</definedName>
    <definedName name="변경개요3" localSheetId="0">#REF!</definedName>
    <definedName name="변경개요3" localSheetId="7">#REF!</definedName>
    <definedName name="변경개요3" localSheetId="5">#REF!</definedName>
    <definedName name="변경개요3">#REF!</definedName>
    <definedName name="변경개요4" localSheetId="4">#REF!</definedName>
    <definedName name="변경개요4" localSheetId="3">#REF!</definedName>
    <definedName name="변경개요4" localSheetId="2">#REF!</definedName>
    <definedName name="변경개요4" localSheetId="1">#REF!</definedName>
    <definedName name="변경개요4" localSheetId="0">#REF!</definedName>
    <definedName name="변경개요4" localSheetId="7">#REF!</definedName>
    <definedName name="변경개요4" localSheetId="5">#REF!</definedName>
    <definedName name="변경개요4">#REF!</definedName>
    <definedName name="변경공사원가" localSheetId="4">#REF!</definedName>
    <definedName name="변경공사원가" localSheetId="3">#REF!</definedName>
    <definedName name="변경공사원가" localSheetId="2">#REF!</definedName>
    <definedName name="변경공사원가" localSheetId="1">#REF!</definedName>
    <definedName name="변경공사원가" localSheetId="0">#REF!</definedName>
    <definedName name="변경공사원가" localSheetId="7">#REF!</definedName>
    <definedName name="변경공사원가" localSheetId="5">#REF!</definedName>
    <definedName name="변경공사원가">#REF!</definedName>
    <definedName name="변경비" localSheetId="4">#REF!</definedName>
    <definedName name="변경비" localSheetId="3">#REF!</definedName>
    <definedName name="변경비" localSheetId="2">#REF!</definedName>
    <definedName name="변경비" localSheetId="1">#REF!</definedName>
    <definedName name="변경비" localSheetId="0">#REF!</definedName>
    <definedName name="변경비" localSheetId="7">#REF!</definedName>
    <definedName name="변경비" localSheetId="5">#REF!</definedName>
    <definedName name="변경비">#REF!</definedName>
    <definedName name="변고용보험료" localSheetId="4">#REF!</definedName>
    <definedName name="변고용보험료" localSheetId="3">#REF!</definedName>
    <definedName name="변고용보험료" localSheetId="2">#REF!</definedName>
    <definedName name="변고용보험료" localSheetId="1">#REF!</definedName>
    <definedName name="변고용보험료" localSheetId="0">#REF!</definedName>
    <definedName name="변고용보험료" localSheetId="7">#REF!</definedName>
    <definedName name="변고용보험료" localSheetId="5">#REF!</definedName>
    <definedName name="변고용보험료">#REF!</definedName>
    <definedName name="변공급가액" localSheetId="4">#REF!</definedName>
    <definedName name="변공급가액" localSheetId="3">#REF!</definedName>
    <definedName name="변공급가액" localSheetId="2">#REF!</definedName>
    <definedName name="변공급가액" localSheetId="1">#REF!</definedName>
    <definedName name="변공급가액" localSheetId="0">#REF!</definedName>
    <definedName name="변공급가액" localSheetId="7">#REF!</definedName>
    <definedName name="변공급가액" localSheetId="5">#REF!</definedName>
    <definedName name="변공급가액">#REF!</definedName>
    <definedName name="변공사개요1" localSheetId="4">#REF!</definedName>
    <definedName name="변공사개요1" localSheetId="3">#REF!</definedName>
    <definedName name="변공사개요1" localSheetId="2">#REF!</definedName>
    <definedName name="변공사개요1" localSheetId="1">#REF!</definedName>
    <definedName name="변공사개요1" localSheetId="0">#REF!</definedName>
    <definedName name="변공사개요1" localSheetId="7">#REF!</definedName>
    <definedName name="변공사개요1" localSheetId="5">#REF!</definedName>
    <definedName name="변공사개요1">#REF!</definedName>
    <definedName name="변공사개요2" localSheetId="4">#REF!</definedName>
    <definedName name="변공사개요2" localSheetId="3">#REF!</definedName>
    <definedName name="변공사개요2" localSheetId="2">#REF!</definedName>
    <definedName name="변공사개요2" localSheetId="1">#REF!</definedName>
    <definedName name="변공사개요2" localSheetId="0">#REF!</definedName>
    <definedName name="변공사개요2" localSheetId="7">#REF!</definedName>
    <definedName name="변공사개요2" localSheetId="5">#REF!</definedName>
    <definedName name="변공사개요2">#REF!</definedName>
    <definedName name="변공사개요3" localSheetId="4">#REF!</definedName>
    <definedName name="변공사개요3" localSheetId="3">#REF!</definedName>
    <definedName name="변공사개요3" localSheetId="2">#REF!</definedName>
    <definedName name="변공사개요3" localSheetId="1">#REF!</definedName>
    <definedName name="변공사개요3" localSheetId="0">#REF!</definedName>
    <definedName name="변공사개요3" localSheetId="7">#REF!</definedName>
    <definedName name="변공사개요3" localSheetId="5">#REF!</definedName>
    <definedName name="변공사개요3">#REF!</definedName>
    <definedName name="변공사개요4" localSheetId="4">#REF!</definedName>
    <definedName name="변공사개요4" localSheetId="3">#REF!</definedName>
    <definedName name="변공사개요4" localSheetId="2">#REF!</definedName>
    <definedName name="변공사개요4" localSheetId="1">#REF!</definedName>
    <definedName name="변공사개요4" localSheetId="0">#REF!</definedName>
    <definedName name="변공사개요4" localSheetId="7">#REF!</definedName>
    <definedName name="변공사개요4" localSheetId="5">#REF!</definedName>
    <definedName name="변공사개요4">#REF!</definedName>
    <definedName name="변관급자재대" localSheetId="4">#REF!</definedName>
    <definedName name="변관급자재대" localSheetId="3">#REF!</definedName>
    <definedName name="변관급자재대" localSheetId="2">#REF!</definedName>
    <definedName name="변관급자재대" localSheetId="1">#REF!</definedName>
    <definedName name="변관급자재대" localSheetId="0">#REF!</definedName>
    <definedName name="변관급자재대" localSheetId="7">#REF!</definedName>
    <definedName name="변관급자재대" localSheetId="5">#REF!</definedName>
    <definedName name="변관급자재대">#REF!</definedName>
    <definedName name="변기타경비" localSheetId="4">#REF!</definedName>
    <definedName name="변기타경비" localSheetId="3">#REF!</definedName>
    <definedName name="변기타경비" localSheetId="2">#REF!</definedName>
    <definedName name="변기타경비" localSheetId="1">#REF!</definedName>
    <definedName name="변기타경비" localSheetId="0">#REF!</definedName>
    <definedName name="변기타경비" localSheetId="7">#REF!</definedName>
    <definedName name="변기타경비" localSheetId="5">#REF!</definedName>
    <definedName name="변기타경비">#REF!</definedName>
    <definedName name="변노무비" localSheetId="4">#REF!</definedName>
    <definedName name="변노무비" localSheetId="3">#REF!</definedName>
    <definedName name="변노무비" localSheetId="2">#REF!</definedName>
    <definedName name="변노무비" localSheetId="1">#REF!</definedName>
    <definedName name="변노무비" localSheetId="0">#REF!</definedName>
    <definedName name="변노무비" localSheetId="7">#REF!</definedName>
    <definedName name="변노무비" localSheetId="5">#REF!</definedName>
    <definedName name="변노무비">#REF!</definedName>
    <definedName name="변도급액" localSheetId="4">#REF!</definedName>
    <definedName name="변도급액" localSheetId="3">#REF!</definedName>
    <definedName name="변도급액" localSheetId="2">#REF!</definedName>
    <definedName name="변도급액" localSheetId="1">#REF!</definedName>
    <definedName name="변도급액" localSheetId="0">#REF!</definedName>
    <definedName name="변도급액" localSheetId="7">#REF!</definedName>
    <definedName name="변도급액" localSheetId="5">#REF!</definedName>
    <definedName name="변도급액">#REF!</definedName>
    <definedName name="변보상비" localSheetId="4">#REF!</definedName>
    <definedName name="변보상비" localSheetId="3">#REF!</definedName>
    <definedName name="변보상비" localSheetId="2">#REF!</definedName>
    <definedName name="변보상비" localSheetId="1">#REF!</definedName>
    <definedName name="변보상비" localSheetId="0">#REF!</definedName>
    <definedName name="변보상비" localSheetId="7">#REF!</definedName>
    <definedName name="변보상비" localSheetId="5">#REF!</definedName>
    <definedName name="변보상비">#REF!</definedName>
    <definedName name="변부가가치세" localSheetId="4">#REF!</definedName>
    <definedName name="변부가가치세" localSheetId="3">#REF!</definedName>
    <definedName name="변부가가치세" localSheetId="2">#REF!</definedName>
    <definedName name="변부가가치세" localSheetId="1">#REF!</definedName>
    <definedName name="변부가가치세" localSheetId="0">#REF!</definedName>
    <definedName name="변부가가치세" localSheetId="7">#REF!</definedName>
    <definedName name="변부가가치세" localSheetId="5">#REF!</definedName>
    <definedName name="변부가가치세">#REF!</definedName>
    <definedName name="변산재보험료" localSheetId="4">#REF!</definedName>
    <definedName name="변산재보험료" localSheetId="3">#REF!</definedName>
    <definedName name="변산재보험료" localSheetId="2">#REF!</definedName>
    <definedName name="변산재보험료" localSheetId="1">#REF!</definedName>
    <definedName name="변산재보험료" localSheetId="0">#REF!</definedName>
    <definedName name="변산재보험료" localSheetId="7">#REF!</definedName>
    <definedName name="변산재보험료" localSheetId="5">#REF!</definedName>
    <definedName name="변산재보험료">#REF!</definedName>
    <definedName name="변수수료" localSheetId="4">#REF!</definedName>
    <definedName name="변수수료" localSheetId="3">#REF!</definedName>
    <definedName name="변수수료" localSheetId="2">#REF!</definedName>
    <definedName name="변수수료" localSheetId="1">#REF!</definedName>
    <definedName name="변수수료" localSheetId="0">#REF!</definedName>
    <definedName name="변수수료" localSheetId="7">#REF!</definedName>
    <definedName name="변수수료" localSheetId="5">#REF!</definedName>
    <definedName name="변수수료">#REF!</definedName>
    <definedName name="변순공사원가" localSheetId="4">#REF!</definedName>
    <definedName name="변순공사원가" localSheetId="3">#REF!</definedName>
    <definedName name="변순공사원가" localSheetId="2">#REF!</definedName>
    <definedName name="변순공사원가" localSheetId="1">#REF!</definedName>
    <definedName name="변순공사원가" localSheetId="0">#REF!</definedName>
    <definedName name="변순공사원가" localSheetId="7">#REF!</definedName>
    <definedName name="변순공사원가" localSheetId="5">#REF!</definedName>
    <definedName name="변순공사원가">#REF!</definedName>
    <definedName name="변안전관리비" localSheetId="4">#REF!</definedName>
    <definedName name="변안전관리비" localSheetId="3">#REF!</definedName>
    <definedName name="변안전관리비" localSheetId="2">#REF!</definedName>
    <definedName name="변안전관리비" localSheetId="1">#REF!</definedName>
    <definedName name="변안전관리비" localSheetId="0">#REF!</definedName>
    <definedName name="변안전관리비" localSheetId="7">#REF!</definedName>
    <definedName name="변안전관리비" localSheetId="5">#REF!</definedName>
    <definedName name="변안전관리비">#REF!</definedName>
    <definedName name="변이윤" localSheetId="4">#REF!</definedName>
    <definedName name="변이윤" localSheetId="3">#REF!</definedName>
    <definedName name="변이윤" localSheetId="2">#REF!</definedName>
    <definedName name="변이윤" localSheetId="1">#REF!</definedName>
    <definedName name="변이윤" localSheetId="0">#REF!</definedName>
    <definedName name="변이윤" localSheetId="7">#REF!</definedName>
    <definedName name="변이윤" localSheetId="5">#REF!</definedName>
    <definedName name="변이윤">#REF!</definedName>
    <definedName name="변일반관리비" localSheetId="4">#REF!</definedName>
    <definedName name="변일반관리비" localSheetId="3">#REF!</definedName>
    <definedName name="변일반관리비" localSheetId="2">#REF!</definedName>
    <definedName name="변일반관리비" localSheetId="1">#REF!</definedName>
    <definedName name="변일반관리비" localSheetId="0">#REF!</definedName>
    <definedName name="변일반관리비" localSheetId="7">#REF!</definedName>
    <definedName name="변일반관리비" localSheetId="5">#REF!</definedName>
    <definedName name="변일반관리비">#REF!</definedName>
    <definedName name="변재료비" localSheetId="4">#REF!</definedName>
    <definedName name="변재료비" localSheetId="3">#REF!</definedName>
    <definedName name="변재료비" localSheetId="2">#REF!</definedName>
    <definedName name="변재료비" localSheetId="1">#REF!</definedName>
    <definedName name="변재료비" localSheetId="0">#REF!</definedName>
    <definedName name="변재료비" localSheetId="7">#REF!</definedName>
    <definedName name="변재료비" localSheetId="5">#REF!</definedName>
    <definedName name="변재료비">#REF!</definedName>
    <definedName name="변전전공001" localSheetId="4">#REF!</definedName>
    <definedName name="변전전공001" localSheetId="3">#REF!</definedName>
    <definedName name="변전전공001" localSheetId="2">#REF!</definedName>
    <definedName name="변전전공001" localSheetId="1">#REF!</definedName>
    <definedName name="변전전공001" localSheetId="0">#REF!</definedName>
    <definedName name="변전전공001" localSheetId="7">#REF!</definedName>
    <definedName name="변전전공001" localSheetId="5">#REF!</definedName>
    <definedName name="변전전공001">#REF!</definedName>
    <definedName name="변전전공002" localSheetId="4">#REF!</definedName>
    <definedName name="변전전공002" localSheetId="3">#REF!</definedName>
    <definedName name="변전전공002" localSheetId="2">#REF!</definedName>
    <definedName name="변전전공002" localSheetId="1">#REF!</definedName>
    <definedName name="변전전공002" localSheetId="0">#REF!</definedName>
    <definedName name="변전전공002" localSheetId="7">#REF!</definedName>
    <definedName name="변전전공002" localSheetId="5">#REF!</definedName>
    <definedName name="변전전공002">#REF!</definedName>
    <definedName name="변전전공011" localSheetId="4">#REF!</definedName>
    <definedName name="변전전공011" localSheetId="3">#REF!</definedName>
    <definedName name="변전전공011" localSheetId="2">#REF!</definedName>
    <definedName name="변전전공011" localSheetId="1">#REF!</definedName>
    <definedName name="변전전공011" localSheetId="0">#REF!</definedName>
    <definedName name="변전전공011" localSheetId="7">#REF!</definedName>
    <definedName name="변전전공011" localSheetId="5">#REF!</definedName>
    <definedName name="변전전공011">#REF!</definedName>
    <definedName name="변전전공012" localSheetId="4">#REF!</definedName>
    <definedName name="변전전공012" localSheetId="3">#REF!</definedName>
    <definedName name="변전전공012" localSheetId="2">#REF!</definedName>
    <definedName name="변전전공012" localSheetId="1">#REF!</definedName>
    <definedName name="변전전공012" localSheetId="0">#REF!</definedName>
    <definedName name="변전전공012" localSheetId="7">#REF!</definedName>
    <definedName name="변전전공012" localSheetId="5">#REF!</definedName>
    <definedName name="변전전공012">#REF!</definedName>
    <definedName name="변전전공982" localSheetId="4">#REF!</definedName>
    <definedName name="변전전공982" localSheetId="3">#REF!</definedName>
    <definedName name="변전전공982" localSheetId="2">#REF!</definedName>
    <definedName name="변전전공982" localSheetId="1">#REF!</definedName>
    <definedName name="변전전공982" localSheetId="0">#REF!</definedName>
    <definedName name="변전전공982" localSheetId="7">#REF!</definedName>
    <definedName name="변전전공982" localSheetId="5">#REF!</definedName>
    <definedName name="변전전공982">#REF!</definedName>
    <definedName name="변전전공991" localSheetId="4">#REF!</definedName>
    <definedName name="변전전공991" localSheetId="3">#REF!</definedName>
    <definedName name="변전전공991" localSheetId="2">#REF!</definedName>
    <definedName name="변전전공991" localSheetId="1">#REF!</definedName>
    <definedName name="변전전공991" localSheetId="0">#REF!</definedName>
    <definedName name="변전전공991" localSheetId="7">#REF!</definedName>
    <definedName name="변전전공991" localSheetId="5">#REF!</definedName>
    <definedName name="변전전공991">#REF!</definedName>
    <definedName name="변전전공992" localSheetId="4">#REF!</definedName>
    <definedName name="변전전공992" localSheetId="3">#REF!</definedName>
    <definedName name="변전전공992" localSheetId="2">#REF!</definedName>
    <definedName name="변전전공992" localSheetId="1">#REF!</definedName>
    <definedName name="변전전공992" localSheetId="0">#REF!</definedName>
    <definedName name="변전전공992" localSheetId="7">#REF!</definedName>
    <definedName name="변전전공992" localSheetId="5">#REF!</definedName>
    <definedName name="변전전공992">#REF!</definedName>
    <definedName name="변제간접노무비" localSheetId="4">#REF!</definedName>
    <definedName name="변제간접노무비" localSheetId="3">#REF!</definedName>
    <definedName name="변제간접노무비" localSheetId="2">#REF!</definedName>
    <definedName name="변제간접노무비" localSheetId="1">#REF!</definedName>
    <definedName name="변제간접노무비" localSheetId="0">#REF!</definedName>
    <definedName name="변제간접노무비" localSheetId="7">#REF!</definedName>
    <definedName name="변제간접노무비" localSheetId="5">#REF!</definedName>
    <definedName name="변제간접노무비">#REF!</definedName>
    <definedName name="변제공급가액" localSheetId="4">#REF!</definedName>
    <definedName name="변제공급가액" localSheetId="3">#REF!</definedName>
    <definedName name="변제공급가액" localSheetId="2">#REF!</definedName>
    <definedName name="변제공급가액" localSheetId="1">#REF!</definedName>
    <definedName name="변제공급가액" localSheetId="0">#REF!</definedName>
    <definedName name="변제공급가액" localSheetId="7">#REF!</definedName>
    <definedName name="변제공급가액" localSheetId="5">#REF!</definedName>
    <definedName name="변제공급가액">#REF!</definedName>
    <definedName name="변제기타경비" localSheetId="4">#REF!</definedName>
    <definedName name="변제기타경비" localSheetId="3">#REF!</definedName>
    <definedName name="변제기타경비" localSheetId="2">#REF!</definedName>
    <definedName name="변제기타경비" localSheetId="1">#REF!</definedName>
    <definedName name="변제기타경비" localSheetId="0">#REF!</definedName>
    <definedName name="변제기타경비" localSheetId="7">#REF!</definedName>
    <definedName name="변제기타경비" localSheetId="5">#REF!</definedName>
    <definedName name="변제기타경비">#REF!</definedName>
    <definedName name="변제도급액" localSheetId="4">#REF!</definedName>
    <definedName name="변제도급액" localSheetId="3">#REF!</definedName>
    <definedName name="변제도급액" localSheetId="2">#REF!</definedName>
    <definedName name="변제도급액" localSheetId="1">#REF!</definedName>
    <definedName name="변제도급액" localSheetId="0">#REF!</definedName>
    <definedName name="변제도급액" localSheetId="7">#REF!</definedName>
    <definedName name="변제도급액" localSheetId="5">#REF!</definedName>
    <definedName name="변제도급액">#REF!</definedName>
    <definedName name="변제부가가치세" localSheetId="4">#REF!</definedName>
    <definedName name="변제부가가치세" localSheetId="3">#REF!</definedName>
    <definedName name="변제부가가치세" localSheetId="2">#REF!</definedName>
    <definedName name="변제부가가치세" localSheetId="1">#REF!</definedName>
    <definedName name="변제부가가치세" localSheetId="0">#REF!</definedName>
    <definedName name="변제부가가치세" localSheetId="7">#REF!</definedName>
    <definedName name="변제부가가치세" localSheetId="5">#REF!</definedName>
    <definedName name="변제부가가치세">#REF!</definedName>
    <definedName name="변제산재보험료" localSheetId="4">#REF!</definedName>
    <definedName name="변제산재보험료" localSheetId="3">#REF!</definedName>
    <definedName name="변제산재보험료" localSheetId="2">#REF!</definedName>
    <definedName name="변제산재보험료" localSheetId="1">#REF!</definedName>
    <definedName name="변제산재보험료" localSheetId="0">#REF!</definedName>
    <definedName name="변제산재보험료" localSheetId="7">#REF!</definedName>
    <definedName name="변제산재보험료" localSheetId="5">#REF!</definedName>
    <definedName name="변제산재보험료">#REF!</definedName>
    <definedName name="변제순공사원가" localSheetId="4">#REF!</definedName>
    <definedName name="변제순공사원가" localSheetId="3">#REF!</definedName>
    <definedName name="변제순공사원가" localSheetId="2">#REF!</definedName>
    <definedName name="변제순공사원가" localSheetId="1">#REF!</definedName>
    <definedName name="변제순공사원가" localSheetId="0">#REF!</definedName>
    <definedName name="변제순공사원가" localSheetId="7">#REF!</definedName>
    <definedName name="변제순공사원가" localSheetId="5">#REF!</definedName>
    <definedName name="변제순공사원가">#REF!</definedName>
    <definedName name="변제안전관리비" localSheetId="4">#REF!</definedName>
    <definedName name="변제안전관리비" localSheetId="3">#REF!</definedName>
    <definedName name="변제안전관리비" localSheetId="2">#REF!</definedName>
    <definedName name="변제안전관리비" localSheetId="1">#REF!</definedName>
    <definedName name="변제안전관리비" localSheetId="0">#REF!</definedName>
    <definedName name="변제안전관리비" localSheetId="7">#REF!</definedName>
    <definedName name="변제안전관리비" localSheetId="5">#REF!</definedName>
    <definedName name="변제안전관리비">#REF!</definedName>
    <definedName name="변제이윤" localSheetId="4">#REF!</definedName>
    <definedName name="변제이윤" localSheetId="3">#REF!</definedName>
    <definedName name="변제이윤" localSheetId="2">#REF!</definedName>
    <definedName name="변제이윤" localSheetId="1">#REF!</definedName>
    <definedName name="변제이윤" localSheetId="0">#REF!</definedName>
    <definedName name="변제이윤" localSheetId="7">#REF!</definedName>
    <definedName name="변제이윤" localSheetId="5">#REF!</definedName>
    <definedName name="변제이윤">#REF!</definedName>
    <definedName name="변제일반관리비" localSheetId="4">#REF!</definedName>
    <definedName name="변제일반관리비" localSheetId="3">#REF!</definedName>
    <definedName name="변제일반관리비" localSheetId="2">#REF!</definedName>
    <definedName name="변제일반관리비" localSheetId="1">#REF!</definedName>
    <definedName name="변제일반관리비" localSheetId="0">#REF!</definedName>
    <definedName name="변제일반관리비" localSheetId="7">#REF!</definedName>
    <definedName name="변제일반관리비" localSheetId="5">#REF!</definedName>
    <definedName name="변제일반관리비">#REF!</definedName>
    <definedName name="변폐기물처리비" localSheetId="4">#REF!</definedName>
    <definedName name="변폐기물처리비" localSheetId="3">#REF!</definedName>
    <definedName name="변폐기물처리비" localSheetId="2">#REF!</definedName>
    <definedName name="변폐기물처리비" localSheetId="1">#REF!</definedName>
    <definedName name="변폐기물처리비" localSheetId="0">#REF!</definedName>
    <definedName name="변폐기물처리비" localSheetId="7">#REF!</definedName>
    <definedName name="변폐기물처리비" localSheetId="5">#REF!</definedName>
    <definedName name="변폐기물처리비">#REF!</definedName>
    <definedName name="보도" localSheetId="4">#REF!</definedName>
    <definedName name="보도" localSheetId="3">#REF!</definedName>
    <definedName name="보도">#REF!</definedName>
    <definedName name="보도경계블럭수량" localSheetId="4">#REF!</definedName>
    <definedName name="보도경계블럭수량" localSheetId="3">#REF!</definedName>
    <definedName name="보도경계블럭수량" localSheetId="2">#REF!</definedName>
    <definedName name="보도경계블럭수량" localSheetId="1">#REF!</definedName>
    <definedName name="보도경계블럭수량" localSheetId="0">#REF!</definedName>
    <definedName name="보도경계블럭수량" localSheetId="7">#REF!</definedName>
    <definedName name="보도경계블럭수량" localSheetId="5">#REF!</definedName>
    <definedName name="보도경계블럭수량">#REF!</definedName>
    <definedName name="보도부수량집계" localSheetId="4">'[100]슬래브(PF)(하류)'!#REF!</definedName>
    <definedName name="보도부수량집계" localSheetId="3">'[100]슬래브(PF)(하류)'!#REF!</definedName>
    <definedName name="보도부수량집계" localSheetId="2">'[100]슬래브(PF)(하류)'!#REF!</definedName>
    <definedName name="보도부수량집계" localSheetId="1">'[100]슬래브(PF)(하류)'!#REF!</definedName>
    <definedName name="보도부수량집계" localSheetId="0">'[100]슬래브(PF)(하류)'!#REF!</definedName>
    <definedName name="보도부수량집계" localSheetId="7">'[100]슬래브(PF)(하류)'!#REF!</definedName>
    <definedName name="보도부수량집계" localSheetId="5">'[100]슬래브(PF)(하류)'!#REF!</definedName>
    <definedName name="보도부수량집계">'[100]슬래브(PF)(하류)'!#REF!</definedName>
    <definedName name="보링공_지질조사001" localSheetId="4">#REF!</definedName>
    <definedName name="보링공_지질조사001" localSheetId="3">#REF!</definedName>
    <definedName name="보링공_지질조사001" localSheetId="2">#REF!</definedName>
    <definedName name="보링공_지질조사001" localSheetId="1">#REF!</definedName>
    <definedName name="보링공_지질조사001" localSheetId="0">#REF!</definedName>
    <definedName name="보링공_지질조사001" localSheetId="7">#REF!</definedName>
    <definedName name="보링공_지질조사001" localSheetId="5">#REF!</definedName>
    <definedName name="보링공_지질조사001">#REF!</definedName>
    <definedName name="보링공_지질조사002" localSheetId="4">#REF!</definedName>
    <definedName name="보링공_지질조사002" localSheetId="3">#REF!</definedName>
    <definedName name="보링공_지질조사002" localSheetId="2">#REF!</definedName>
    <definedName name="보링공_지질조사002" localSheetId="1">#REF!</definedName>
    <definedName name="보링공_지질조사002" localSheetId="0">#REF!</definedName>
    <definedName name="보링공_지질조사002" localSheetId="7">#REF!</definedName>
    <definedName name="보링공_지질조사002" localSheetId="5">#REF!</definedName>
    <definedName name="보링공_지질조사002">#REF!</definedName>
    <definedName name="보링공_지질조사011" localSheetId="4">#REF!</definedName>
    <definedName name="보링공_지질조사011" localSheetId="3">#REF!</definedName>
    <definedName name="보링공_지질조사011" localSheetId="2">#REF!</definedName>
    <definedName name="보링공_지질조사011" localSheetId="1">#REF!</definedName>
    <definedName name="보링공_지질조사011" localSheetId="0">#REF!</definedName>
    <definedName name="보링공_지질조사011" localSheetId="7">#REF!</definedName>
    <definedName name="보링공_지질조사011" localSheetId="5">#REF!</definedName>
    <definedName name="보링공_지질조사011">#REF!</definedName>
    <definedName name="보링공_지질조사012" localSheetId="4">#REF!</definedName>
    <definedName name="보링공_지질조사012" localSheetId="3">#REF!</definedName>
    <definedName name="보링공_지질조사012" localSheetId="2">#REF!</definedName>
    <definedName name="보링공_지질조사012" localSheetId="1">#REF!</definedName>
    <definedName name="보링공_지질조사012" localSheetId="0">#REF!</definedName>
    <definedName name="보링공_지질조사012" localSheetId="7">#REF!</definedName>
    <definedName name="보링공_지질조사012" localSheetId="5">#REF!</definedName>
    <definedName name="보링공_지질조사012">#REF!</definedName>
    <definedName name="보링공_지질조사982" localSheetId="4">#REF!</definedName>
    <definedName name="보링공_지질조사982" localSheetId="3">#REF!</definedName>
    <definedName name="보링공_지질조사982" localSheetId="2">#REF!</definedName>
    <definedName name="보링공_지질조사982" localSheetId="1">#REF!</definedName>
    <definedName name="보링공_지질조사982" localSheetId="0">#REF!</definedName>
    <definedName name="보링공_지질조사982" localSheetId="7">#REF!</definedName>
    <definedName name="보링공_지질조사982" localSheetId="5">#REF!</definedName>
    <definedName name="보링공_지질조사982">#REF!</definedName>
    <definedName name="보링공_지질조사991" localSheetId="4">#REF!</definedName>
    <definedName name="보링공_지질조사991" localSheetId="3">#REF!</definedName>
    <definedName name="보링공_지질조사991" localSheetId="2">#REF!</definedName>
    <definedName name="보링공_지질조사991" localSheetId="1">#REF!</definedName>
    <definedName name="보링공_지질조사991" localSheetId="0">#REF!</definedName>
    <definedName name="보링공_지질조사991" localSheetId="7">#REF!</definedName>
    <definedName name="보링공_지질조사991" localSheetId="5">#REF!</definedName>
    <definedName name="보링공_지질조사991">#REF!</definedName>
    <definedName name="보링공_지질조사992" localSheetId="4">#REF!</definedName>
    <definedName name="보링공_지질조사992" localSheetId="3">#REF!</definedName>
    <definedName name="보링공_지질조사992" localSheetId="2">#REF!</definedName>
    <definedName name="보링공_지질조사992" localSheetId="1">#REF!</definedName>
    <definedName name="보링공_지질조사992" localSheetId="0">#REF!</definedName>
    <definedName name="보링공_지질조사992" localSheetId="7">#REF!</definedName>
    <definedName name="보링공_지질조사992" localSheetId="5">#REF!</definedName>
    <definedName name="보링공_지질조사992">#REF!</definedName>
    <definedName name="보상비" localSheetId="4">#REF!</definedName>
    <definedName name="보상비" localSheetId="3">#REF!</definedName>
    <definedName name="보상비" localSheetId="2">#REF!</definedName>
    <definedName name="보상비" localSheetId="1">#REF!</definedName>
    <definedName name="보상비" localSheetId="0">#REF!</definedName>
    <definedName name="보상비" localSheetId="7">#REF!</definedName>
    <definedName name="보상비" localSheetId="5">#REF!</definedName>
    <definedName name="보상비">#REF!</definedName>
    <definedName name="보안공001" localSheetId="4">#REF!</definedName>
    <definedName name="보안공001" localSheetId="3">#REF!</definedName>
    <definedName name="보안공001" localSheetId="2">#REF!</definedName>
    <definedName name="보안공001" localSheetId="1">#REF!</definedName>
    <definedName name="보안공001" localSheetId="0">#REF!</definedName>
    <definedName name="보안공001" localSheetId="7">#REF!</definedName>
    <definedName name="보안공001" localSheetId="5">#REF!</definedName>
    <definedName name="보안공001">#REF!</definedName>
    <definedName name="보안공002" localSheetId="4">#REF!</definedName>
    <definedName name="보안공002" localSheetId="3">#REF!</definedName>
    <definedName name="보안공002" localSheetId="2">#REF!</definedName>
    <definedName name="보안공002" localSheetId="1">#REF!</definedName>
    <definedName name="보안공002" localSheetId="0">#REF!</definedName>
    <definedName name="보안공002" localSheetId="7">#REF!</definedName>
    <definedName name="보안공002" localSheetId="5">#REF!</definedName>
    <definedName name="보안공002">#REF!</definedName>
    <definedName name="보안공011" localSheetId="4">#REF!</definedName>
    <definedName name="보안공011" localSheetId="3">#REF!</definedName>
    <definedName name="보안공011" localSheetId="2">#REF!</definedName>
    <definedName name="보안공011" localSheetId="1">#REF!</definedName>
    <definedName name="보안공011" localSheetId="0">#REF!</definedName>
    <definedName name="보안공011" localSheetId="7">#REF!</definedName>
    <definedName name="보안공011" localSheetId="5">#REF!</definedName>
    <definedName name="보안공011">#REF!</definedName>
    <definedName name="보안공012" localSheetId="4">#REF!</definedName>
    <definedName name="보안공012" localSheetId="3">#REF!</definedName>
    <definedName name="보안공012" localSheetId="2">#REF!</definedName>
    <definedName name="보안공012" localSheetId="1">#REF!</definedName>
    <definedName name="보안공012" localSheetId="0">#REF!</definedName>
    <definedName name="보안공012" localSheetId="7">#REF!</definedName>
    <definedName name="보안공012" localSheetId="5">#REF!</definedName>
    <definedName name="보안공012">#REF!</definedName>
    <definedName name="보안공982" localSheetId="4">#REF!</definedName>
    <definedName name="보안공982" localSheetId="3">#REF!</definedName>
    <definedName name="보안공982" localSheetId="2">#REF!</definedName>
    <definedName name="보안공982" localSheetId="1">#REF!</definedName>
    <definedName name="보안공982" localSheetId="0">#REF!</definedName>
    <definedName name="보안공982" localSheetId="7">#REF!</definedName>
    <definedName name="보안공982" localSheetId="5">#REF!</definedName>
    <definedName name="보안공982">#REF!</definedName>
    <definedName name="보안공991" localSheetId="4">#REF!</definedName>
    <definedName name="보안공991" localSheetId="3">#REF!</definedName>
    <definedName name="보안공991" localSheetId="2">#REF!</definedName>
    <definedName name="보안공991" localSheetId="1">#REF!</definedName>
    <definedName name="보안공991" localSheetId="0">#REF!</definedName>
    <definedName name="보안공991" localSheetId="7">#REF!</definedName>
    <definedName name="보안공991" localSheetId="5">#REF!</definedName>
    <definedName name="보안공991">#REF!</definedName>
    <definedName name="보안공992" localSheetId="4">#REF!</definedName>
    <definedName name="보안공992" localSheetId="3">#REF!</definedName>
    <definedName name="보안공992" localSheetId="2">#REF!</definedName>
    <definedName name="보안공992" localSheetId="1">#REF!</definedName>
    <definedName name="보안공992" localSheetId="0">#REF!</definedName>
    <definedName name="보안공992" localSheetId="7">#REF!</definedName>
    <definedName name="보안공992" localSheetId="5">#REF!</definedName>
    <definedName name="보안공992">#REF!</definedName>
    <definedName name="보온공001" localSheetId="4">#REF!</definedName>
    <definedName name="보온공001" localSheetId="3">#REF!</definedName>
    <definedName name="보온공001" localSheetId="2">#REF!</definedName>
    <definedName name="보온공001" localSheetId="1">#REF!</definedName>
    <definedName name="보온공001" localSheetId="0">#REF!</definedName>
    <definedName name="보온공001" localSheetId="7">#REF!</definedName>
    <definedName name="보온공001" localSheetId="5">#REF!</definedName>
    <definedName name="보온공001">#REF!</definedName>
    <definedName name="보온공002" localSheetId="4">#REF!</definedName>
    <definedName name="보온공002" localSheetId="3">#REF!</definedName>
    <definedName name="보온공002" localSheetId="2">#REF!</definedName>
    <definedName name="보온공002" localSheetId="1">#REF!</definedName>
    <definedName name="보온공002" localSheetId="0">#REF!</definedName>
    <definedName name="보온공002" localSheetId="7">#REF!</definedName>
    <definedName name="보온공002" localSheetId="5">#REF!</definedName>
    <definedName name="보온공002">#REF!</definedName>
    <definedName name="보온공011" localSheetId="4">#REF!</definedName>
    <definedName name="보온공011" localSheetId="3">#REF!</definedName>
    <definedName name="보온공011" localSheetId="2">#REF!</definedName>
    <definedName name="보온공011" localSheetId="1">#REF!</definedName>
    <definedName name="보온공011" localSheetId="0">#REF!</definedName>
    <definedName name="보온공011" localSheetId="7">#REF!</definedName>
    <definedName name="보온공011" localSheetId="5">#REF!</definedName>
    <definedName name="보온공011">#REF!</definedName>
    <definedName name="보온공012" localSheetId="4">#REF!</definedName>
    <definedName name="보온공012" localSheetId="3">#REF!</definedName>
    <definedName name="보온공012" localSheetId="2">#REF!</definedName>
    <definedName name="보온공012" localSheetId="1">#REF!</definedName>
    <definedName name="보온공012" localSheetId="0">#REF!</definedName>
    <definedName name="보온공012" localSheetId="7">#REF!</definedName>
    <definedName name="보온공012" localSheetId="5">#REF!</definedName>
    <definedName name="보온공012">#REF!</definedName>
    <definedName name="보온공982" localSheetId="4">#REF!</definedName>
    <definedName name="보온공982" localSheetId="3">#REF!</definedName>
    <definedName name="보온공982" localSheetId="2">#REF!</definedName>
    <definedName name="보온공982" localSheetId="1">#REF!</definedName>
    <definedName name="보온공982" localSheetId="0">#REF!</definedName>
    <definedName name="보온공982" localSheetId="7">#REF!</definedName>
    <definedName name="보온공982" localSheetId="5">#REF!</definedName>
    <definedName name="보온공982">#REF!</definedName>
    <definedName name="보온공991" localSheetId="4">#REF!</definedName>
    <definedName name="보온공991" localSheetId="3">#REF!</definedName>
    <definedName name="보온공991" localSheetId="2">#REF!</definedName>
    <definedName name="보온공991" localSheetId="1">#REF!</definedName>
    <definedName name="보온공991" localSheetId="0">#REF!</definedName>
    <definedName name="보온공991" localSheetId="7">#REF!</definedName>
    <definedName name="보온공991" localSheetId="5">#REF!</definedName>
    <definedName name="보온공991">#REF!</definedName>
    <definedName name="보온공992" localSheetId="4">#REF!</definedName>
    <definedName name="보온공992" localSheetId="3">#REF!</definedName>
    <definedName name="보온공992" localSheetId="2">#REF!</definedName>
    <definedName name="보온공992" localSheetId="1">#REF!</definedName>
    <definedName name="보온공992" localSheetId="0">#REF!</definedName>
    <definedName name="보온공992" localSheetId="7">#REF!</definedName>
    <definedName name="보온공992" localSheetId="5">#REF!</definedName>
    <definedName name="보온공992">#REF!</definedName>
    <definedName name="보완자료복사" localSheetId="4">#REF!</definedName>
    <definedName name="보완자료복사" localSheetId="3">#REF!</definedName>
    <definedName name="보완자료복사" localSheetId="2">#REF!</definedName>
    <definedName name="보완자료복사" localSheetId="1">#REF!</definedName>
    <definedName name="보완자료복사" localSheetId="0">#REF!</definedName>
    <definedName name="보완자료복사" localSheetId="7">#REF!</definedName>
    <definedName name="보완자료복사" localSheetId="5">#REF!</definedName>
    <definedName name="보완자료복사">#REF!</definedName>
    <definedName name="보일러공001" localSheetId="4">#REF!</definedName>
    <definedName name="보일러공001" localSheetId="3">#REF!</definedName>
    <definedName name="보일러공001" localSheetId="2">#REF!</definedName>
    <definedName name="보일러공001" localSheetId="1">#REF!</definedName>
    <definedName name="보일러공001" localSheetId="0">#REF!</definedName>
    <definedName name="보일러공001" localSheetId="7">#REF!</definedName>
    <definedName name="보일러공001" localSheetId="5">#REF!</definedName>
    <definedName name="보일러공001">#REF!</definedName>
    <definedName name="보일러공002" localSheetId="4">#REF!</definedName>
    <definedName name="보일러공002" localSheetId="3">#REF!</definedName>
    <definedName name="보일러공002" localSheetId="2">#REF!</definedName>
    <definedName name="보일러공002" localSheetId="1">#REF!</definedName>
    <definedName name="보일러공002" localSheetId="0">#REF!</definedName>
    <definedName name="보일러공002" localSheetId="7">#REF!</definedName>
    <definedName name="보일러공002" localSheetId="5">#REF!</definedName>
    <definedName name="보일러공002">#REF!</definedName>
    <definedName name="보일러공011" localSheetId="4">#REF!</definedName>
    <definedName name="보일러공011" localSheetId="3">#REF!</definedName>
    <definedName name="보일러공011" localSheetId="2">#REF!</definedName>
    <definedName name="보일러공011" localSheetId="1">#REF!</definedName>
    <definedName name="보일러공011" localSheetId="0">#REF!</definedName>
    <definedName name="보일러공011" localSheetId="7">#REF!</definedName>
    <definedName name="보일러공011" localSheetId="5">#REF!</definedName>
    <definedName name="보일러공011">#REF!</definedName>
    <definedName name="보일러공012" localSheetId="4">#REF!</definedName>
    <definedName name="보일러공012" localSheetId="3">#REF!</definedName>
    <definedName name="보일러공012" localSheetId="2">#REF!</definedName>
    <definedName name="보일러공012" localSheetId="1">#REF!</definedName>
    <definedName name="보일러공012" localSheetId="0">#REF!</definedName>
    <definedName name="보일러공012" localSheetId="7">#REF!</definedName>
    <definedName name="보일러공012" localSheetId="5">#REF!</definedName>
    <definedName name="보일러공012">#REF!</definedName>
    <definedName name="보일러공982" localSheetId="4">#REF!</definedName>
    <definedName name="보일러공982" localSheetId="3">#REF!</definedName>
    <definedName name="보일러공982" localSheetId="2">#REF!</definedName>
    <definedName name="보일러공982" localSheetId="1">#REF!</definedName>
    <definedName name="보일러공982" localSheetId="0">#REF!</definedName>
    <definedName name="보일러공982" localSheetId="7">#REF!</definedName>
    <definedName name="보일러공982" localSheetId="5">#REF!</definedName>
    <definedName name="보일러공982">#REF!</definedName>
    <definedName name="보일러공991" localSheetId="4">#REF!</definedName>
    <definedName name="보일러공991" localSheetId="3">#REF!</definedName>
    <definedName name="보일러공991" localSheetId="2">#REF!</definedName>
    <definedName name="보일러공991" localSheetId="1">#REF!</definedName>
    <definedName name="보일러공991" localSheetId="0">#REF!</definedName>
    <definedName name="보일러공991" localSheetId="7">#REF!</definedName>
    <definedName name="보일러공991" localSheetId="5">#REF!</definedName>
    <definedName name="보일러공991">#REF!</definedName>
    <definedName name="보일러공992" localSheetId="4">#REF!</definedName>
    <definedName name="보일러공992" localSheetId="3">#REF!</definedName>
    <definedName name="보일러공992" localSheetId="2">#REF!</definedName>
    <definedName name="보일러공992" localSheetId="1">#REF!</definedName>
    <definedName name="보일러공992" localSheetId="0">#REF!</definedName>
    <definedName name="보일러공992" localSheetId="7">#REF!</definedName>
    <definedName name="보일러공992" localSheetId="5">#REF!</definedName>
    <definedName name="보일러공992">#REF!</definedName>
    <definedName name="보조" localSheetId="4">#REF!</definedName>
    <definedName name="보조" localSheetId="3">#REF!</definedName>
    <definedName name="보조" localSheetId="2">#REF!</definedName>
    <definedName name="보조" localSheetId="1">#REF!</definedName>
    <definedName name="보조" localSheetId="0">#REF!</definedName>
    <definedName name="보조" localSheetId="7">#REF!</definedName>
    <definedName name="보조" localSheetId="5">#REF!</definedName>
    <definedName name="보조">#REF!</definedName>
    <definedName name="보조1">[72]설계조건!$O$5</definedName>
    <definedName name="보조2">[72]설계조건!$O$13</definedName>
    <definedName name="보조기층" localSheetId="4">#REF!</definedName>
    <definedName name="보조기층" localSheetId="3">#REF!</definedName>
    <definedName name="보조기층" localSheetId="2">#REF!</definedName>
    <definedName name="보조기층" localSheetId="1">#REF!</definedName>
    <definedName name="보조기층" localSheetId="0">#REF!</definedName>
    <definedName name="보조기층" localSheetId="7">#REF!</definedName>
    <definedName name="보조기층" localSheetId="5">#REF!</definedName>
    <definedName name="보조기층">#REF!</definedName>
    <definedName name="보조기층1" localSheetId="4">#REF!</definedName>
    <definedName name="보조기층1" localSheetId="3">#REF!</definedName>
    <definedName name="보조기층1" localSheetId="2">#REF!</definedName>
    <definedName name="보조기층1" localSheetId="1">#REF!</definedName>
    <definedName name="보조기층1" localSheetId="0">#REF!</definedName>
    <definedName name="보조기층1" localSheetId="7">#REF!</definedName>
    <definedName name="보조기층1" localSheetId="5">#REF!</definedName>
    <definedName name="보조기층1">#REF!</definedName>
    <definedName name="보조기층2" localSheetId="4">#REF!</definedName>
    <definedName name="보조기층2" localSheetId="3">#REF!</definedName>
    <definedName name="보조기층2" localSheetId="2">#REF!</definedName>
    <definedName name="보조기층2" localSheetId="1">#REF!</definedName>
    <definedName name="보조기층2" localSheetId="0">#REF!</definedName>
    <definedName name="보조기층2" localSheetId="7">#REF!</definedName>
    <definedName name="보조기층2" localSheetId="5">#REF!</definedName>
    <definedName name="보조기층2">#REF!</definedName>
    <definedName name="보조기층포설" localSheetId="4">[39]단가!$C$86</definedName>
    <definedName name="보조기층포설" localSheetId="3">[39]단가!$C$86</definedName>
    <definedName name="보조기층포설" localSheetId="2">[39]단가!$C$86</definedName>
    <definedName name="보조기층포설" localSheetId="1">[39]단가!$C$86</definedName>
    <definedName name="보조기층포설" localSheetId="0">[39]단가!$C$86</definedName>
    <definedName name="보조기층포설" localSheetId="5">[39]단가!$C$86</definedName>
    <definedName name="보조기층포설">[40]단가!$C$86</definedName>
    <definedName name="보차도경계블럭수량" localSheetId="4">#REF!</definedName>
    <definedName name="보차도경계블럭수량" localSheetId="3">#REF!</definedName>
    <definedName name="보차도경계블럭수량" localSheetId="2">#REF!</definedName>
    <definedName name="보차도경계블럭수량" localSheetId="1">#REF!</definedName>
    <definedName name="보차도경계블럭수량" localSheetId="0">#REF!</definedName>
    <definedName name="보차도경계블럭수량" localSheetId="7">#REF!</definedName>
    <definedName name="보차도경계블럭수량" localSheetId="5">#REF!</definedName>
    <definedName name="보차도경계블럭수량">#REF!</definedName>
    <definedName name="보통마감" localSheetId="4">#REF!</definedName>
    <definedName name="보통마감" localSheetId="3">#REF!</definedName>
    <definedName name="보통마감" localSheetId="2">#REF!</definedName>
    <definedName name="보통마감" localSheetId="1">#REF!</definedName>
    <definedName name="보통마감" localSheetId="0">#REF!</definedName>
    <definedName name="보통마감" localSheetId="7">#REF!</definedName>
    <definedName name="보통마감" localSheetId="5">#REF!</definedName>
    <definedName name="보통마감">#REF!</definedName>
    <definedName name="보통선원001" localSheetId="4">#REF!</definedName>
    <definedName name="보통선원001" localSheetId="3">#REF!</definedName>
    <definedName name="보통선원001" localSheetId="2">#REF!</definedName>
    <definedName name="보통선원001" localSheetId="1">#REF!</definedName>
    <definedName name="보통선원001" localSheetId="0">#REF!</definedName>
    <definedName name="보통선원001" localSheetId="7">#REF!</definedName>
    <definedName name="보통선원001" localSheetId="5">#REF!</definedName>
    <definedName name="보통선원001">#REF!</definedName>
    <definedName name="보통선원002" localSheetId="4">#REF!</definedName>
    <definedName name="보통선원002" localSheetId="3">#REF!</definedName>
    <definedName name="보통선원002" localSheetId="2">#REF!</definedName>
    <definedName name="보통선원002" localSheetId="1">#REF!</definedName>
    <definedName name="보통선원002" localSheetId="0">#REF!</definedName>
    <definedName name="보통선원002" localSheetId="7">#REF!</definedName>
    <definedName name="보통선원002" localSheetId="5">#REF!</definedName>
    <definedName name="보통선원002">#REF!</definedName>
    <definedName name="보통선원011" localSheetId="4">#REF!</definedName>
    <definedName name="보통선원011" localSheetId="3">#REF!</definedName>
    <definedName name="보통선원011" localSheetId="2">#REF!</definedName>
    <definedName name="보통선원011" localSheetId="1">#REF!</definedName>
    <definedName name="보통선원011" localSheetId="0">#REF!</definedName>
    <definedName name="보통선원011" localSheetId="7">#REF!</definedName>
    <definedName name="보통선원011" localSheetId="5">#REF!</definedName>
    <definedName name="보통선원011">#REF!</definedName>
    <definedName name="보통선원012" localSheetId="4">#REF!</definedName>
    <definedName name="보통선원012" localSheetId="3">#REF!</definedName>
    <definedName name="보통선원012" localSheetId="2">#REF!</definedName>
    <definedName name="보통선원012" localSheetId="1">#REF!</definedName>
    <definedName name="보통선원012" localSheetId="0">#REF!</definedName>
    <definedName name="보통선원012" localSheetId="7">#REF!</definedName>
    <definedName name="보통선원012" localSheetId="5">#REF!</definedName>
    <definedName name="보통선원012">#REF!</definedName>
    <definedName name="보통선원982" localSheetId="4">#REF!</definedName>
    <definedName name="보통선원982" localSheetId="3">#REF!</definedName>
    <definedName name="보통선원982" localSheetId="2">#REF!</definedName>
    <definedName name="보통선원982" localSheetId="1">#REF!</definedName>
    <definedName name="보통선원982" localSheetId="0">#REF!</definedName>
    <definedName name="보통선원982" localSheetId="7">#REF!</definedName>
    <definedName name="보통선원982" localSheetId="5">#REF!</definedName>
    <definedName name="보통선원982">#REF!</definedName>
    <definedName name="보통선원991" localSheetId="4">#REF!</definedName>
    <definedName name="보통선원991" localSheetId="3">#REF!</definedName>
    <definedName name="보통선원991" localSheetId="2">#REF!</definedName>
    <definedName name="보통선원991" localSheetId="1">#REF!</definedName>
    <definedName name="보통선원991" localSheetId="0">#REF!</definedName>
    <definedName name="보통선원991" localSheetId="7">#REF!</definedName>
    <definedName name="보통선원991" localSheetId="5">#REF!</definedName>
    <definedName name="보통선원991">#REF!</definedName>
    <definedName name="보통선원992" localSheetId="4">#REF!</definedName>
    <definedName name="보통선원992" localSheetId="3">#REF!</definedName>
    <definedName name="보통선원992" localSheetId="2">#REF!</definedName>
    <definedName name="보통선원992" localSheetId="1">#REF!</definedName>
    <definedName name="보통선원992" localSheetId="0">#REF!</definedName>
    <definedName name="보통선원992" localSheetId="7">#REF!</definedName>
    <definedName name="보통선원992" localSheetId="5">#REF!</definedName>
    <definedName name="보통선원992">#REF!</definedName>
    <definedName name="보통인부" localSheetId="4">[69]물가자료!$C$12</definedName>
    <definedName name="보통인부" localSheetId="3">[69]물가자료!$C$12</definedName>
    <definedName name="보통인부" localSheetId="2">[69]물가자료!$C$12</definedName>
    <definedName name="보통인부" localSheetId="1">[69]물가자료!$C$12</definedName>
    <definedName name="보통인부" localSheetId="0">[69]물가자료!$C$12</definedName>
    <definedName name="보통인부" localSheetId="5">[69]물가자료!$C$12</definedName>
    <definedName name="보통인부">[70]물가자료!$C$12</definedName>
    <definedName name="보통인부001" localSheetId="4">#REF!</definedName>
    <definedName name="보통인부001" localSheetId="3">#REF!</definedName>
    <definedName name="보통인부001" localSheetId="2">#REF!</definedName>
    <definedName name="보통인부001" localSheetId="1">#REF!</definedName>
    <definedName name="보통인부001" localSheetId="0">#REF!</definedName>
    <definedName name="보통인부001" localSheetId="7">#REF!</definedName>
    <definedName name="보통인부001" localSheetId="5">#REF!</definedName>
    <definedName name="보통인부001">#REF!</definedName>
    <definedName name="보통인부002" localSheetId="4">#REF!</definedName>
    <definedName name="보통인부002" localSheetId="3">#REF!</definedName>
    <definedName name="보통인부002" localSheetId="2">#REF!</definedName>
    <definedName name="보통인부002" localSheetId="1">#REF!</definedName>
    <definedName name="보통인부002" localSheetId="0">#REF!</definedName>
    <definedName name="보통인부002" localSheetId="7">#REF!</definedName>
    <definedName name="보통인부002" localSheetId="5">#REF!</definedName>
    <definedName name="보통인부002">#REF!</definedName>
    <definedName name="보통인부011" localSheetId="4">#REF!</definedName>
    <definedName name="보통인부011" localSheetId="3">#REF!</definedName>
    <definedName name="보통인부011" localSheetId="2">#REF!</definedName>
    <definedName name="보통인부011" localSheetId="1">#REF!</definedName>
    <definedName name="보통인부011" localSheetId="0">#REF!</definedName>
    <definedName name="보통인부011" localSheetId="7">#REF!</definedName>
    <definedName name="보통인부011" localSheetId="5">#REF!</definedName>
    <definedName name="보통인부011">#REF!</definedName>
    <definedName name="보통인부012" localSheetId="4">#REF!</definedName>
    <definedName name="보통인부012" localSheetId="3">#REF!</definedName>
    <definedName name="보통인부012" localSheetId="2">#REF!</definedName>
    <definedName name="보통인부012" localSheetId="1">#REF!</definedName>
    <definedName name="보통인부012" localSheetId="0">#REF!</definedName>
    <definedName name="보통인부012" localSheetId="7">#REF!</definedName>
    <definedName name="보통인부012" localSheetId="5">#REF!</definedName>
    <definedName name="보통인부012">#REF!</definedName>
    <definedName name="보통인부982" localSheetId="4">#REF!</definedName>
    <definedName name="보통인부982" localSheetId="3">#REF!</definedName>
    <definedName name="보통인부982" localSheetId="2">#REF!</definedName>
    <definedName name="보통인부982" localSheetId="1">#REF!</definedName>
    <definedName name="보통인부982" localSheetId="0">#REF!</definedName>
    <definedName name="보통인부982" localSheetId="7">#REF!</definedName>
    <definedName name="보통인부982" localSheetId="5">#REF!</definedName>
    <definedName name="보통인부982">#REF!</definedName>
    <definedName name="보통인부991" localSheetId="4">#REF!</definedName>
    <definedName name="보통인부991" localSheetId="3">#REF!</definedName>
    <definedName name="보통인부991" localSheetId="2">#REF!</definedName>
    <definedName name="보통인부991" localSheetId="1">#REF!</definedName>
    <definedName name="보통인부991" localSheetId="0">#REF!</definedName>
    <definedName name="보통인부991" localSheetId="7">#REF!</definedName>
    <definedName name="보통인부991" localSheetId="5">#REF!</definedName>
    <definedName name="보통인부991">#REF!</definedName>
    <definedName name="보통인부992" localSheetId="4">#REF!</definedName>
    <definedName name="보통인부992" localSheetId="3">#REF!</definedName>
    <definedName name="보통인부992" localSheetId="2">#REF!</definedName>
    <definedName name="보통인부992" localSheetId="1">#REF!</definedName>
    <definedName name="보통인부992" localSheetId="0">#REF!</definedName>
    <definedName name="보통인부992" localSheetId="7">#REF!</definedName>
    <definedName name="보통인부992" localSheetId="5">#REF!</definedName>
    <definedName name="보통인부992">#REF!</definedName>
    <definedName name="보통인부단가" localSheetId="4">[39]관접합및부설!#REF!</definedName>
    <definedName name="보통인부단가" localSheetId="3">[39]관접합및부설!#REF!</definedName>
    <definedName name="보통인부단가" localSheetId="2">[39]관접합및부설!#REF!</definedName>
    <definedName name="보통인부단가" localSheetId="1">[39]관접합및부설!#REF!</definedName>
    <definedName name="보통인부단가" localSheetId="0">[39]관접합및부설!#REF!</definedName>
    <definedName name="보통인부단가" localSheetId="7">[40]관접합및부설!#REF!</definedName>
    <definedName name="보통인부단가" localSheetId="5">[39]관접합및부설!#REF!</definedName>
    <definedName name="보통인부단가">[40]관접합및부설!#REF!</definedName>
    <definedName name="보통인부B10">[29]식재인부!$C$24</definedName>
    <definedName name="보통인부B4이하">[29]식재인부!$C$18</definedName>
    <definedName name="보통인부B5">[29]식재인부!$C$19</definedName>
    <definedName name="보통인부B6">[29]식재인부!$C$20</definedName>
    <definedName name="보통인부B8">[29]식재인부!$C$22</definedName>
    <definedName name="보통인부R10">[29]식재인부!$C$54</definedName>
    <definedName name="보통인부R12">[29]식재인부!$C$56</definedName>
    <definedName name="보통인부R15">[29]식재인부!$C$59</definedName>
    <definedName name="보통인부R4이하">[29]식재인부!$C$48</definedName>
    <definedName name="보통인부R5">[29]식재인부!$C$49</definedName>
    <definedName name="보통인부R6">[29]식재인부!$C$50</definedName>
    <definedName name="보통인부R7">[29]식재인부!$C$51</definedName>
    <definedName name="보통인부R8">[29]식재인부!$C$52</definedName>
    <definedName name="보호상" localSheetId="4">#REF!</definedName>
    <definedName name="보호상" localSheetId="3">#REF!</definedName>
    <definedName name="보호상" localSheetId="2">#REF!</definedName>
    <definedName name="보호상" localSheetId="1">#REF!</definedName>
    <definedName name="보호상" localSheetId="0">#REF!</definedName>
    <definedName name="보호상" localSheetId="7">#REF!</definedName>
    <definedName name="보호상" localSheetId="5">#REF!</definedName>
    <definedName name="보호상">#REF!</definedName>
    <definedName name="보호측" localSheetId="4">#REF!</definedName>
    <definedName name="보호측" localSheetId="3">#REF!</definedName>
    <definedName name="보호측" localSheetId="2">#REF!</definedName>
    <definedName name="보호측" localSheetId="1">#REF!</definedName>
    <definedName name="보호측" localSheetId="0">#REF!</definedName>
    <definedName name="보호측" localSheetId="7">#REF!</definedName>
    <definedName name="보호측" localSheetId="5">#REF!</definedName>
    <definedName name="보호측">#REF!</definedName>
    <definedName name="보호하" localSheetId="4">#REF!</definedName>
    <definedName name="보호하" localSheetId="3">#REF!</definedName>
    <definedName name="보호하" localSheetId="2">#REF!</definedName>
    <definedName name="보호하" localSheetId="1">#REF!</definedName>
    <definedName name="보호하" localSheetId="0">#REF!</definedName>
    <definedName name="보호하" localSheetId="7">#REF!</definedName>
    <definedName name="보호하" localSheetId="5">#REF!</definedName>
    <definedName name="보호하">#REF!</definedName>
    <definedName name="복토" localSheetId="4">#REF!</definedName>
    <definedName name="복토" localSheetId="3">#REF!</definedName>
    <definedName name="복토" localSheetId="2">#REF!</definedName>
    <definedName name="복토" localSheetId="1">#REF!</definedName>
    <definedName name="복토" localSheetId="0">#REF!</definedName>
    <definedName name="복토" localSheetId="7">#REF!</definedName>
    <definedName name="복토" localSheetId="5">#REF!</definedName>
    <definedName name="복토">#REF!</definedName>
    <definedName name="본단기">[65]단위수량!$K$41</definedName>
    <definedName name="본단보">[65]단위수량!$K$44</definedName>
    <definedName name="본단선">[65]단위수량!$K$45</definedName>
    <definedName name="본단택">[65]단위수량!$K$42</definedName>
    <definedName name="본단표">[65]단위수량!$K$40</definedName>
    <definedName name="본단프">[65]단위수량!$K$43</definedName>
    <definedName name="本社合計_本社集計_List" localSheetId="4">#REF!</definedName>
    <definedName name="本社合計_本社集計_List" localSheetId="3">#REF!</definedName>
    <definedName name="本社合計_本社集計_List" localSheetId="2">#REF!</definedName>
    <definedName name="本社合計_本社集計_List" localSheetId="1">#REF!</definedName>
    <definedName name="本社合計_本社集計_List" localSheetId="0">#REF!</definedName>
    <definedName name="本社合計_本社集計_List" localSheetId="7">#REF!</definedName>
    <definedName name="本社合計_本社集計_List" localSheetId="5">#REF!</definedName>
    <definedName name="本社合計_本社集計_List">#REF!</definedName>
    <definedName name="부가가치세" localSheetId="4">#REF!</definedName>
    <definedName name="부가가치세" localSheetId="3">#REF!</definedName>
    <definedName name="부가가치세" localSheetId="2">#REF!</definedName>
    <definedName name="부가가치세" localSheetId="1">#REF!</definedName>
    <definedName name="부가가치세" localSheetId="0">#REF!</definedName>
    <definedName name="부가가치세" localSheetId="7">#REF!</definedName>
    <definedName name="부가가치세" localSheetId="5">#REF!</definedName>
    <definedName name="부가가치세">#REF!</definedName>
    <definedName name="부대">'[37]설계서(본관)'!$B$84</definedName>
    <definedName name="부대건축2" localSheetId="4" hidden="1">#REF!</definedName>
    <definedName name="부대건축2" localSheetId="3" hidden="1">#REF!</definedName>
    <definedName name="부대건축2" hidden="1">#REF!</definedName>
    <definedName name="부대공" localSheetId="4">BlankMacro1</definedName>
    <definedName name="부대공" localSheetId="3">BlankMacro1</definedName>
    <definedName name="부대공" localSheetId="2">BlankMacro1</definedName>
    <definedName name="부대공" localSheetId="1">BlankMacro1</definedName>
    <definedName name="부대공" localSheetId="0">BlankMacro1</definedName>
    <definedName name="부대공" localSheetId="7">일위대가표!BOH10L</definedName>
    <definedName name="부대공" localSheetId="11">일위대가표!BOH10L</definedName>
    <definedName name="부대공" localSheetId="5">BlankMacro1</definedName>
    <definedName name="부대공">BlankMacro1</definedName>
    <definedName name="부대공_집계표_제목" localSheetId="4">#REF!</definedName>
    <definedName name="부대공_집계표_제목" localSheetId="3">#REF!</definedName>
    <definedName name="부대공_집계표_제목" localSheetId="2">#REF!</definedName>
    <definedName name="부대공_집계표_제목" localSheetId="1">#REF!</definedName>
    <definedName name="부대공_집계표_제목" localSheetId="0">#REF!</definedName>
    <definedName name="부대공_집계표_제목" localSheetId="7">#REF!</definedName>
    <definedName name="부대공_집계표_제목" localSheetId="5">#REF!</definedName>
    <definedName name="부대공_집계표_제목">#REF!</definedName>
    <definedName name="부대공집계표" localSheetId="4">#REF!</definedName>
    <definedName name="부대공집계표" localSheetId="3">#REF!</definedName>
    <definedName name="부대공집계표" localSheetId="2">#REF!</definedName>
    <definedName name="부대공집계표" localSheetId="1">#REF!</definedName>
    <definedName name="부대공집계표" localSheetId="0">#REF!</definedName>
    <definedName name="부대공집계표" localSheetId="7">#REF!</definedName>
    <definedName name="부대공집계표" localSheetId="5">#REF!</definedName>
    <definedName name="부대공집계표">#REF!</definedName>
    <definedName name="부설비" localSheetId="4">#REF!</definedName>
    <definedName name="부설비" localSheetId="3">#REF!</definedName>
    <definedName name="부설비" localSheetId="2">#REF!</definedName>
    <definedName name="부설비" localSheetId="1">#REF!</definedName>
    <definedName name="부설비" localSheetId="0">#REF!</definedName>
    <definedName name="부설비" localSheetId="7">#REF!</definedName>
    <definedName name="부설비" localSheetId="5">#REF!</definedName>
    <definedName name="부설비">#REF!</definedName>
    <definedName name="분" hidden="1">{#N/A,#N/A,FALSE,"이태원철근"}</definedName>
    <definedName name="분당공" localSheetId="4" hidden="1">#REF!</definedName>
    <definedName name="분당공" localSheetId="3" hidden="1">#REF!</definedName>
    <definedName name="분당공" hidden="1">#REF!</definedName>
    <definedName name="분당물가" localSheetId="4" hidden="1">#REF!</definedName>
    <definedName name="분당물가" localSheetId="3" hidden="1">#REF!</definedName>
    <definedName name="분당물가" hidden="1">#REF!</definedName>
    <definedName name="분당코아" localSheetId="4" hidden="1">#REF!</definedName>
    <definedName name="분당코아" localSheetId="3" hidden="1">#REF!</definedName>
    <definedName name="분당코아" hidden="1">#REF!</definedName>
    <definedName name="분당협조" hidden="1">{#N/A,#N/A,FALSE,"이태원철근"}</definedName>
    <definedName name="분리">'[101]빗물받이(910-510-410)'!$P$4</definedName>
    <definedName name="분전함신설합계">[102]분전함신설!$S$29</definedName>
    <definedName name="브02간재구조물">'[47]기계경비(시간당)'!$H$112</definedName>
    <definedName name="브02노무">'[47]기계경비(시간당)'!$H$110</definedName>
    <definedName name="브02노무야간">'[47]기계경비(시간당)'!$H$111</definedName>
    <definedName name="브02손료">'[47]기계경비(시간당)'!$H$109</definedName>
    <definedName name="브04간재구조물">'[47]기계경비(시간당)'!$H$105</definedName>
    <definedName name="브04노무">'[47]기계경비(시간당)'!$H$103</definedName>
    <definedName name="브04노무야간">'[47]기계경비(시간당)'!$H$104</definedName>
    <definedName name="브04손료">'[47]기계경비(시간당)'!$H$102</definedName>
    <definedName name="브라켓1" localSheetId="4">#REF!</definedName>
    <definedName name="브라켓1" localSheetId="3">#REF!</definedName>
    <definedName name="브라켓1" localSheetId="2">#REF!</definedName>
    <definedName name="브라켓1" localSheetId="1">#REF!</definedName>
    <definedName name="브라켓1" localSheetId="0">#REF!</definedName>
    <definedName name="브라켓1" localSheetId="7">#REF!</definedName>
    <definedName name="브라켓1" localSheetId="5">#REF!</definedName>
    <definedName name="브라켓1">#REF!</definedName>
    <definedName name="브라켓2" localSheetId="4">#REF!</definedName>
    <definedName name="브라켓2" localSheetId="3">#REF!</definedName>
    <definedName name="브라켓2" localSheetId="2">#REF!</definedName>
    <definedName name="브라켓2" localSheetId="1">#REF!</definedName>
    <definedName name="브라켓2" localSheetId="0">#REF!</definedName>
    <definedName name="브라켓2" localSheetId="7">#REF!</definedName>
    <definedName name="브라켓2" localSheetId="5">#REF!</definedName>
    <definedName name="브라켓2">#REF!</definedName>
    <definedName name="브라켓길이1" localSheetId="4">#REF!</definedName>
    <definedName name="브라켓길이1" localSheetId="3">#REF!</definedName>
    <definedName name="브라켓길이1" localSheetId="2">#REF!</definedName>
    <definedName name="브라켓길이1" localSheetId="1">#REF!</definedName>
    <definedName name="브라켓길이1" localSheetId="0">#REF!</definedName>
    <definedName name="브라켓길이1" localSheetId="7">#REF!</definedName>
    <definedName name="브라켓길이1" localSheetId="5">#REF!</definedName>
    <definedName name="브라켓길이1">#REF!</definedName>
    <definedName name="브라켓길이2" localSheetId="4">#REF!</definedName>
    <definedName name="브라켓길이2" localSheetId="3">#REF!</definedName>
    <definedName name="브라켓길이2" localSheetId="2">#REF!</definedName>
    <definedName name="브라켓길이2" localSheetId="1">#REF!</definedName>
    <definedName name="브라켓길이2" localSheetId="0">#REF!</definedName>
    <definedName name="브라켓길이2" localSheetId="7">#REF!</definedName>
    <definedName name="브라켓길이2" localSheetId="5">#REF!</definedName>
    <definedName name="브라켓길이2">#REF!</definedName>
    <definedName name="브라켓높이1" localSheetId="4">#REF!</definedName>
    <definedName name="브라켓높이1" localSheetId="3">#REF!</definedName>
    <definedName name="브라켓높이1" localSheetId="2">#REF!</definedName>
    <definedName name="브라켓높이1" localSheetId="1">#REF!</definedName>
    <definedName name="브라켓높이1" localSheetId="0">#REF!</definedName>
    <definedName name="브라켓높이1" localSheetId="7">#REF!</definedName>
    <definedName name="브라켓높이1" localSheetId="5">#REF!</definedName>
    <definedName name="브라켓높이1">#REF!</definedName>
    <definedName name="브라켓높이2" localSheetId="4">#REF!</definedName>
    <definedName name="브라켓높이2" localSheetId="3">#REF!</definedName>
    <definedName name="브라켓높이2" localSheetId="2">#REF!</definedName>
    <definedName name="브라켓높이2" localSheetId="1">#REF!</definedName>
    <definedName name="브라켓높이2" localSheetId="0">#REF!</definedName>
    <definedName name="브라켓높이2" localSheetId="7">#REF!</definedName>
    <definedName name="브라켓높이2" localSheetId="5">#REF!</definedName>
    <definedName name="브라켓높이2">#REF!</definedName>
    <definedName name="브라켓폭" localSheetId="4">#REF!</definedName>
    <definedName name="브라켓폭" localSheetId="3">#REF!</definedName>
    <definedName name="브라켓폭" localSheetId="2">#REF!</definedName>
    <definedName name="브라켓폭" localSheetId="1">#REF!</definedName>
    <definedName name="브라켓폭" localSheetId="0">#REF!</definedName>
    <definedName name="브라켓폭" localSheetId="7">#REF!</definedName>
    <definedName name="브라켓폭" localSheetId="5">#REF!</definedName>
    <definedName name="브라켓폭">#REF!</definedName>
    <definedName name="브레이드">'[47]기계경비(시간당)'!$D$28</definedName>
    <definedName name="브이c" localSheetId="4">#REF!</definedName>
    <definedName name="브이c" localSheetId="3">#REF!</definedName>
    <definedName name="브이c" localSheetId="2">#REF!</definedName>
    <definedName name="브이c" localSheetId="1">#REF!</definedName>
    <definedName name="브이c" localSheetId="0">#REF!</definedName>
    <definedName name="브이c" localSheetId="7">#REF!</definedName>
    <definedName name="브이c" localSheetId="5">#REF!</definedName>
    <definedName name="브이c">#REF!</definedName>
    <definedName name="블록H" localSheetId="4">#REF!</definedName>
    <definedName name="블록H" localSheetId="3">#REF!</definedName>
    <definedName name="블록H" localSheetId="2">#REF!</definedName>
    <definedName name="블록H" localSheetId="1">#REF!</definedName>
    <definedName name="블록H" localSheetId="0">#REF!</definedName>
    <definedName name="블록H" localSheetId="7">#REF!</definedName>
    <definedName name="블록H" localSheetId="5">#REF!</definedName>
    <definedName name="블록H">#REF!</definedName>
    <definedName name="블록V" localSheetId="4">#REF!</definedName>
    <definedName name="블록V" localSheetId="3">#REF!</definedName>
    <definedName name="블록V" localSheetId="2">#REF!</definedName>
    <definedName name="블록V" localSheetId="1">#REF!</definedName>
    <definedName name="블록V" localSheetId="0">#REF!</definedName>
    <definedName name="블록V" localSheetId="7">#REF!</definedName>
    <definedName name="블록V" localSheetId="5">#REF!</definedName>
    <definedName name="블록V">#REF!</definedName>
    <definedName name="비" localSheetId="4">#REF!</definedName>
    <definedName name="비" localSheetId="3">#REF!</definedName>
    <definedName name="비" localSheetId="2">#REF!</definedName>
    <definedName name="비" localSheetId="1">#REF!</definedName>
    <definedName name="비" localSheetId="0">#REF!</definedName>
    <definedName name="비" localSheetId="7">#REF!</definedName>
    <definedName name="비" localSheetId="5">#REF!</definedName>
    <definedName name="비">#REF!</definedName>
    <definedName name="비_계_공" localSheetId="4">#REF!</definedName>
    <definedName name="비_계_공" localSheetId="3">#REF!</definedName>
    <definedName name="비_계_공" localSheetId="2">#REF!</definedName>
    <definedName name="비_계_공" localSheetId="1">#REF!</definedName>
    <definedName name="비_계_공" localSheetId="0">#REF!</definedName>
    <definedName name="비_계_공" localSheetId="7">#REF!</definedName>
    <definedName name="비_계_공" localSheetId="5">#REF!</definedName>
    <definedName name="비_계_공">#REF!</definedName>
    <definedName name="비계" localSheetId="4">'[36]pier-1'!#REF!</definedName>
    <definedName name="비계" localSheetId="3">'[36]pier-1'!#REF!</definedName>
    <definedName name="비계" localSheetId="2">'[36]pier-1'!#REF!</definedName>
    <definedName name="비계" localSheetId="1">'[36]pier-1'!#REF!</definedName>
    <definedName name="비계" localSheetId="0">'[36]pier-1'!#REF!</definedName>
    <definedName name="비계" localSheetId="7">'[36]pier-1'!#REF!</definedName>
    <definedName name="비계" localSheetId="5">'[36]pier-1'!#REF!</definedName>
    <definedName name="비계">'[36]pier-1'!#REF!</definedName>
    <definedName name="비계공" localSheetId="4">#REF!</definedName>
    <definedName name="비계공" localSheetId="3">#REF!</definedName>
    <definedName name="비계공" localSheetId="2">#REF!</definedName>
    <definedName name="비계공" localSheetId="1">#REF!</definedName>
    <definedName name="비계공" localSheetId="0">#REF!</definedName>
    <definedName name="비계공" localSheetId="7">#REF!</definedName>
    <definedName name="비계공" localSheetId="5">#REF!</definedName>
    <definedName name="비계공">#REF!</definedName>
    <definedName name="비계공001" localSheetId="4">#REF!</definedName>
    <definedName name="비계공001" localSheetId="3">#REF!</definedName>
    <definedName name="비계공001" localSheetId="2">#REF!</definedName>
    <definedName name="비계공001" localSheetId="1">#REF!</definedName>
    <definedName name="비계공001" localSheetId="0">#REF!</definedName>
    <definedName name="비계공001" localSheetId="7">#REF!</definedName>
    <definedName name="비계공001" localSheetId="5">#REF!</definedName>
    <definedName name="비계공001">#REF!</definedName>
    <definedName name="비계공002" localSheetId="4">#REF!</definedName>
    <definedName name="비계공002" localSheetId="3">#REF!</definedName>
    <definedName name="비계공002" localSheetId="2">#REF!</definedName>
    <definedName name="비계공002" localSheetId="1">#REF!</definedName>
    <definedName name="비계공002" localSheetId="0">#REF!</definedName>
    <definedName name="비계공002" localSheetId="7">#REF!</definedName>
    <definedName name="비계공002" localSheetId="5">#REF!</definedName>
    <definedName name="비계공002">#REF!</definedName>
    <definedName name="비계공011" localSheetId="4">#REF!</definedName>
    <definedName name="비계공011" localSheetId="3">#REF!</definedName>
    <definedName name="비계공011" localSheetId="2">#REF!</definedName>
    <definedName name="비계공011" localSheetId="1">#REF!</definedName>
    <definedName name="비계공011" localSheetId="0">#REF!</definedName>
    <definedName name="비계공011" localSheetId="7">#REF!</definedName>
    <definedName name="비계공011" localSheetId="5">#REF!</definedName>
    <definedName name="비계공011">#REF!</definedName>
    <definedName name="비계공012" localSheetId="4">#REF!</definedName>
    <definedName name="비계공012" localSheetId="3">#REF!</definedName>
    <definedName name="비계공012" localSheetId="2">#REF!</definedName>
    <definedName name="비계공012" localSheetId="1">#REF!</definedName>
    <definedName name="비계공012" localSheetId="0">#REF!</definedName>
    <definedName name="비계공012" localSheetId="7">#REF!</definedName>
    <definedName name="비계공012" localSheetId="5">#REF!</definedName>
    <definedName name="비계공012">#REF!</definedName>
    <definedName name="비계공982" localSheetId="4">#REF!</definedName>
    <definedName name="비계공982" localSheetId="3">#REF!</definedName>
    <definedName name="비계공982" localSheetId="2">#REF!</definedName>
    <definedName name="비계공982" localSheetId="1">#REF!</definedName>
    <definedName name="비계공982" localSheetId="0">#REF!</definedName>
    <definedName name="비계공982" localSheetId="7">#REF!</definedName>
    <definedName name="비계공982" localSheetId="5">#REF!</definedName>
    <definedName name="비계공982">#REF!</definedName>
    <definedName name="비계공991" localSheetId="4">#REF!</definedName>
    <definedName name="비계공991" localSheetId="3">#REF!</definedName>
    <definedName name="비계공991" localSheetId="2">#REF!</definedName>
    <definedName name="비계공991" localSheetId="1">#REF!</definedName>
    <definedName name="비계공991" localSheetId="0">#REF!</definedName>
    <definedName name="비계공991" localSheetId="7">#REF!</definedName>
    <definedName name="비계공991" localSheetId="5">#REF!</definedName>
    <definedName name="비계공991">#REF!</definedName>
    <definedName name="비계공992" localSheetId="4">#REF!</definedName>
    <definedName name="비계공992" localSheetId="3">#REF!</definedName>
    <definedName name="비계공992" localSheetId="2">#REF!</definedName>
    <definedName name="비계공992" localSheetId="1">#REF!</definedName>
    <definedName name="비계공992" localSheetId="0">#REF!</definedName>
    <definedName name="비계공992" localSheetId="7">#REF!</definedName>
    <definedName name="비계공992" localSheetId="5">#REF!</definedName>
    <definedName name="비계공992">#REF!</definedName>
    <definedName name="비계공단가" localSheetId="4">[39]관접합및부설!#REF!</definedName>
    <definedName name="비계공단가" localSheetId="3">[39]관접합및부설!#REF!</definedName>
    <definedName name="비계공단가" localSheetId="2">[39]관접합및부설!#REF!</definedName>
    <definedName name="비계공단가" localSheetId="1">[39]관접합및부설!#REF!</definedName>
    <definedName name="비계공단가" localSheetId="0">[39]관접합및부설!#REF!</definedName>
    <definedName name="비계공단가" localSheetId="7">[40]관접합및부설!#REF!</definedName>
    <definedName name="비계공단가" localSheetId="5">[39]관접합및부설!#REF!</definedName>
    <definedName name="비계공단가">[40]관접합및부설!#REF!</definedName>
    <definedName name="비계량">[35]구체!$AU$114</definedName>
    <definedName name="비목1" localSheetId="4">#REF!</definedName>
    <definedName name="비목1" localSheetId="3">#REF!</definedName>
    <definedName name="비목1" localSheetId="2">#REF!</definedName>
    <definedName name="비목1" localSheetId="1">#REF!</definedName>
    <definedName name="비목1" localSheetId="0">#REF!</definedName>
    <definedName name="비목1" localSheetId="7">#REF!</definedName>
    <definedName name="비목1" localSheetId="5">#REF!</definedName>
    <definedName name="비목1">#REF!</definedName>
    <definedName name="비목2" localSheetId="4">#REF!</definedName>
    <definedName name="비목2" localSheetId="3">#REF!</definedName>
    <definedName name="비목2" localSheetId="2">#REF!</definedName>
    <definedName name="비목2" localSheetId="1">#REF!</definedName>
    <definedName name="비목2" localSheetId="0">#REF!</definedName>
    <definedName name="비목2" localSheetId="7">#REF!</definedName>
    <definedName name="비목2" localSheetId="5">#REF!</definedName>
    <definedName name="비목2">#REF!</definedName>
    <definedName name="비목3" localSheetId="4">#REF!</definedName>
    <definedName name="비목3" localSheetId="3">#REF!</definedName>
    <definedName name="비목3" localSheetId="2">#REF!</definedName>
    <definedName name="비목3" localSheetId="1">#REF!</definedName>
    <definedName name="비목3" localSheetId="0">#REF!</definedName>
    <definedName name="비목3" localSheetId="7">#REF!</definedName>
    <definedName name="비목3" localSheetId="5">#REF!</definedName>
    <definedName name="비목3">#REF!</definedName>
    <definedName name="비목4" localSheetId="4">#REF!</definedName>
    <definedName name="비목4" localSheetId="3">#REF!</definedName>
    <definedName name="비목4" localSheetId="2">#REF!</definedName>
    <definedName name="비목4" localSheetId="1">#REF!</definedName>
    <definedName name="비목4" localSheetId="0">#REF!</definedName>
    <definedName name="비목4" localSheetId="7">#REF!</definedName>
    <definedName name="비목4" localSheetId="5">#REF!</definedName>
    <definedName name="비목4">#REF!</definedName>
    <definedName name="비비추" localSheetId="4">#REF!</definedName>
    <definedName name="비비추" localSheetId="3">#REF!</definedName>
    <definedName name="비비추" localSheetId="2">#REF!</definedName>
    <definedName name="비비추" localSheetId="1">#REF!</definedName>
    <definedName name="비비추" localSheetId="0">#REF!</definedName>
    <definedName name="비비추" localSheetId="7">#REF!</definedName>
    <definedName name="비비추" localSheetId="5">#REF!</definedName>
    <definedName name="비비추">#REF!</definedName>
    <definedName name="비세척모래" localSheetId="4">'[91]시멘트,모래,자갈 및 골재산출표1'!#REF!</definedName>
    <definedName name="비세척모래" localSheetId="3">'[91]시멘트,모래,자갈 및 골재산출표1'!#REF!</definedName>
    <definedName name="비세척모래" localSheetId="2">'[91]시멘트,모래,자갈 및 골재산출표1'!#REF!</definedName>
    <definedName name="비세척모래" localSheetId="1">'[91]시멘트,모래,자갈 및 골재산출표1'!#REF!</definedName>
    <definedName name="비세척모래" localSheetId="0">'[91]시멘트,모래,자갈 및 골재산출표1'!#REF!</definedName>
    <definedName name="비세척모래" localSheetId="7">'[92]시멘트,모래,자갈 및 골재산출표1'!#REF!</definedName>
    <definedName name="비세척모래" localSheetId="5">'[91]시멘트,모래,자갈 및 골재산출표1'!#REF!</definedName>
    <definedName name="비세척모래">'[92]시멘트,모래,자갈 및 골재산출표1'!#REF!</definedName>
    <definedName name="비율" localSheetId="4">#REF!</definedName>
    <definedName name="비율" localSheetId="3">#REF!</definedName>
    <definedName name="비율" localSheetId="2">#REF!</definedName>
    <definedName name="비율" localSheetId="1">#REF!</definedName>
    <definedName name="비율" localSheetId="0">#REF!</definedName>
    <definedName name="비율" localSheetId="7">#REF!</definedName>
    <definedName name="비율" localSheetId="5">#REF!</definedName>
    <definedName name="비율">#REF!</definedName>
    <definedName name="빗물받이1" localSheetId="4">#REF!</definedName>
    <definedName name="빗물받이1" localSheetId="3">#REF!</definedName>
    <definedName name="빗물받이1" localSheetId="2">#REF!</definedName>
    <definedName name="빗물받이1" localSheetId="1">#REF!</definedName>
    <definedName name="빗물받이1" localSheetId="0">#REF!</definedName>
    <definedName name="빗물받이1" localSheetId="7">#REF!</definedName>
    <definedName name="빗물받이1" localSheetId="5">#REF!</definedName>
    <definedName name="빗물받이1">#REF!</definedName>
    <definedName name="빗물받이2" localSheetId="4">#REF!</definedName>
    <definedName name="빗물받이2" localSheetId="3">#REF!</definedName>
    <definedName name="빗물받이2" localSheetId="2">#REF!</definedName>
    <definedName name="빗물받이2" localSheetId="1">#REF!</definedName>
    <definedName name="빗물받이2" localSheetId="0">#REF!</definedName>
    <definedName name="빗물받이2" localSheetId="7">#REF!</definedName>
    <definedName name="빗물받이2" localSheetId="5">#REF!</definedName>
    <definedName name="빗물받이2">#REF!</definedName>
    <definedName name="ㅅ" localSheetId="4">#REF!</definedName>
    <definedName name="ㅅ" localSheetId="3">#REF!</definedName>
    <definedName name="ㅅ" localSheetId="2">#REF!</definedName>
    <definedName name="ㅅ" localSheetId="1">#REF!</definedName>
    <definedName name="ㅅ" localSheetId="0">#REF!</definedName>
    <definedName name="ㅅ" localSheetId="7">#REF!</definedName>
    <definedName name="ㅅ" localSheetId="5">#REF!</definedName>
    <definedName name="ㅅ">#REF!</definedName>
    <definedName name="사" localSheetId="4">#REF!</definedName>
    <definedName name="사" localSheetId="3">#REF!</definedName>
    <definedName name="사" localSheetId="2">#REF!</definedName>
    <definedName name="사" localSheetId="1">#REF!</definedName>
    <definedName name="사" localSheetId="0">#REF!</definedName>
    <definedName name="사" localSheetId="7">#REF!</definedName>
    <definedName name="사" localSheetId="5">#REF!</definedName>
    <definedName name="사">#REF!</definedName>
    <definedName name="사급" localSheetId="4">#REF!</definedName>
    <definedName name="사급" localSheetId="3">#REF!</definedName>
    <definedName name="사급" localSheetId="2">#REF!</definedName>
    <definedName name="사급" localSheetId="1">#REF!</definedName>
    <definedName name="사급" localSheetId="0">#REF!</definedName>
    <definedName name="사급" localSheetId="7">#REF!</definedName>
    <definedName name="사급" localSheetId="5">#REF!</definedName>
    <definedName name="사급">#REF!</definedName>
    <definedName name="사석채움면적산출" localSheetId="4" hidden="1">{#N/A,#N/A,FALSE,"2~8번"}</definedName>
    <definedName name="사석채움면적산출" localSheetId="3" hidden="1">{#N/A,#N/A,FALSE,"2~8번"}</definedName>
    <definedName name="사석채움면적산출" localSheetId="2" hidden="1">{#N/A,#N/A,FALSE,"2~8번"}</definedName>
    <definedName name="사석채움면적산출" localSheetId="1" hidden="1">{#N/A,#N/A,FALSE,"2~8번"}</definedName>
    <definedName name="사석채움면적산출" localSheetId="0" hidden="1">{#N/A,#N/A,FALSE,"2~8번"}</definedName>
    <definedName name="사석채움면적산출" localSheetId="7" hidden="1">{#N/A,#N/A,FALSE,"2~8번"}</definedName>
    <definedName name="사석채움면적산출" localSheetId="11" hidden="1">{#N/A,#N/A,FALSE,"2~8번"}</definedName>
    <definedName name="사석채움면적산출" localSheetId="5" hidden="1">{#N/A,#N/A,FALSE,"2~8번"}</definedName>
    <definedName name="사석채움면적산출" hidden="1">{#N/A,#N/A,FALSE,"2~8번"}</definedName>
    <definedName name="사하중1">[72]설계조건!$O$9</definedName>
    <definedName name="사하중2">[72]설계조건!$O$18</definedName>
    <definedName name="사하중3">[72]설계조건!$S$20</definedName>
    <definedName name="사하중4">[72]설계조건!$O$22</definedName>
    <definedName name="사회" localSheetId="4">#REF!</definedName>
    <definedName name="사회" localSheetId="3">#REF!</definedName>
    <definedName name="사회" localSheetId="2">#REF!</definedName>
    <definedName name="사회" localSheetId="1">#REF!</definedName>
    <definedName name="사회" localSheetId="0">#REF!</definedName>
    <definedName name="사회" localSheetId="7">#REF!</definedName>
    <definedName name="사회" localSheetId="5">#REF!</definedName>
    <definedName name="사회">#REF!</definedName>
    <definedName name="산" localSheetId="4">#REF!</definedName>
    <definedName name="산" localSheetId="3">#REF!</definedName>
    <definedName name="산" localSheetId="2">#REF!</definedName>
    <definedName name="산" localSheetId="1">#REF!</definedName>
    <definedName name="산" localSheetId="0">#REF!</definedName>
    <definedName name="산" localSheetId="7">#REF!</definedName>
    <definedName name="산" localSheetId="5">#REF!</definedName>
    <definedName name="산">#REF!</definedName>
    <definedName name="산재보험료" localSheetId="4">#REF!</definedName>
    <definedName name="산재보험료" localSheetId="3">#REF!</definedName>
    <definedName name="산재보험료" localSheetId="2">#REF!</definedName>
    <definedName name="산재보험료" localSheetId="1">#REF!</definedName>
    <definedName name="산재보험료" localSheetId="0">#REF!</definedName>
    <definedName name="산재보험료" localSheetId="7">#REF!</definedName>
    <definedName name="산재보험료" localSheetId="5">#REF!</definedName>
    <definedName name="산재보험료">#REF!</definedName>
    <definedName name="산재보험료율" localSheetId="4">#REF!</definedName>
    <definedName name="산재보험료율" localSheetId="3">#REF!</definedName>
    <definedName name="산재보험료율" localSheetId="2">#REF!</definedName>
    <definedName name="산재보험료율" localSheetId="1">#REF!</definedName>
    <definedName name="산재보험료율" localSheetId="0">#REF!</definedName>
    <definedName name="산재보험료율" localSheetId="7">#REF!</definedName>
    <definedName name="산재보험료율" localSheetId="5">#REF!</definedName>
    <definedName name="산재보험료율">#REF!</definedName>
    <definedName name="산철쭉" localSheetId="4">#REF!</definedName>
    <definedName name="산철쭉" localSheetId="3">#REF!</definedName>
    <definedName name="산철쭉" localSheetId="2">#REF!</definedName>
    <definedName name="산철쭉" localSheetId="1">#REF!</definedName>
    <definedName name="산철쭉" localSheetId="0">#REF!</definedName>
    <definedName name="산철쭉" localSheetId="7">#REF!</definedName>
    <definedName name="산철쭉" localSheetId="5">#REF!</definedName>
    <definedName name="산철쭉">#REF!</definedName>
    <definedName name="산출근거1" localSheetId="4">#REF!</definedName>
    <definedName name="산출근거1" localSheetId="3">#REF!</definedName>
    <definedName name="산출근거1" localSheetId="2">#REF!</definedName>
    <definedName name="산출근거1" localSheetId="1">#REF!</definedName>
    <definedName name="산출근거1" localSheetId="0">#REF!</definedName>
    <definedName name="산출근거1" localSheetId="7">#REF!</definedName>
    <definedName name="산출근거1" localSheetId="5">#REF!</definedName>
    <definedName name="산출근거1">#REF!</definedName>
    <definedName name="상" localSheetId="4">#REF!</definedName>
    <definedName name="상" localSheetId="3">#REF!</definedName>
    <definedName name="상" localSheetId="2">#REF!</definedName>
    <definedName name="상" localSheetId="1">#REF!</definedName>
    <definedName name="상" localSheetId="0">#REF!</definedName>
    <definedName name="상" localSheetId="7">#REF!</definedName>
    <definedName name="상" localSheetId="5">#REF!</definedName>
    <definedName name="상">#REF!</definedName>
    <definedName name="상1">'[48]교사기준면적(초등)'!$D$16</definedName>
    <definedName name="상급원자력기술자001" localSheetId="4">#REF!</definedName>
    <definedName name="상급원자력기술자001" localSheetId="3">#REF!</definedName>
    <definedName name="상급원자력기술자001" localSheetId="2">#REF!</definedName>
    <definedName name="상급원자력기술자001" localSheetId="1">#REF!</definedName>
    <definedName name="상급원자력기술자001" localSheetId="0">#REF!</definedName>
    <definedName name="상급원자력기술자001" localSheetId="7">#REF!</definedName>
    <definedName name="상급원자력기술자001" localSheetId="5">#REF!</definedName>
    <definedName name="상급원자력기술자001">#REF!</definedName>
    <definedName name="상급원자력기술자002" localSheetId="4">#REF!</definedName>
    <definedName name="상급원자력기술자002" localSheetId="3">#REF!</definedName>
    <definedName name="상급원자력기술자002" localSheetId="2">#REF!</definedName>
    <definedName name="상급원자력기술자002" localSheetId="1">#REF!</definedName>
    <definedName name="상급원자력기술자002" localSheetId="0">#REF!</definedName>
    <definedName name="상급원자력기술자002" localSheetId="7">#REF!</definedName>
    <definedName name="상급원자력기술자002" localSheetId="5">#REF!</definedName>
    <definedName name="상급원자력기술자002">#REF!</definedName>
    <definedName name="상급원자력기술자011" localSheetId="4">#REF!</definedName>
    <definedName name="상급원자력기술자011" localSheetId="3">#REF!</definedName>
    <definedName name="상급원자력기술자011" localSheetId="2">#REF!</definedName>
    <definedName name="상급원자력기술자011" localSheetId="1">#REF!</definedName>
    <definedName name="상급원자력기술자011" localSheetId="0">#REF!</definedName>
    <definedName name="상급원자력기술자011" localSheetId="7">#REF!</definedName>
    <definedName name="상급원자력기술자011" localSheetId="5">#REF!</definedName>
    <definedName name="상급원자력기술자011">#REF!</definedName>
    <definedName name="상급원자력기술자012" localSheetId="4">#REF!</definedName>
    <definedName name="상급원자력기술자012" localSheetId="3">#REF!</definedName>
    <definedName name="상급원자력기술자012" localSheetId="2">#REF!</definedName>
    <definedName name="상급원자력기술자012" localSheetId="1">#REF!</definedName>
    <definedName name="상급원자력기술자012" localSheetId="0">#REF!</definedName>
    <definedName name="상급원자력기술자012" localSheetId="7">#REF!</definedName>
    <definedName name="상급원자력기술자012" localSheetId="5">#REF!</definedName>
    <definedName name="상급원자력기술자012">#REF!</definedName>
    <definedName name="상급원자력기술자982" localSheetId="4">#REF!</definedName>
    <definedName name="상급원자력기술자982" localSheetId="3">#REF!</definedName>
    <definedName name="상급원자력기술자982" localSheetId="2">#REF!</definedName>
    <definedName name="상급원자력기술자982" localSheetId="1">#REF!</definedName>
    <definedName name="상급원자력기술자982" localSheetId="0">#REF!</definedName>
    <definedName name="상급원자력기술자982" localSheetId="7">#REF!</definedName>
    <definedName name="상급원자력기술자982" localSheetId="5">#REF!</definedName>
    <definedName name="상급원자력기술자982">#REF!</definedName>
    <definedName name="상급원자력기술자991" localSheetId="4">#REF!</definedName>
    <definedName name="상급원자력기술자991" localSheetId="3">#REF!</definedName>
    <definedName name="상급원자력기술자991" localSheetId="2">#REF!</definedName>
    <definedName name="상급원자력기술자991" localSheetId="1">#REF!</definedName>
    <definedName name="상급원자력기술자991" localSheetId="0">#REF!</definedName>
    <definedName name="상급원자력기술자991" localSheetId="7">#REF!</definedName>
    <definedName name="상급원자력기술자991" localSheetId="5">#REF!</definedName>
    <definedName name="상급원자력기술자991">#REF!</definedName>
    <definedName name="상급원자력기술자992" localSheetId="4">#REF!</definedName>
    <definedName name="상급원자력기술자992" localSheetId="3">#REF!</definedName>
    <definedName name="상급원자력기술자992" localSheetId="2">#REF!</definedName>
    <definedName name="상급원자력기술자992" localSheetId="1">#REF!</definedName>
    <definedName name="상급원자력기술자992" localSheetId="0">#REF!</definedName>
    <definedName name="상급원자력기술자992" localSheetId="7">#REF!</definedName>
    <definedName name="상급원자력기술자992" localSheetId="5">#REF!</definedName>
    <definedName name="상급원자력기술자992">#REF!</definedName>
    <definedName name="상담" localSheetId="4">#REF!</definedName>
    <definedName name="상담" localSheetId="3">#REF!</definedName>
    <definedName name="상담" localSheetId="2">#REF!</definedName>
    <definedName name="상담" localSheetId="1">#REF!</definedName>
    <definedName name="상담" localSheetId="0">#REF!</definedName>
    <definedName name="상담" localSheetId="7">#REF!</definedName>
    <definedName name="상담" localSheetId="5">#REF!</definedName>
    <definedName name="상담">#REF!</definedName>
    <definedName name="상담1">'[48]교사기준면적(초등)'!$D$16</definedName>
    <definedName name="상림1호" localSheetId="4">#REF!</definedName>
    <definedName name="상림1호" localSheetId="3">#REF!</definedName>
    <definedName name="상림1호" localSheetId="2">#REF!</definedName>
    <definedName name="상림1호" localSheetId="1">#REF!</definedName>
    <definedName name="상림1호" localSheetId="0">#REF!</definedName>
    <definedName name="상림1호" localSheetId="7">#REF!</definedName>
    <definedName name="상림1호" localSheetId="5">#REF!</definedName>
    <definedName name="상림1호">#REF!</definedName>
    <definedName name="상림2호" localSheetId="4">#REF!</definedName>
    <definedName name="상림2호" localSheetId="3">#REF!</definedName>
    <definedName name="상림2호" localSheetId="2">#REF!</definedName>
    <definedName name="상림2호" localSheetId="1">#REF!</definedName>
    <definedName name="상림2호" localSheetId="0">#REF!</definedName>
    <definedName name="상림2호" localSheetId="7">#REF!</definedName>
    <definedName name="상림2호" localSheetId="5">#REF!</definedName>
    <definedName name="상림2호">#REF!</definedName>
    <definedName name="상림3호" localSheetId="4">#REF!</definedName>
    <definedName name="상림3호" localSheetId="3">#REF!</definedName>
    <definedName name="상림3호" localSheetId="2">#REF!</definedName>
    <definedName name="상림3호" localSheetId="1">#REF!</definedName>
    <definedName name="상림3호" localSheetId="0">#REF!</definedName>
    <definedName name="상림3호" localSheetId="7">#REF!</definedName>
    <definedName name="상림3호" localSheetId="5">#REF!</definedName>
    <definedName name="상림3호">#REF!</definedName>
    <definedName name="상부" localSheetId="4">#REF!</definedName>
    <definedName name="상부" localSheetId="3">#REF!</definedName>
    <definedName name="상부" localSheetId="2">#REF!</definedName>
    <definedName name="상부" localSheetId="1">#REF!</definedName>
    <definedName name="상부" localSheetId="0">#REF!</definedName>
    <definedName name="상부" localSheetId="7">#REF!</definedName>
    <definedName name="상부" localSheetId="5">#REF!</definedName>
    <definedName name="상부">#REF!</definedName>
    <definedName name="상부1">[72]설계조건!$O$8</definedName>
    <definedName name="상부2">[72]설계조건!$O$17</definedName>
    <definedName name="상부공최종" localSheetId="4">#REF!</definedName>
    <definedName name="상부공최종" localSheetId="3">#REF!</definedName>
    <definedName name="상부공최종" localSheetId="2">#REF!</definedName>
    <definedName name="상부공최종" localSheetId="1">#REF!</definedName>
    <definedName name="상부공최종" localSheetId="0">#REF!</definedName>
    <definedName name="상부공최종" localSheetId="7">#REF!</definedName>
    <definedName name="상부공최종" localSheetId="5">#REF!</definedName>
    <definedName name="상부공최종">#REF!</definedName>
    <definedName name="상부슬라브" localSheetId="4">#REF!</definedName>
    <definedName name="상부슬라브" localSheetId="3">#REF!</definedName>
    <definedName name="상부슬라브" localSheetId="2">#REF!</definedName>
    <definedName name="상부슬라브" localSheetId="1">#REF!</definedName>
    <definedName name="상부슬라브" localSheetId="0">#REF!</definedName>
    <definedName name="상부슬라브" localSheetId="7">#REF!</definedName>
    <definedName name="상부슬라브" localSheetId="5">#REF!</definedName>
    <definedName name="상부슬라브">#REF!</definedName>
    <definedName name="상수도공" localSheetId="4">#REF!</definedName>
    <definedName name="상수도공" localSheetId="3">#REF!</definedName>
    <definedName name="상수도공" localSheetId="2">#REF!</definedName>
    <definedName name="상수도공" localSheetId="1">#REF!</definedName>
    <definedName name="상수도공" localSheetId="0">#REF!</definedName>
    <definedName name="상수도공" localSheetId="7">#REF!</definedName>
    <definedName name="상수도공" localSheetId="5">#REF!</definedName>
    <definedName name="상수도공">#REF!</definedName>
    <definedName name="상수도공집계표" localSheetId="4">#REF!</definedName>
    <definedName name="상수도공집계표" localSheetId="3">#REF!</definedName>
    <definedName name="상수도공집계표" localSheetId="2">#REF!</definedName>
    <definedName name="상수도공집계표" localSheetId="1">#REF!</definedName>
    <definedName name="상수도공집계표" localSheetId="0">#REF!</definedName>
    <definedName name="상수도공집계표" localSheetId="7">#REF!</definedName>
    <definedName name="상수도공집계표" localSheetId="5">#REF!</definedName>
    <definedName name="상수도공집계표">#REF!</definedName>
    <definedName name="상환금액" localSheetId="4">#REF!</definedName>
    <definedName name="상환금액" localSheetId="3">#REF!</definedName>
    <definedName name="상환금액" localSheetId="2">#REF!</definedName>
    <definedName name="상환금액" localSheetId="1">#REF!</definedName>
    <definedName name="상환금액" localSheetId="0">#REF!</definedName>
    <definedName name="상환금액" localSheetId="7">#REF!</definedName>
    <definedName name="상환금액" localSheetId="5">#REF!</definedName>
    <definedName name="상환금액">#REF!</definedName>
    <definedName name="새공통" hidden="1">{#N/A,#N/A,FALSE,"이태원철근"}</definedName>
    <definedName name="생사1호" localSheetId="4">#REF!</definedName>
    <definedName name="생사1호" localSheetId="3">#REF!</definedName>
    <definedName name="생사1호" localSheetId="2">#REF!</definedName>
    <definedName name="생사1호" localSheetId="1">#REF!</definedName>
    <definedName name="생사1호" localSheetId="0">#REF!</definedName>
    <definedName name="생사1호" localSheetId="7">#REF!</definedName>
    <definedName name="생사1호" localSheetId="5">#REF!</definedName>
    <definedName name="생사1호">#REF!</definedName>
    <definedName name="생사2호" localSheetId="4">#REF!</definedName>
    <definedName name="생사2호" localSheetId="3">#REF!</definedName>
    <definedName name="생사2호" localSheetId="2">#REF!</definedName>
    <definedName name="생사2호" localSheetId="1">#REF!</definedName>
    <definedName name="생사2호" localSheetId="0">#REF!</definedName>
    <definedName name="생사2호" localSheetId="7">#REF!</definedName>
    <definedName name="생사2호" localSheetId="5">#REF!</definedName>
    <definedName name="생사2호">#REF!</definedName>
    <definedName name="생사기존" localSheetId="4">#REF!</definedName>
    <definedName name="생사기존" localSheetId="3">#REF!</definedName>
    <definedName name="생사기존" localSheetId="2">#REF!</definedName>
    <definedName name="생사기존" localSheetId="1">#REF!</definedName>
    <definedName name="생사기존" localSheetId="0">#REF!</definedName>
    <definedName name="생사기존" localSheetId="7">#REF!</definedName>
    <definedName name="생사기존" localSheetId="5">#REF!</definedName>
    <definedName name="생사기존">#REF!</definedName>
    <definedName name="샤워" localSheetId="4">#REF!</definedName>
    <definedName name="샤워" localSheetId="3">#REF!</definedName>
    <definedName name="샤워" localSheetId="2">#REF!</definedName>
    <definedName name="샤워" localSheetId="1">#REF!</definedName>
    <definedName name="샤워" localSheetId="0">#REF!</definedName>
    <definedName name="샤워" localSheetId="7">#REF!</definedName>
    <definedName name="샤워" localSheetId="5">#REF!</definedName>
    <definedName name="샤워">#REF!</definedName>
    <definedName name="샤워1">'[48]교사기준면적(초등)'!$D$26</definedName>
    <definedName name="샷_시_공" localSheetId="4">#REF!</definedName>
    <definedName name="샷_시_공" localSheetId="3">#REF!</definedName>
    <definedName name="샷_시_공" localSheetId="2">#REF!</definedName>
    <definedName name="샷_시_공" localSheetId="1">#REF!</definedName>
    <definedName name="샷_시_공" localSheetId="0">#REF!</definedName>
    <definedName name="샷_시_공" localSheetId="7">#REF!</definedName>
    <definedName name="샷_시_공" localSheetId="5">#REF!</definedName>
    <definedName name="샷_시_공">#REF!</definedName>
    <definedName name="샷시공001" localSheetId="4">#REF!</definedName>
    <definedName name="샷시공001" localSheetId="3">#REF!</definedName>
    <definedName name="샷시공001" localSheetId="2">#REF!</definedName>
    <definedName name="샷시공001" localSheetId="1">#REF!</definedName>
    <definedName name="샷시공001" localSheetId="0">#REF!</definedName>
    <definedName name="샷시공001" localSheetId="7">#REF!</definedName>
    <definedName name="샷시공001" localSheetId="5">#REF!</definedName>
    <definedName name="샷시공001">#REF!</definedName>
    <definedName name="샷시공002" localSheetId="4">#REF!</definedName>
    <definedName name="샷시공002" localSheetId="3">#REF!</definedName>
    <definedName name="샷시공002" localSheetId="2">#REF!</definedName>
    <definedName name="샷시공002" localSheetId="1">#REF!</definedName>
    <definedName name="샷시공002" localSheetId="0">#REF!</definedName>
    <definedName name="샷시공002" localSheetId="7">#REF!</definedName>
    <definedName name="샷시공002" localSheetId="5">#REF!</definedName>
    <definedName name="샷시공002">#REF!</definedName>
    <definedName name="샷시공011" localSheetId="4">#REF!</definedName>
    <definedName name="샷시공011" localSheetId="3">#REF!</definedName>
    <definedName name="샷시공011" localSheetId="2">#REF!</definedName>
    <definedName name="샷시공011" localSheetId="1">#REF!</definedName>
    <definedName name="샷시공011" localSheetId="0">#REF!</definedName>
    <definedName name="샷시공011" localSheetId="7">#REF!</definedName>
    <definedName name="샷시공011" localSheetId="5">#REF!</definedName>
    <definedName name="샷시공011">#REF!</definedName>
    <definedName name="샷시공012" localSheetId="4">#REF!</definedName>
    <definedName name="샷시공012" localSheetId="3">#REF!</definedName>
    <definedName name="샷시공012" localSheetId="2">#REF!</definedName>
    <definedName name="샷시공012" localSheetId="1">#REF!</definedName>
    <definedName name="샷시공012" localSheetId="0">#REF!</definedName>
    <definedName name="샷시공012" localSheetId="7">#REF!</definedName>
    <definedName name="샷시공012" localSheetId="5">#REF!</definedName>
    <definedName name="샷시공012">#REF!</definedName>
    <definedName name="샷시공982" localSheetId="4">#REF!</definedName>
    <definedName name="샷시공982" localSheetId="3">#REF!</definedName>
    <definedName name="샷시공982" localSheetId="2">#REF!</definedName>
    <definedName name="샷시공982" localSheetId="1">#REF!</definedName>
    <definedName name="샷시공982" localSheetId="0">#REF!</definedName>
    <definedName name="샷시공982" localSheetId="7">#REF!</definedName>
    <definedName name="샷시공982" localSheetId="5">#REF!</definedName>
    <definedName name="샷시공982">#REF!</definedName>
    <definedName name="샷시공991" localSheetId="4">#REF!</definedName>
    <definedName name="샷시공991" localSheetId="3">#REF!</definedName>
    <definedName name="샷시공991" localSheetId="2">#REF!</definedName>
    <definedName name="샷시공991" localSheetId="1">#REF!</definedName>
    <definedName name="샷시공991" localSheetId="0">#REF!</definedName>
    <definedName name="샷시공991" localSheetId="7">#REF!</definedName>
    <definedName name="샷시공991" localSheetId="5">#REF!</definedName>
    <definedName name="샷시공991">#REF!</definedName>
    <definedName name="샷시공992" localSheetId="4">#REF!</definedName>
    <definedName name="샷시공992" localSheetId="3">#REF!</definedName>
    <definedName name="샷시공992" localSheetId="2">#REF!</definedName>
    <definedName name="샷시공992" localSheetId="1">#REF!</definedName>
    <definedName name="샷시공992" localSheetId="0">#REF!</definedName>
    <definedName name="샷시공992" localSheetId="7">#REF!</definedName>
    <definedName name="샷시공992" localSheetId="5">#REF!</definedName>
    <definedName name="샷시공992">#REF!</definedName>
    <definedName name="석_공" localSheetId="4">#REF!</definedName>
    <definedName name="석_공" localSheetId="3">#REF!</definedName>
    <definedName name="석_공" localSheetId="2">#REF!</definedName>
    <definedName name="석_공" localSheetId="1">#REF!</definedName>
    <definedName name="석_공" localSheetId="0">#REF!</definedName>
    <definedName name="석_공" localSheetId="7">#REF!</definedName>
    <definedName name="석_공" localSheetId="5">#REF!</definedName>
    <definedName name="석_공">#REF!</definedName>
    <definedName name="석_축_개_소_별_명_세" localSheetId="4">#REF!</definedName>
    <definedName name="석_축_개_소_별_명_세" localSheetId="3">#REF!</definedName>
    <definedName name="석_축_개_소_별_명_세" localSheetId="2">#REF!</definedName>
    <definedName name="석_축_개_소_별_명_세" localSheetId="1">#REF!</definedName>
    <definedName name="석_축_개_소_별_명_세" localSheetId="0">#REF!</definedName>
    <definedName name="석_축_개_소_별_명_세" localSheetId="7">#REF!</definedName>
    <definedName name="석_축_개_소_별_명_세" localSheetId="5">#REF!</definedName>
    <definedName name="석_축_개_소_별_명_세">#REF!</definedName>
    <definedName name="석_축_수_량_집_계" localSheetId="4">#REF!</definedName>
    <definedName name="석_축_수_량_집_계" localSheetId="3">#REF!</definedName>
    <definedName name="석_축_수_량_집_계" localSheetId="2">#REF!</definedName>
    <definedName name="석_축_수_량_집_계" localSheetId="1">#REF!</definedName>
    <definedName name="석_축_수_량_집_계" localSheetId="0">#REF!</definedName>
    <definedName name="석_축_수_량_집_계" localSheetId="7">#REF!</definedName>
    <definedName name="석_축_수_량_집_계" localSheetId="5">#REF!</definedName>
    <definedName name="석_축_수_량_집_계">#REF!</definedName>
    <definedName name="석공" localSheetId="4">#REF!</definedName>
    <definedName name="석공" localSheetId="3">#REF!</definedName>
    <definedName name="석공" localSheetId="2">#REF!</definedName>
    <definedName name="석공" localSheetId="1">#REF!</definedName>
    <definedName name="석공" localSheetId="0">#REF!</definedName>
    <definedName name="석공" localSheetId="7">#REF!</definedName>
    <definedName name="석공" localSheetId="5">#REF!</definedName>
    <definedName name="석공">#REF!</definedName>
    <definedName name="석공001" localSheetId="4">#REF!</definedName>
    <definedName name="석공001" localSheetId="3">#REF!</definedName>
    <definedName name="석공001" localSheetId="2">#REF!</definedName>
    <definedName name="석공001" localSheetId="1">#REF!</definedName>
    <definedName name="석공001" localSheetId="0">#REF!</definedName>
    <definedName name="석공001" localSheetId="7">#REF!</definedName>
    <definedName name="석공001" localSheetId="5">#REF!</definedName>
    <definedName name="석공001">#REF!</definedName>
    <definedName name="석공002" localSheetId="4">#REF!</definedName>
    <definedName name="석공002" localSheetId="3">#REF!</definedName>
    <definedName name="석공002" localSheetId="2">#REF!</definedName>
    <definedName name="석공002" localSheetId="1">#REF!</definedName>
    <definedName name="석공002" localSheetId="0">#REF!</definedName>
    <definedName name="석공002" localSheetId="7">#REF!</definedName>
    <definedName name="석공002" localSheetId="5">#REF!</definedName>
    <definedName name="석공002">#REF!</definedName>
    <definedName name="석공011" localSheetId="4">#REF!</definedName>
    <definedName name="석공011" localSheetId="3">#REF!</definedName>
    <definedName name="석공011" localSheetId="2">#REF!</definedName>
    <definedName name="석공011" localSheetId="1">#REF!</definedName>
    <definedName name="석공011" localSheetId="0">#REF!</definedName>
    <definedName name="석공011" localSheetId="7">#REF!</definedName>
    <definedName name="석공011" localSheetId="5">#REF!</definedName>
    <definedName name="석공011">#REF!</definedName>
    <definedName name="석공012" localSheetId="4">#REF!</definedName>
    <definedName name="석공012" localSheetId="3">#REF!</definedName>
    <definedName name="석공012" localSheetId="2">#REF!</definedName>
    <definedName name="석공012" localSheetId="1">#REF!</definedName>
    <definedName name="석공012" localSheetId="0">#REF!</definedName>
    <definedName name="석공012" localSheetId="7">#REF!</definedName>
    <definedName name="석공012" localSheetId="5">#REF!</definedName>
    <definedName name="석공012">#REF!</definedName>
    <definedName name="석공982" localSheetId="4">#REF!</definedName>
    <definedName name="석공982" localSheetId="3">#REF!</definedName>
    <definedName name="석공982" localSheetId="2">#REF!</definedName>
    <definedName name="석공982" localSheetId="1">#REF!</definedName>
    <definedName name="석공982" localSheetId="0">#REF!</definedName>
    <definedName name="석공982" localSheetId="7">#REF!</definedName>
    <definedName name="석공982" localSheetId="5">#REF!</definedName>
    <definedName name="석공982">#REF!</definedName>
    <definedName name="석공991" localSheetId="4">#REF!</definedName>
    <definedName name="석공991" localSheetId="3">#REF!</definedName>
    <definedName name="석공991" localSheetId="2">#REF!</definedName>
    <definedName name="석공991" localSheetId="1">#REF!</definedName>
    <definedName name="석공991" localSheetId="0">#REF!</definedName>
    <definedName name="석공991" localSheetId="7">#REF!</definedName>
    <definedName name="석공991" localSheetId="5">#REF!</definedName>
    <definedName name="석공991">#REF!</definedName>
    <definedName name="석공992" localSheetId="4">#REF!</definedName>
    <definedName name="석공992" localSheetId="3">#REF!</definedName>
    <definedName name="석공992" localSheetId="2">#REF!</definedName>
    <definedName name="석공992" localSheetId="1">#REF!</definedName>
    <definedName name="석공992" localSheetId="0">#REF!</definedName>
    <definedName name="석공992" localSheetId="7">#REF!</definedName>
    <definedName name="석공992" localSheetId="5">#REF!</definedName>
    <definedName name="석공992">#REF!</definedName>
    <definedName name="석조각공001" localSheetId="4">#REF!</definedName>
    <definedName name="석조각공001" localSheetId="3">#REF!</definedName>
    <definedName name="석조각공001" localSheetId="2">#REF!</definedName>
    <definedName name="석조각공001" localSheetId="1">#REF!</definedName>
    <definedName name="석조각공001" localSheetId="0">#REF!</definedName>
    <definedName name="석조각공001" localSheetId="7">#REF!</definedName>
    <definedName name="석조각공001" localSheetId="5">#REF!</definedName>
    <definedName name="석조각공001">#REF!</definedName>
    <definedName name="석조각공002" localSheetId="4">#REF!</definedName>
    <definedName name="석조각공002" localSheetId="3">#REF!</definedName>
    <definedName name="석조각공002" localSheetId="2">#REF!</definedName>
    <definedName name="석조각공002" localSheetId="1">#REF!</definedName>
    <definedName name="석조각공002" localSheetId="0">#REF!</definedName>
    <definedName name="석조각공002" localSheetId="7">#REF!</definedName>
    <definedName name="석조각공002" localSheetId="5">#REF!</definedName>
    <definedName name="석조각공002">#REF!</definedName>
    <definedName name="석조각공011" localSheetId="4">#REF!</definedName>
    <definedName name="석조각공011" localSheetId="3">#REF!</definedName>
    <definedName name="석조각공011" localSheetId="2">#REF!</definedName>
    <definedName name="석조각공011" localSheetId="1">#REF!</definedName>
    <definedName name="석조각공011" localSheetId="0">#REF!</definedName>
    <definedName name="석조각공011" localSheetId="7">#REF!</definedName>
    <definedName name="석조각공011" localSheetId="5">#REF!</definedName>
    <definedName name="석조각공011">#REF!</definedName>
    <definedName name="석조각공012" localSheetId="4">#REF!</definedName>
    <definedName name="석조각공012" localSheetId="3">#REF!</definedName>
    <definedName name="석조각공012" localSheetId="2">#REF!</definedName>
    <definedName name="석조각공012" localSheetId="1">#REF!</definedName>
    <definedName name="석조각공012" localSheetId="0">#REF!</definedName>
    <definedName name="석조각공012" localSheetId="7">#REF!</definedName>
    <definedName name="석조각공012" localSheetId="5">#REF!</definedName>
    <definedName name="석조각공012">#REF!</definedName>
    <definedName name="석조각공982" localSheetId="4">#REF!</definedName>
    <definedName name="석조각공982" localSheetId="3">#REF!</definedName>
    <definedName name="석조각공982" localSheetId="2">#REF!</definedName>
    <definedName name="석조각공982" localSheetId="1">#REF!</definedName>
    <definedName name="석조각공982" localSheetId="0">#REF!</definedName>
    <definedName name="석조각공982" localSheetId="7">#REF!</definedName>
    <definedName name="석조각공982" localSheetId="5">#REF!</definedName>
    <definedName name="석조각공982">#REF!</definedName>
    <definedName name="석조각공991" localSheetId="4">#REF!</definedName>
    <definedName name="석조각공991" localSheetId="3">#REF!</definedName>
    <definedName name="석조각공991" localSheetId="2">#REF!</definedName>
    <definedName name="석조각공991" localSheetId="1">#REF!</definedName>
    <definedName name="석조각공991" localSheetId="0">#REF!</definedName>
    <definedName name="석조각공991" localSheetId="7">#REF!</definedName>
    <definedName name="석조각공991" localSheetId="5">#REF!</definedName>
    <definedName name="석조각공991">#REF!</definedName>
    <definedName name="석조각공992" localSheetId="4">#REF!</definedName>
    <definedName name="석조각공992" localSheetId="3">#REF!</definedName>
    <definedName name="석조각공992" localSheetId="2">#REF!</definedName>
    <definedName name="석조각공992" localSheetId="1">#REF!</definedName>
    <definedName name="석조각공992" localSheetId="0">#REF!</definedName>
    <definedName name="석조각공992" localSheetId="7">#REF!</definedName>
    <definedName name="석조각공992" localSheetId="5">#REF!</definedName>
    <definedName name="석조각공992">#REF!</definedName>
    <definedName name="선량1호" localSheetId="4">#REF!</definedName>
    <definedName name="선량1호" localSheetId="3">#REF!</definedName>
    <definedName name="선량1호" localSheetId="2">#REF!</definedName>
    <definedName name="선량1호" localSheetId="1">#REF!</definedName>
    <definedName name="선량1호" localSheetId="0">#REF!</definedName>
    <definedName name="선량1호" localSheetId="7">#REF!</definedName>
    <definedName name="선량1호" localSheetId="5">#REF!</definedName>
    <definedName name="선량1호">#REF!</definedName>
    <definedName name="선량2호" localSheetId="4">#REF!</definedName>
    <definedName name="선량2호" localSheetId="3">#REF!</definedName>
    <definedName name="선량2호" localSheetId="2">#REF!</definedName>
    <definedName name="선량2호" localSheetId="1">#REF!</definedName>
    <definedName name="선량2호" localSheetId="0">#REF!</definedName>
    <definedName name="선량2호" localSheetId="7">#REF!</definedName>
    <definedName name="선량2호" localSheetId="5">#REF!</definedName>
    <definedName name="선량2호">#REF!</definedName>
    <definedName name="선량3호" localSheetId="4">#REF!</definedName>
    <definedName name="선량3호" localSheetId="3">#REF!</definedName>
    <definedName name="선량3호" localSheetId="2">#REF!</definedName>
    <definedName name="선량3호" localSheetId="1">#REF!</definedName>
    <definedName name="선량3호" localSheetId="0">#REF!</definedName>
    <definedName name="선량3호" localSheetId="7">#REF!</definedName>
    <definedName name="선량3호" localSheetId="5">#REF!</definedName>
    <definedName name="선량3호">#REF!</definedName>
    <definedName name="선량4호" localSheetId="4">#REF!</definedName>
    <definedName name="선량4호" localSheetId="3">#REF!</definedName>
    <definedName name="선량4호" localSheetId="2">#REF!</definedName>
    <definedName name="선량4호" localSheetId="1">#REF!</definedName>
    <definedName name="선량4호" localSheetId="0">#REF!</definedName>
    <definedName name="선량4호" localSheetId="7">#REF!</definedName>
    <definedName name="선량4호" localSheetId="5">#REF!</definedName>
    <definedName name="선량4호">#REF!</definedName>
    <definedName name="선량5호" localSheetId="4">#REF!</definedName>
    <definedName name="선량5호" localSheetId="3">#REF!</definedName>
    <definedName name="선량5호" localSheetId="2">#REF!</definedName>
    <definedName name="선량5호" localSheetId="1">#REF!</definedName>
    <definedName name="선량5호" localSheetId="0">#REF!</definedName>
    <definedName name="선량5호" localSheetId="7">#REF!</definedName>
    <definedName name="선량5호" localSheetId="5">#REF!</definedName>
    <definedName name="선량5호">#REF!</definedName>
    <definedName name="선로신설" localSheetId="4">#REF!</definedName>
    <definedName name="선로신설" localSheetId="3">#REF!</definedName>
    <definedName name="선로신설" localSheetId="2">#REF!</definedName>
    <definedName name="선로신설" localSheetId="1">#REF!</definedName>
    <definedName name="선로신설" localSheetId="0">#REF!</definedName>
    <definedName name="선로신설" localSheetId="7">#REF!</definedName>
    <definedName name="선로신설" localSheetId="5">#REF!</definedName>
    <definedName name="선로신설">#REF!</definedName>
    <definedName name="선로철거" localSheetId="4">#REF!</definedName>
    <definedName name="선로철거" localSheetId="3">#REF!</definedName>
    <definedName name="선로철거" localSheetId="2">#REF!</definedName>
    <definedName name="선로철거" localSheetId="1">#REF!</definedName>
    <definedName name="선로철거" localSheetId="0">#REF!</definedName>
    <definedName name="선로철거" localSheetId="7">#REF!</definedName>
    <definedName name="선로철거" localSheetId="5">#REF!</definedName>
    <definedName name="선로철거">#REF!</definedName>
    <definedName name="선부001" localSheetId="4">#REF!</definedName>
    <definedName name="선부001" localSheetId="3">#REF!</definedName>
    <definedName name="선부001" localSheetId="2">#REF!</definedName>
    <definedName name="선부001" localSheetId="1">#REF!</definedName>
    <definedName name="선부001" localSheetId="0">#REF!</definedName>
    <definedName name="선부001" localSheetId="7">#REF!</definedName>
    <definedName name="선부001" localSheetId="5">#REF!</definedName>
    <definedName name="선부001">#REF!</definedName>
    <definedName name="선부002" localSheetId="4">#REF!</definedName>
    <definedName name="선부002" localSheetId="3">#REF!</definedName>
    <definedName name="선부002" localSheetId="2">#REF!</definedName>
    <definedName name="선부002" localSheetId="1">#REF!</definedName>
    <definedName name="선부002" localSheetId="0">#REF!</definedName>
    <definedName name="선부002" localSheetId="7">#REF!</definedName>
    <definedName name="선부002" localSheetId="5">#REF!</definedName>
    <definedName name="선부002">#REF!</definedName>
    <definedName name="선부011" localSheetId="4">#REF!</definedName>
    <definedName name="선부011" localSheetId="3">#REF!</definedName>
    <definedName name="선부011" localSheetId="2">#REF!</definedName>
    <definedName name="선부011" localSheetId="1">#REF!</definedName>
    <definedName name="선부011" localSheetId="0">#REF!</definedName>
    <definedName name="선부011" localSheetId="7">#REF!</definedName>
    <definedName name="선부011" localSheetId="5">#REF!</definedName>
    <definedName name="선부011">#REF!</definedName>
    <definedName name="선부012" localSheetId="4">#REF!</definedName>
    <definedName name="선부012" localSheetId="3">#REF!</definedName>
    <definedName name="선부012" localSheetId="2">#REF!</definedName>
    <definedName name="선부012" localSheetId="1">#REF!</definedName>
    <definedName name="선부012" localSheetId="0">#REF!</definedName>
    <definedName name="선부012" localSheetId="7">#REF!</definedName>
    <definedName name="선부012" localSheetId="5">#REF!</definedName>
    <definedName name="선부012">#REF!</definedName>
    <definedName name="선부982" localSheetId="4">#REF!</definedName>
    <definedName name="선부982" localSheetId="3">#REF!</definedName>
    <definedName name="선부982" localSheetId="2">#REF!</definedName>
    <definedName name="선부982" localSheetId="1">#REF!</definedName>
    <definedName name="선부982" localSheetId="0">#REF!</definedName>
    <definedName name="선부982" localSheetId="7">#REF!</definedName>
    <definedName name="선부982" localSheetId="5">#REF!</definedName>
    <definedName name="선부982">#REF!</definedName>
    <definedName name="선부991" localSheetId="4">#REF!</definedName>
    <definedName name="선부991" localSheetId="3">#REF!</definedName>
    <definedName name="선부991" localSheetId="2">#REF!</definedName>
    <definedName name="선부991" localSheetId="1">#REF!</definedName>
    <definedName name="선부991" localSheetId="0">#REF!</definedName>
    <definedName name="선부991" localSheetId="7">#REF!</definedName>
    <definedName name="선부991" localSheetId="5">#REF!</definedName>
    <definedName name="선부991">#REF!</definedName>
    <definedName name="선부992" localSheetId="4">#REF!</definedName>
    <definedName name="선부992" localSheetId="3">#REF!</definedName>
    <definedName name="선부992" localSheetId="2">#REF!</definedName>
    <definedName name="선부992" localSheetId="1">#REF!</definedName>
    <definedName name="선부992" localSheetId="0">#REF!</definedName>
    <definedName name="선부992" localSheetId="7">#REF!</definedName>
    <definedName name="선부992" localSheetId="5">#REF!</definedName>
    <definedName name="선부992">#REF!</definedName>
    <definedName name="선택층포설다짐" localSheetId="4">[39]단가!$C$80</definedName>
    <definedName name="선택층포설다짐" localSheetId="3">[39]단가!$C$80</definedName>
    <definedName name="선택층포설다짐" localSheetId="2">[39]단가!$C$80</definedName>
    <definedName name="선택층포설다짐" localSheetId="1">[39]단가!$C$80</definedName>
    <definedName name="선택층포설다짐" localSheetId="0">[39]단가!$C$80</definedName>
    <definedName name="선택층포설다짐" localSheetId="5">[39]단가!$C$80</definedName>
    <definedName name="선택층포설다짐">[40]단가!$C$80</definedName>
    <definedName name="설계굴착1" localSheetId="4">#REF!</definedName>
    <definedName name="설계굴착1" localSheetId="3">#REF!</definedName>
    <definedName name="설계굴착1" localSheetId="2">#REF!</definedName>
    <definedName name="설계굴착1" localSheetId="1">#REF!</definedName>
    <definedName name="설계굴착1" localSheetId="0">#REF!</definedName>
    <definedName name="설계굴착1" localSheetId="7">#REF!</definedName>
    <definedName name="설계굴착1" localSheetId="5">#REF!</definedName>
    <definedName name="설계굴착1">#REF!</definedName>
    <definedName name="설계굴착2" localSheetId="4">#REF!</definedName>
    <definedName name="설계굴착2" localSheetId="3">#REF!</definedName>
    <definedName name="설계굴착2" localSheetId="2">#REF!</definedName>
    <definedName name="설계굴착2" localSheetId="1">#REF!</definedName>
    <definedName name="설계굴착2" localSheetId="0">#REF!</definedName>
    <definedName name="설계굴착2" localSheetId="7">#REF!</definedName>
    <definedName name="설계굴착2" localSheetId="5">#REF!</definedName>
    <definedName name="설계굴착2">#REF!</definedName>
    <definedName name="설계굴착3" localSheetId="4">#REF!</definedName>
    <definedName name="설계굴착3" localSheetId="3">#REF!</definedName>
    <definedName name="설계굴착3" localSheetId="2">#REF!</definedName>
    <definedName name="설계굴착3" localSheetId="1">#REF!</definedName>
    <definedName name="설계굴착3" localSheetId="0">#REF!</definedName>
    <definedName name="설계굴착3" localSheetId="7">#REF!</definedName>
    <definedName name="설계굴착3" localSheetId="5">#REF!</definedName>
    <definedName name="설계굴착3">#REF!</definedName>
    <definedName name="설계내역" localSheetId="4">#REF!</definedName>
    <definedName name="설계내역" localSheetId="3">#REF!</definedName>
    <definedName name="설계내역" localSheetId="2">#REF!</definedName>
    <definedName name="설계내역" localSheetId="1">#REF!</definedName>
    <definedName name="설계내역" localSheetId="0">#REF!</definedName>
    <definedName name="설계내역" localSheetId="7">#REF!</definedName>
    <definedName name="설계내역" localSheetId="5">#REF!</definedName>
    <definedName name="설계내역">#REF!</definedName>
    <definedName name="설계내역서" hidden="1">{"'별표'!$N$220"}</definedName>
    <definedName name="설계단면력요약.SAP90Work" localSheetId="4">#N/A</definedName>
    <definedName name="설계단면력요약.SAP90Work" localSheetId="3">#N/A</definedName>
    <definedName name="설계단면력요약.SAP90Work" localSheetId="2">#N/A</definedName>
    <definedName name="설계단면력요약.SAP90Work" localSheetId="1">#N/A</definedName>
    <definedName name="설계단면력요약.SAP90Work" localSheetId="0">#N/A</definedName>
    <definedName name="설계단면력요약.SAP90Work" localSheetId="7">일위대가표!설명</definedName>
    <definedName name="설계단면력요약.SAP90Work" localSheetId="11">[0]!설명1</definedName>
    <definedName name="설계단면력요약.SAP90Work" localSheetId="5">#N/A</definedName>
    <definedName name="설계단면력요약.SAP90Work">#N/A</definedName>
    <definedName name="설계설명서1" localSheetId="4">#REF!</definedName>
    <definedName name="설계설명서1" localSheetId="3">#REF!</definedName>
    <definedName name="설계설명서1" localSheetId="2">#REF!</definedName>
    <definedName name="설계설명서1" localSheetId="1">#REF!</definedName>
    <definedName name="설계설명서1" localSheetId="0">#REF!</definedName>
    <definedName name="설계설명서1" localSheetId="7">#REF!</definedName>
    <definedName name="설계설명서1" localSheetId="5">#REF!</definedName>
    <definedName name="설계설명서1">#REF!</definedName>
    <definedName name="설계속도" localSheetId="4">#REF!</definedName>
    <definedName name="설계속도" localSheetId="3">#REF!</definedName>
    <definedName name="설계속도" localSheetId="2">#REF!</definedName>
    <definedName name="설계속도" localSheetId="1">#REF!</definedName>
    <definedName name="설계속도" localSheetId="0">#REF!</definedName>
    <definedName name="설계속도" localSheetId="7">#REF!</definedName>
    <definedName name="설계속도" localSheetId="5">#REF!</definedName>
    <definedName name="설계속도">#REF!</definedName>
    <definedName name="설명" localSheetId="4">#REF!</definedName>
    <definedName name="설명" localSheetId="3">#REF!</definedName>
    <definedName name="설명" localSheetId="2">#REF!</definedName>
    <definedName name="설명" localSheetId="1">#REF!</definedName>
    <definedName name="설명" localSheetId="0">#REF!</definedName>
    <definedName name="설명" localSheetId="7">#REF!</definedName>
    <definedName name="설명" localSheetId="5">#REF!</definedName>
    <definedName name="설명">#REF!</definedName>
    <definedName name="설명1" localSheetId="4">#REF!</definedName>
    <definedName name="설명1" localSheetId="3">#REF!</definedName>
    <definedName name="설명1" localSheetId="2">#REF!</definedName>
    <definedName name="설명1" localSheetId="1">#REF!</definedName>
    <definedName name="설명1" localSheetId="0">#REF!</definedName>
    <definedName name="설명1" localSheetId="7">#REF!</definedName>
    <definedName name="설명1" localSheetId="5">#REF!</definedName>
    <definedName name="설명1">#REF!</definedName>
    <definedName name="설비" hidden="1">{#N/A,#N/A,FALSE,"이태원철근"}</definedName>
    <definedName name="설집" localSheetId="4">#REF!</definedName>
    <definedName name="설집" localSheetId="3">#REF!</definedName>
    <definedName name="설집" localSheetId="2">#REF!</definedName>
    <definedName name="설집" localSheetId="1">#REF!</definedName>
    <definedName name="설집" localSheetId="0">#REF!</definedName>
    <definedName name="설집" localSheetId="7">#REF!</definedName>
    <definedName name="설집" localSheetId="5">#REF!</definedName>
    <definedName name="설집">#REF!</definedName>
    <definedName name="성" localSheetId="4">[66]Sheet1!#REF!</definedName>
    <definedName name="성" localSheetId="3">[66]Sheet1!#REF!</definedName>
    <definedName name="성" localSheetId="2">[66]Sheet1!#REF!</definedName>
    <definedName name="성" localSheetId="1">[66]Sheet1!#REF!</definedName>
    <definedName name="성" localSheetId="0">[66]Sheet1!#REF!</definedName>
    <definedName name="성" localSheetId="7">[66]Sheet1!#REF!</definedName>
    <definedName name="성" localSheetId="5">[66]Sheet1!#REF!</definedName>
    <definedName name="성">[66]Sheet1!#REF!</definedName>
    <definedName name="성산1호" localSheetId="4">#REF!</definedName>
    <definedName name="성산1호" localSheetId="3">#REF!</definedName>
    <definedName name="성산1호" localSheetId="2">#REF!</definedName>
    <definedName name="성산1호" localSheetId="1">#REF!</definedName>
    <definedName name="성산1호" localSheetId="0">#REF!</definedName>
    <definedName name="성산1호" localSheetId="7">#REF!</definedName>
    <definedName name="성산1호" localSheetId="5">#REF!</definedName>
    <definedName name="성산1호">#REF!</definedName>
    <definedName name="성산2호" localSheetId="4">#REF!</definedName>
    <definedName name="성산2호" localSheetId="3">#REF!</definedName>
    <definedName name="성산2호" localSheetId="2">#REF!</definedName>
    <definedName name="성산2호" localSheetId="1">#REF!</definedName>
    <definedName name="성산2호" localSheetId="0">#REF!</definedName>
    <definedName name="성산2호" localSheetId="7">#REF!</definedName>
    <definedName name="성산2호" localSheetId="5">#REF!</definedName>
    <definedName name="성산2호">#REF!</definedName>
    <definedName name="성산3호" localSheetId="4">#REF!</definedName>
    <definedName name="성산3호" localSheetId="3">#REF!</definedName>
    <definedName name="성산3호" localSheetId="2">#REF!</definedName>
    <definedName name="성산3호" localSheetId="1">#REF!</definedName>
    <definedName name="성산3호" localSheetId="0">#REF!</definedName>
    <definedName name="성산3호" localSheetId="7">#REF!</definedName>
    <definedName name="성산3호" localSheetId="5">#REF!</definedName>
    <definedName name="성산3호">#REF!</definedName>
    <definedName name="성산4호" localSheetId="4">#REF!</definedName>
    <definedName name="성산4호" localSheetId="3">#REF!</definedName>
    <definedName name="성산4호" localSheetId="2">#REF!</definedName>
    <definedName name="성산4호" localSheetId="1">#REF!</definedName>
    <definedName name="성산4호" localSheetId="0">#REF!</definedName>
    <definedName name="성산4호" localSheetId="7">#REF!</definedName>
    <definedName name="성산4호" localSheetId="5">#REF!</definedName>
    <definedName name="성산4호">#REF!</definedName>
    <definedName name="성산5호" localSheetId="4">#REF!</definedName>
    <definedName name="성산5호" localSheetId="3">#REF!</definedName>
    <definedName name="성산5호" localSheetId="2">#REF!</definedName>
    <definedName name="성산5호" localSheetId="1">#REF!</definedName>
    <definedName name="성산5호" localSheetId="0">#REF!</definedName>
    <definedName name="성산5호" localSheetId="7">#REF!</definedName>
    <definedName name="성산5호" localSheetId="5">#REF!</definedName>
    <definedName name="성산5호">#REF!</definedName>
    <definedName name="성적" localSheetId="4">#REF!</definedName>
    <definedName name="성적" localSheetId="3">#REF!</definedName>
    <definedName name="성적" localSheetId="2">#REF!</definedName>
    <definedName name="성적" localSheetId="1">#REF!</definedName>
    <definedName name="성적" localSheetId="0">#REF!</definedName>
    <definedName name="성적" localSheetId="7">#REF!</definedName>
    <definedName name="성적" localSheetId="5">#REF!</definedName>
    <definedName name="성적">#REF!</definedName>
    <definedName name="성토부도수로_재료수량산출" localSheetId="4">#REF!</definedName>
    <definedName name="성토부도수로_재료수량산출" localSheetId="3">#REF!</definedName>
    <definedName name="성토부도수로_재료수량산출" localSheetId="2">#REF!</definedName>
    <definedName name="성토부도수로_재료수량산출" localSheetId="1">#REF!</definedName>
    <definedName name="성토부도수로_재료수량산출" localSheetId="0">#REF!</definedName>
    <definedName name="성토부도수로_재료수량산출" localSheetId="7">#REF!</definedName>
    <definedName name="성토부도수로_재료수량산출" localSheetId="5">#REF!</definedName>
    <definedName name="성토부도수로_재료수량산출">#REF!</definedName>
    <definedName name="성토부도수로_토공수량산출" localSheetId="4">#REF!</definedName>
    <definedName name="성토부도수로_토공수량산출" localSheetId="3">#REF!</definedName>
    <definedName name="성토부도수로_토공수량산출" localSheetId="2">#REF!</definedName>
    <definedName name="성토부도수로_토공수량산출" localSheetId="1">#REF!</definedName>
    <definedName name="성토부도수로_토공수량산출" localSheetId="0">#REF!</definedName>
    <definedName name="성토부도수로_토공수량산출" localSheetId="7">#REF!</definedName>
    <definedName name="성토부도수로_토공수량산출" localSheetId="5">#REF!</definedName>
    <definedName name="성토부도수로_토공수량산출">#REF!</definedName>
    <definedName name="세금" localSheetId="4">#REF!</definedName>
    <definedName name="세금" localSheetId="3">#REF!</definedName>
    <definedName name="세금" localSheetId="2">#REF!</definedName>
    <definedName name="세금" localSheetId="1">#REF!</definedName>
    <definedName name="세금" localSheetId="0">#REF!</definedName>
    <definedName name="세금" localSheetId="7">#REF!</definedName>
    <definedName name="세금" localSheetId="5">#REF!</definedName>
    <definedName name="세금">#REF!</definedName>
    <definedName name="세금계산서">#N/A</definedName>
    <definedName name="소개소" localSheetId="4">#REF!</definedName>
    <definedName name="소개소" localSheetId="3">#REF!</definedName>
    <definedName name="소개소" localSheetId="2">#REF!</definedName>
    <definedName name="소개소" localSheetId="1">#REF!</definedName>
    <definedName name="소개소" localSheetId="0">#REF!</definedName>
    <definedName name="소개소" localSheetId="7">#REF!</definedName>
    <definedName name="소개소" localSheetId="5">#REF!</definedName>
    <definedName name="소개소">#REF!</definedName>
    <definedName name="소계" localSheetId="4">#REF!</definedName>
    <definedName name="소계" localSheetId="3">#REF!</definedName>
    <definedName name="소계" localSheetId="2">#REF!</definedName>
    <definedName name="소계" localSheetId="1">#REF!</definedName>
    <definedName name="소계" localSheetId="0">#REF!</definedName>
    <definedName name="소계" localSheetId="7">#REF!</definedName>
    <definedName name="소계" localSheetId="5">#REF!</definedName>
    <definedName name="소계">#REF!</definedName>
    <definedName name="소관경" localSheetId="4">#REF!</definedName>
    <definedName name="소관경" localSheetId="3">#REF!</definedName>
    <definedName name="소관경" localSheetId="2">#REF!</definedName>
    <definedName name="소관경" localSheetId="1">#REF!</definedName>
    <definedName name="소관경" localSheetId="0">#REF!</definedName>
    <definedName name="소관경" localSheetId="7">#REF!</definedName>
    <definedName name="소관경" localSheetId="5">#REF!</definedName>
    <definedName name="소관경">#REF!</definedName>
    <definedName name="소나무" localSheetId="4">#REF!</definedName>
    <definedName name="소나무" localSheetId="3">#REF!</definedName>
    <definedName name="소나무" localSheetId="2">#REF!</definedName>
    <definedName name="소나무" localSheetId="1">#REF!</definedName>
    <definedName name="소나무" localSheetId="0">#REF!</definedName>
    <definedName name="소나무" localSheetId="7">#REF!</definedName>
    <definedName name="소나무" localSheetId="5">#REF!</definedName>
    <definedName name="소나무">#REF!</definedName>
    <definedName name="소켓무게" localSheetId="7">[103]DATE!$G$24:$G$79</definedName>
    <definedName name="소켓무게">[42]DATE!$G$24:$G$79</definedName>
    <definedName name="소형B손료">'[47]기계경비(시간당)'!$H$240</definedName>
    <definedName name="손씨" localSheetId="4">#REF!</definedName>
    <definedName name="손씨" localSheetId="3">#REF!</definedName>
    <definedName name="손씨" localSheetId="2">#REF!</definedName>
    <definedName name="손씨" localSheetId="1">#REF!</definedName>
    <definedName name="손씨" localSheetId="0">#REF!</definedName>
    <definedName name="손씨" localSheetId="7">#REF!</definedName>
    <definedName name="손씨" localSheetId="5">#REF!</definedName>
    <definedName name="손씨">#REF!</definedName>
    <definedName name="송" localSheetId="4">#REF!</definedName>
    <definedName name="송" localSheetId="3">#REF!</definedName>
    <definedName name="송" localSheetId="2">#REF!</definedName>
    <definedName name="송" localSheetId="1">#REF!</definedName>
    <definedName name="송" localSheetId="0">#REF!</definedName>
    <definedName name="송" localSheetId="7">#REF!</definedName>
    <definedName name="송" localSheetId="5">#REF!</definedName>
    <definedName name="송">#REF!</definedName>
    <definedName name="송강" localSheetId="4">#REF!</definedName>
    <definedName name="송강" localSheetId="3">#REF!</definedName>
    <definedName name="송강" localSheetId="2">#REF!</definedName>
    <definedName name="송강" localSheetId="1">#REF!</definedName>
    <definedName name="송강" localSheetId="0">#REF!</definedName>
    <definedName name="송강" localSheetId="7">#REF!</definedName>
    <definedName name="송강" localSheetId="5">#REF!</definedName>
    <definedName name="송강">#REF!</definedName>
    <definedName name="송곡교" localSheetId="4">#REF!</definedName>
    <definedName name="송곡교" localSheetId="3">#REF!</definedName>
    <definedName name="송곡교" localSheetId="2">#REF!</definedName>
    <definedName name="송곡교" localSheetId="1">#REF!</definedName>
    <definedName name="송곡교" localSheetId="0">#REF!</definedName>
    <definedName name="송곡교" localSheetId="7">#REF!</definedName>
    <definedName name="송곡교" localSheetId="5">#REF!</definedName>
    <definedName name="송곡교">#REF!</definedName>
    <definedName name="송수관로구경" localSheetId="4">#REF!</definedName>
    <definedName name="송수관로구경" localSheetId="3">#REF!</definedName>
    <definedName name="송수관로구경" localSheetId="2">#REF!</definedName>
    <definedName name="송수관로구경" localSheetId="1">#REF!</definedName>
    <definedName name="송수관로구경" localSheetId="0">#REF!</definedName>
    <definedName name="송수관로구경" localSheetId="7">#REF!</definedName>
    <definedName name="송수관로구경" localSheetId="5">#REF!</definedName>
    <definedName name="송수관로구경">#REF!</definedName>
    <definedName name="송전전공001" localSheetId="4">#REF!</definedName>
    <definedName name="송전전공001" localSheetId="3">#REF!</definedName>
    <definedName name="송전전공001" localSheetId="2">#REF!</definedName>
    <definedName name="송전전공001" localSheetId="1">#REF!</definedName>
    <definedName name="송전전공001" localSheetId="0">#REF!</definedName>
    <definedName name="송전전공001" localSheetId="7">#REF!</definedName>
    <definedName name="송전전공001" localSheetId="5">#REF!</definedName>
    <definedName name="송전전공001">#REF!</definedName>
    <definedName name="송전전공002" localSheetId="4">#REF!</definedName>
    <definedName name="송전전공002" localSheetId="3">#REF!</definedName>
    <definedName name="송전전공002" localSheetId="2">#REF!</definedName>
    <definedName name="송전전공002" localSheetId="1">#REF!</definedName>
    <definedName name="송전전공002" localSheetId="0">#REF!</definedName>
    <definedName name="송전전공002" localSheetId="7">#REF!</definedName>
    <definedName name="송전전공002" localSheetId="5">#REF!</definedName>
    <definedName name="송전전공002">#REF!</definedName>
    <definedName name="송전전공011" localSheetId="4">#REF!</definedName>
    <definedName name="송전전공011" localSheetId="3">#REF!</definedName>
    <definedName name="송전전공011" localSheetId="2">#REF!</definedName>
    <definedName name="송전전공011" localSheetId="1">#REF!</definedName>
    <definedName name="송전전공011" localSheetId="0">#REF!</definedName>
    <definedName name="송전전공011" localSheetId="7">#REF!</definedName>
    <definedName name="송전전공011" localSheetId="5">#REF!</definedName>
    <definedName name="송전전공011">#REF!</definedName>
    <definedName name="송전전공012" localSheetId="4">#REF!</definedName>
    <definedName name="송전전공012" localSheetId="3">#REF!</definedName>
    <definedName name="송전전공012" localSheetId="2">#REF!</definedName>
    <definedName name="송전전공012" localSheetId="1">#REF!</definedName>
    <definedName name="송전전공012" localSheetId="0">#REF!</definedName>
    <definedName name="송전전공012" localSheetId="7">#REF!</definedName>
    <definedName name="송전전공012" localSheetId="5">#REF!</definedName>
    <definedName name="송전전공012">#REF!</definedName>
    <definedName name="송전전공982" localSheetId="4">#REF!</definedName>
    <definedName name="송전전공982" localSheetId="3">#REF!</definedName>
    <definedName name="송전전공982" localSheetId="2">#REF!</definedName>
    <definedName name="송전전공982" localSheetId="1">#REF!</definedName>
    <definedName name="송전전공982" localSheetId="0">#REF!</definedName>
    <definedName name="송전전공982" localSheetId="7">#REF!</definedName>
    <definedName name="송전전공982" localSheetId="5">#REF!</definedName>
    <definedName name="송전전공982">#REF!</definedName>
    <definedName name="송전전공991" localSheetId="4">#REF!</definedName>
    <definedName name="송전전공991" localSheetId="3">#REF!</definedName>
    <definedName name="송전전공991" localSheetId="2">#REF!</definedName>
    <definedName name="송전전공991" localSheetId="1">#REF!</definedName>
    <definedName name="송전전공991" localSheetId="0">#REF!</definedName>
    <definedName name="송전전공991" localSheetId="7">#REF!</definedName>
    <definedName name="송전전공991" localSheetId="5">#REF!</definedName>
    <definedName name="송전전공991">#REF!</definedName>
    <definedName name="송전전공992" localSheetId="4">#REF!</definedName>
    <definedName name="송전전공992" localSheetId="3">#REF!</definedName>
    <definedName name="송전전공992" localSheetId="2">#REF!</definedName>
    <definedName name="송전전공992" localSheetId="1">#REF!</definedName>
    <definedName name="송전전공992" localSheetId="0">#REF!</definedName>
    <definedName name="송전전공992" localSheetId="7">#REF!</definedName>
    <definedName name="송전전공992" localSheetId="5">#REF!</definedName>
    <definedName name="송전전공992">#REF!</definedName>
    <definedName name="송전환선전공011" localSheetId="4">#REF!</definedName>
    <definedName name="송전환선전공011" localSheetId="3">#REF!</definedName>
    <definedName name="송전환선전공011" localSheetId="2">#REF!</definedName>
    <definedName name="송전환선전공011" localSheetId="1">#REF!</definedName>
    <definedName name="송전환선전공011" localSheetId="0">#REF!</definedName>
    <definedName name="송전환선전공011" localSheetId="7">#REF!</definedName>
    <definedName name="송전환선전공011" localSheetId="5">#REF!</definedName>
    <definedName name="송전환선전공011">#REF!</definedName>
    <definedName name="송전활선전공001" localSheetId="4">#REF!</definedName>
    <definedName name="송전활선전공001" localSheetId="3">#REF!</definedName>
    <definedName name="송전활선전공001" localSheetId="2">#REF!</definedName>
    <definedName name="송전활선전공001" localSheetId="1">#REF!</definedName>
    <definedName name="송전활선전공001" localSheetId="0">#REF!</definedName>
    <definedName name="송전활선전공001" localSheetId="7">#REF!</definedName>
    <definedName name="송전활선전공001" localSheetId="5">#REF!</definedName>
    <definedName name="송전활선전공001">#REF!</definedName>
    <definedName name="송전활선전공002" localSheetId="4">#REF!</definedName>
    <definedName name="송전활선전공002" localSheetId="3">#REF!</definedName>
    <definedName name="송전활선전공002" localSheetId="2">#REF!</definedName>
    <definedName name="송전활선전공002" localSheetId="1">#REF!</definedName>
    <definedName name="송전활선전공002" localSheetId="0">#REF!</definedName>
    <definedName name="송전활선전공002" localSheetId="7">#REF!</definedName>
    <definedName name="송전활선전공002" localSheetId="5">#REF!</definedName>
    <definedName name="송전활선전공002">#REF!</definedName>
    <definedName name="송전활선전공012" localSheetId="4">#REF!</definedName>
    <definedName name="송전활선전공012" localSheetId="3">#REF!</definedName>
    <definedName name="송전활선전공012" localSheetId="2">#REF!</definedName>
    <definedName name="송전활선전공012" localSheetId="1">#REF!</definedName>
    <definedName name="송전활선전공012" localSheetId="0">#REF!</definedName>
    <definedName name="송전활선전공012" localSheetId="7">#REF!</definedName>
    <definedName name="송전활선전공012" localSheetId="5">#REF!</definedName>
    <definedName name="송전활선전공012">#REF!</definedName>
    <definedName name="송전활선전공982" localSheetId="4">#REF!</definedName>
    <definedName name="송전활선전공982" localSheetId="3">#REF!</definedName>
    <definedName name="송전활선전공982" localSheetId="2">#REF!</definedName>
    <definedName name="송전활선전공982" localSheetId="1">#REF!</definedName>
    <definedName name="송전활선전공982" localSheetId="0">#REF!</definedName>
    <definedName name="송전활선전공982" localSheetId="7">#REF!</definedName>
    <definedName name="송전활선전공982" localSheetId="5">#REF!</definedName>
    <definedName name="송전활선전공982">#REF!</definedName>
    <definedName name="송전활선전공991" localSheetId="4">#REF!</definedName>
    <definedName name="송전활선전공991" localSheetId="3">#REF!</definedName>
    <definedName name="송전활선전공991" localSheetId="2">#REF!</definedName>
    <definedName name="송전활선전공991" localSheetId="1">#REF!</definedName>
    <definedName name="송전활선전공991" localSheetId="0">#REF!</definedName>
    <definedName name="송전활선전공991" localSheetId="7">#REF!</definedName>
    <definedName name="송전활선전공991" localSheetId="5">#REF!</definedName>
    <definedName name="송전활선전공991">#REF!</definedName>
    <definedName name="송전활선전공992" localSheetId="4">#REF!</definedName>
    <definedName name="송전활선전공992" localSheetId="3">#REF!</definedName>
    <definedName name="송전활선전공992" localSheetId="2">#REF!</definedName>
    <definedName name="송전활선전공992" localSheetId="1">#REF!</definedName>
    <definedName name="송전활선전공992" localSheetId="0">#REF!</definedName>
    <definedName name="송전활선전공992" localSheetId="7">#REF!</definedName>
    <definedName name="송전활선전공992" localSheetId="5">#REF!</definedName>
    <definedName name="송전활선전공992">#REF!</definedName>
    <definedName name="송천1" localSheetId="4">#REF!</definedName>
    <definedName name="송천1" localSheetId="3">#REF!</definedName>
    <definedName name="송천1" localSheetId="2">#REF!</definedName>
    <definedName name="송천1" localSheetId="1">#REF!</definedName>
    <definedName name="송천1" localSheetId="0">#REF!</definedName>
    <definedName name="송천1" localSheetId="7">#REF!</definedName>
    <definedName name="송천1" localSheetId="5">#REF!</definedName>
    <definedName name="송천1">#REF!</definedName>
    <definedName name="송천2" localSheetId="4">#REF!</definedName>
    <definedName name="송천2" localSheetId="3">#REF!</definedName>
    <definedName name="송천2" localSheetId="2">#REF!</definedName>
    <definedName name="송천2" localSheetId="1">#REF!</definedName>
    <definedName name="송천2" localSheetId="0">#REF!</definedName>
    <definedName name="송천2" localSheetId="7">#REF!</definedName>
    <definedName name="송천2" localSheetId="5">#REF!</definedName>
    <definedName name="송천2">#REF!</definedName>
    <definedName name="수____종" localSheetId="4">#REF!</definedName>
    <definedName name="수____종" localSheetId="3">#REF!</definedName>
    <definedName name="수____종" localSheetId="2">#REF!</definedName>
    <definedName name="수____종" localSheetId="1">#REF!</definedName>
    <definedName name="수____종" localSheetId="0">#REF!</definedName>
    <definedName name="수____종" localSheetId="7">#REF!</definedName>
    <definedName name="수____종" localSheetId="5">#REF!</definedName>
    <definedName name="수____종">#REF!</definedName>
    <definedName name="수경단가" localSheetId="4">#REF!</definedName>
    <definedName name="수경단가" localSheetId="3">#REF!</definedName>
    <definedName name="수경단가" localSheetId="2">#REF!</definedName>
    <definedName name="수경단가" localSheetId="1">#REF!</definedName>
    <definedName name="수경단가" localSheetId="0">#REF!</definedName>
    <definedName name="수경단가" localSheetId="7">#REF!</definedName>
    <definedName name="수경단가" localSheetId="5">#REF!</definedName>
    <definedName name="수경단가">#REF!</definedName>
    <definedName name="수경단가1" localSheetId="4">#REF!</definedName>
    <definedName name="수경단가1" localSheetId="3">#REF!</definedName>
    <definedName name="수경단가1" localSheetId="2">#REF!</definedName>
    <definedName name="수경단가1" localSheetId="1">#REF!</definedName>
    <definedName name="수경단가1" localSheetId="0">#REF!</definedName>
    <definedName name="수경단가1" localSheetId="7">#REF!</definedName>
    <definedName name="수경단가1" localSheetId="5">#REF!</definedName>
    <definedName name="수경단가1">#REF!</definedName>
    <definedName name="수경일위" localSheetId="4">#REF!</definedName>
    <definedName name="수경일위" localSheetId="3">#REF!</definedName>
    <definedName name="수경일위" localSheetId="2">#REF!</definedName>
    <definedName name="수경일위" localSheetId="1">#REF!</definedName>
    <definedName name="수경일위" localSheetId="0">#REF!</definedName>
    <definedName name="수경일위" localSheetId="7">#REF!</definedName>
    <definedName name="수경일위" localSheetId="5">#REF!</definedName>
    <definedName name="수경일위">#REF!</definedName>
    <definedName name="수급인상호" localSheetId="4">#REF!</definedName>
    <definedName name="수급인상호" localSheetId="3">#REF!</definedName>
    <definedName name="수급인상호" localSheetId="2">#REF!</definedName>
    <definedName name="수급인상호" localSheetId="1">#REF!</definedName>
    <definedName name="수급인상호" localSheetId="0">#REF!</definedName>
    <definedName name="수급인상호" localSheetId="7">#REF!</definedName>
    <definedName name="수급인상호" localSheetId="5">#REF!</definedName>
    <definedName name="수급인상호">#REF!</definedName>
    <definedName name="수급인성명" localSheetId="4">#REF!</definedName>
    <definedName name="수급인성명" localSheetId="3">#REF!</definedName>
    <definedName name="수급인성명" localSheetId="2">#REF!</definedName>
    <definedName name="수급인성명" localSheetId="1">#REF!</definedName>
    <definedName name="수급인성명" localSheetId="0">#REF!</definedName>
    <definedName name="수급인성명" localSheetId="7">#REF!</definedName>
    <definedName name="수급인성명" localSheetId="5">#REF!</definedName>
    <definedName name="수급인성명">#REF!</definedName>
    <definedName name="수급인주소" localSheetId="4">#REF!</definedName>
    <definedName name="수급인주소" localSheetId="3">#REF!</definedName>
    <definedName name="수급인주소" localSheetId="2">#REF!</definedName>
    <definedName name="수급인주소" localSheetId="1">#REF!</definedName>
    <definedName name="수급인주소" localSheetId="0">#REF!</definedName>
    <definedName name="수급인주소" localSheetId="7">#REF!</definedName>
    <definedName name="수급인주소" localSheetId="5">#REF!</definedName>
    <definedName name="수급인주소">#REF!</definedName>
    <definedName name="수량" localSheetId="4">#REF!</definedName>
    <definedName name="수량" localSheetId="3">#REF!</definedName>
    <definedName name="수량" localSheetId="2">#REF!</definedName>
    <definedName name="수량" localSheetId="1">#REF!</definedName>
    <definedName name="수량" localSheetId="0">#REF!</definedName>
    <definedName name="수량" localSheetId="7">#REF!</definedName>
    <definedName name="수량" localSheetId="5">#REF!</definedName>
    <definedName name="수량">#REF!</definedName>
    <definedName name="수량1" localSheetId="4">#REF!</definedName>
    <definedName name="수량1" localSheetId="3">#REF!</definedName>
    <definedName name="수량1" localSheetId="2">#REF!</definedName>
    <definedName name="수량1" localSheetId="1">#REF!</definedName>
    <definedName name="수량1" localSheetId="0">#REF!</definedName>
    <definedName name="수량1" localSheetId="7">#REF!</definedName>
    <definedName name="수량1" localSheetId="5">#REF!</definedName>
    <definedName name="수량1">#REF!</definedName>
    <definedName name="수량계산" localSheetId="4">#REF!</definedName>
    <definedName name="수량계산" localSheetId="3">#REF!</definedName>
    <definedName name="수량계산" localSheetId="2">#REF!</definedName>
    <definedName name="수량계산" localSheetId="1">#REF!</definedName>
    <definedName name="수량계산" localSheetId="0">#REF!</definedName>
    <definedName name="수량계산" localSheetId="7">#REF!</definedName>
    <definedName name="수량계산" localSheetId="5">#REF!</definedName>
    <definedName name="수량계산">#REF!</definedName>
    <definedName name="수량산출" localSheetId="4">#REF!</definedName>
    <definedName name="수량산출" localSheetId="3">#REF!</definedName>
    <definedName name="수량산출" localSheetId="2">#REF!</definedName>
    <definedName name="수량산출" localSheetId="1">#REF!</definedName>
    <definedName name="수량산출" localSheetId="0">#REF!</definedName>
    <definedName name="수량산출" localSheetId="7">#REF!</definedName>
    <definedName name="수량산출" localSheetId="5">#REF!</definedName>
    <definedName name="수량산출">#REF!</definedName>
    <definedName name="수량산출서" localSheetId="4">[104]단가산출!#REF!</definedName>
    <definedName name="수량산출서" localSheetId="3">[104]단가산출!#REF!</definedName>
    <definedName name="수량산출서" localSheetId="2">[104]단가산출!#REF!</definedName>
    <definedName name="수량산출서" localSheetId="1">[104]단가산출!#REF!</definedName>
    <definedName name="수량산출서" localSheetId="0">[104]단가산출!#REF!</definedName>
    <definedName name="수량산출서" localSheetId="7">[104]단가산출!#REF!</definedName>
    <definedName name="수량산출서" localSheetId="5">[104]단가산출!#REF!</definedName>
    <definedName name="수량산출서">[104]단가산출!#REF!</definedName>
    <definedName name="수목보호대" localSheetId="4">#REF!</definedName>
    <definedName name="수목보호대" localSheetId="3">#REF!</definedName>
    <definedName name="수목보호대" localSheetId="2">#REF!</definedName>
    <definedName name="수목보호대" localSheetId="1">#REF!</definedName>
    <definedName name="수목보호대" localSheetId="0">#REF!</definedName>
    <definedName name="수목보호대" localSheetId="7">#REF!</definedName>
    <definedName name="수목보호대" localSheetId="5">#REF!</definedName>
    <definedName name="수목보호대">#REF!</definedName>
    <definedName name="수수꽃다리" localSheetId="4">#REF!</definedName>
    <definedName name="수수꽃다리" localSheetId="3">#REF!</definedName>
    <definedName name="수수꽃다리" localSheetId="2">#REF!</definedName>
    <definedName name="수수꽃다리" localSheetId="1">#REF!</definedName>
    <definedName name="수수꽃다리" localSheetId="0">#REF!</definedName>
    <definedName name="수수꽃다리" localSheetId="7">#REF!</definedName>
    <definedName name="수수꽃다리" localSheetId="5">#REF!</definedName>
    <definedName name="수수꽃다리">#REF!</definedName>
    <definedName name="수식1">[3]관로토공집계표!$AL$27</definedName>
    <definedName name="수압1">[72]설계조건!$T$38</definedName>
    <definedName name="수압2">[72]설계조건!$T$39</definedName>
    <definedName name="수압3">[72]설계조건!$T$40</definedName>
    <definedName name="수익" localSheetId="4">#REF!</definedName>
    <definedName name="수익" localSheetId="3">#REF!</definedName>
    <definedName name="수익" localSheetId="2">#REF!</definedName>
    <definedName name="수익" localSheetId="1">#REF!</definedName>
    <definedName name="수익" localSheetId="0">#REF!</definedName>
    <definedName name="수익" localSheetId="7">#REF!</definedName>
    <definedName name="수익" localSheetId="5">#REF!</definedName>
    <definedName name="수익">#REF!</definedName>
    <definedName name="수장">#N/A</definedName>
    <definedName name="수정" hidden="1">{"'Sheet1'!$A$3:$AH$62"}</definedName>
    <definedName name="수중_토사" localSheetId="4">[105]일반수량총괄집계!#REF!</definedName>
    <definedName name="수중_토사" localSheetId="3">[105]일반수량총괄집계!#REF!</definedName>
    <definedName name="수중_토사" localSheetId="2">[105]일반수량총괄집계!#REF!</definedName>
    <definedName name="수중_토사" localSheetId="1">[105]일반수량총괄집계!#REF!</definedName>
    <definedName name="수중_토사" localSheetId="0">[105]일반수량총괄집계!#REF!</definedName>
    <definedName name="수중_토사" localSheetId="7">[105]일반수량총괄집계!#REF!</definedName>
    <definedName name="수중_토사" localSheetId="5">[105]일반수량총괄집계!#REF!</definedName>
    <definedName name="수중_토사">[105]일반수량총괄집계!#REF!</definedName>
    <definedName name="수중면정리및청소" localSheetId="4">#REF!</definedName>
    <definedName name="수중면정리및청소" localSheetId="3">#REF!</definedName>
    <definedName name="수중면정리및청소" localSheetId="2">#REF!</definedName>
    <definedName name="수중면정리및청소" localSheetId="1">#REF!</definedName>
    <definedName name="수중면정리및청소" localSheetId="0">#REF!</definedName>
    <definedName name="수중면정리및청소" localSheetId="7">#REF!</definedName>
    <definedName name="수중면정리및청소" localSheetId="5">#REF!</definedName>
    <definedName name="수중면정리및청소">#REF!</definedName>
    <definedName name="수중모타1" localSheetId="4">#REF!</definedName>
    <definedName name="수중모타1" localSheetId="3">#REF!</definedName>
    <definedName name="수중모타1" localSheetId="2">#REF!</definedName>
    <definedName name="수중모타1" localSheetId="1">#REF!</definedName>
    <definedName name="수중모타1" localSheetId="0">#REF!</definedName>
    <definedName name="수중모타1" localSheetId="7">#REF!</definedName>
    <definedName name="수중모타1" localSheetId="5">#REF!</definedName>
    <definedName name="수중모타1">#REF!</definedName>
    <definedName name="수중모타10" localSheetId="4">#REF!</definedName>
    <definedName name="수중모타10" localSheetId="3">#REF!</definedName>
    <definedName name="수중모타10" localSheetId="2">#REF!</definedName>
    <definedName name="수중모타10" localSheetId="1">#REF!</definedName>
    <definedName name="수중모타10" localSheetId="0">#REF!</definedName>
    <definedName name="수중모타10" localSheetId="7">#REF!</definedName>
    <definedName name="수중모타10" localSheetId="5">#REF!</definedName>
    <definedName name="수중모타10">#REF!</definedName>
    <definedName name="수중모타15" localSheetId="4">#REF!</definedName>
    <definedName name="수중모타15" localSheetId="3">#REF!</definedName>
    <definedName name="수중모타15" localSheetId="2">#REF!</definedName>
    <definedName name="수중모타15" localSheetId="1">#REF!</definedName>
    <definedName name="수중모타15" localSheetId="0">#REF!</definedName>
    <definedName name="수중모타15" localSheetId="7">#REF!</definedName>
    <definedName name="수중모타15" localSheetId="5">#REF!</definedName>
    <definedName name="수중모타15">#REF!</definedName>
    <definedName name="수중모타2" localSheetId="4">#REF!</definedName>
    <definedName name="수중모타2" localSheetId="3">#REF!</definedName>
    <definedName name="수중모타2" localSheetId="2">#REF!</definedName>
    <definedName name="수중모타2" localSheetId="1">#REF!</definedName>
    <definedName name="수중모타2" localSheetId="0">#REF!</definedName>
    <definedName name="수중모타2" localSheetId="7">#REF!</definedName>
    <definedName name="수중모타2" localSheetId="5">#REF!</definedName>
    <definedName name="수중모타2">#REF!</definedName>
    <definedName name="수중모타20" localSheetId="4">#REF!</definedName>
    <definedName name="수중모타20" localSheetId="3">#REF!</definedName>
    <definedName name="수중모타20" localSheetId="2">#REF!</definedName>
    <definedName name="수중모타20" localSheetId="1">#REF!</definedName>
    <definedName name="수중모타20" localSheetId="0">#REF!</definedName>
    <definedName name="수중모타20" localSheetId="7">#REF!</definedName>
    <definedName name="수중모타20" localSheetId="5">#REF!</definedName>
    <definedName name="수중모타20">#REF!</definedName>
    <definedName name="수중모타25" localSheetId="4">#REF!</definedName>
    <definedName name="수중모타25" localSheetId="3">#REF!</definedName>
    <definedName name="수중모타25" localSheetId="2">#REF!</definedName>
    <definedName name="수중모타25" localSheetId="1">#REF!</definedName>
    <definedName name="수중모타25" localSheetId="0">#REF!</definedName>
    <definedName name="수중모타25" localSheetId="7">#REF!</definedName>
    <definedName name="수중모타25" localSheetId="5">#REF!</definedName>
    <definedName name="수중모타25">#REF!</definedName>
    <definedName name="수중모타3" localSheetId="4">#REF!</definedName>
    <definedName name="수중모타3" localSheetId="3">#REF!</definedName>
    <definedName name="수중모타3" localSheetId="2">#REF!</definedName>
    <definedName name="수중모타3" localSheetId="1">#REF!</definedName>
    <definedName name="수중모타3" localSheetId="0">#REF!</definedName>
    <definedName name="수중모타3" localSheetId="7">#REF!</definedName>
    <definedName name="수중모타3" localSheetId="5">#REF!</definedName>
    <definedName name="수중모타3">#REF!</definedName>
    <definedName name="수중모타30" localSheetId="4">#REF!</definedName>
    <definedName name="수중모타30" localSheetId="3">#REF!</definedName>
    <definedName name="수중모타30" localSheetId="2">#REF!</definedName>
    <definedName name="수중모타30" localSheetId="1">#REF!</definedName>
    <definedName name="수중모타30" localSheetId="0">#REF!</definedName>
    <definedName name="수중모타30" localSheetId="7">#REF!</definedName>
    <definedName name="수중모타30" localSheetId="5">#REF!</definedName>
    <definedName name="수중모타30">#REF!</definedName>
    <definedName name="수중모타5" localSheetId="4">#REF!</definedName>
    <definedName name="수중모타5" localSheetId="3">#REF!</definedName>
    <definedName name="수중모타5" localSheetId="2">#REF!</definedName>
    <definedName name="수중모타5" localSheetId="1">#REF!</definedName>
    <definedName name="수중모타5" localSheetId="0">#REF!</definedName>
    <definedName name="수중모타5" localSheetId="7">#REF!</definedName>
    <definedName name="수중모타5" localSheetId="5">#REF!</definedName>
    <definedName name="수중모타5">#REF!</definedName>
    <definedName name="수중모타7.5" localSheetId="4">#REF!</definedName>
    <definedName name="수중모타7.5" localSheetId="3">#REF!</definedName>
    <definedName name="수중모타7.5" localSheetId="2">#REF!</definedName>
    <definedName name="수중모타7.5" localSheetId="1">#REF!</definedName>
    <definedName name="수중모타7.5" localSheetId="0">#REF!</definedName>
    <definedName name="수중모타7.5" localSheetId="7">#REF!</definedName>
    <definedName name="수중모타7.5" localSheetId="5">#REF!</definedName>
    <definedName name="수중모타7.5">#REF!</definedName>
    <definedName name="수중모터펌프단가" localSheetId="4">#REF!</definedName>
    <definedName name="수중모터펌프단가" localSheetId="3">#REF!</definedName>
    <definedName name="수중모터펌프단가" localSheetId="2">#REF!</definedName>
    <definedName name="수중모터펌프단가" localSheetId="1">#REF!</definedName>
    <definedName name="수중모터펌프단가" localSheetId="0">#REF!</definedName>
    <definedName name="수중모터펌프단가" localSheetId="7">#REF!</definedName>
    <definedName name="수중모터펌프단가" localSheetId="5">#REF!</definedName>
    <definedName name="수중모터펌프단가">#REF!</definedName>
    <definedName name="수중암" localSheetId="4">#REF!</definedName>
    <definedName name="수중암" localSheetId="3">#REF!</definedName>
    <definedName name="수중암" localSheetId="2">#REF!</definedName>
    <definedName name="수중암" localSheetId="1">#REF!</definedName>
    <definedName name="수중암" localSheetId="0">#REF!</definedName>
    <definedName name="수중암" localSheetId="7">#REF!</definedName>
    <definedName name="수중암" localSheetId="5">#REF!</definedName>
    <definedName name="수중암">#REF!</definedName>
    <definedName name="수중암2" localSheetId="4">#REF!</definedName>
    <definedName name="수중암2" localSheetId="3">#REF!</definedName>
    <definedName name="수중암2" localSheetId="2">#REF!</definedName>
    <definedName name="수중암2" localSheetId="1">#REF!</definedName>
    <definedName name="수중암2" localSheetId="0">#REF!</definedName>
    <definedName name="수중암2" localSheetId="7">#REF!</definedName>
    <definedName name="수중암2" localSheetId="5">#REF!</definedName>
    <definedName name="수중암2">#REF!</definedName>
    <definedName name="수중케이블단가" localSheetId="4">#REF!</definedName>
    <definedName name="수중케이블단가" localSheetId="3">#REF!</definedName>
    <definedName name="수중케이블단가" localSheetId="2">#REF!</definedName>
    <definedName name="수중케이블단가" localSheetId="1">#REF!</definedName>
    <definedName name="수중케이블단가" localSheetId="0">#REF!</definedName>
    <definedName name="수중케이블단가" localSheetId="7">#REF!</definedName>
    <definedName name="수중케이블단가" localSheetId="5">#REF!</definedName>
    <definedName name="수중케이블단가">#REF!</definedName>
    <definedName name="수중토사1" localSheetId="4">#REF!</definedName>
    <definedName name="수중토사1" localSheetId="3">#REF!</definedName>
    <definedName name="수중토사1" localSheetId="2">#REF!</definedName>
    <definedName name="수중토사1" localSheetId="1">#REF!</definedName>
    <definedName name="수중토사1" localSheetId="0">#REF!</definedName>
    <definedName name="수중토사1" localSheetId="7">#REF!</definedName>
    <definedName name="수중토사1" localSheetId="5">#REF!</definedName>
    <definedName name="수중토사1">#REF!</definedName>
    <definedName name="수중토사2" localSheetId="4">#REF!</definedName>
    <definedName name="수중토사2" localSheetId="3">#REF!</definedName>
    <definedName name="수중토사2" localSheetId="2">#REF!</definedName>
    <definedName name="수중토사2" localSheetId="1">#REF!</definedName>
    <definedName name="수중토사2" localSheetId="0">#REF!</definedName>
    <definedName name="수중토사2" localSheetId="7">#REF!</definedName>
    <definedName name="수중토사2" localSheetId="5">#REF!</definedName>
    <definedName name="수중토사2">#REF!</definedName>
    <definedName name="수중토사p1" localSheetId="4">[77]교각토공!#REF!</definedName>
    <definedName name="수중토사p1" localSheetId="3">[77]교각토공!#REF!</definedName>
    <definedName name="수중토사p1" localSheetId="2">[77]교각토공!#REF!</definedName>
    <definedName name="수중토사p1" localSheetId="1">[77]교각토공!#REF!</definedName>
    <definedName name="수중토사p1" localSheetId="0">[77]교각토공!#REF!</definedName>
    <definedName name="수중토사p1" localSheetId="7">[77]교각토공!#REF!</definedName>
    <definedName name="수중토사p1" localSheetId="5">[77]교각토공!#REF!</definedName>
    <definedName name="수중토사p1">[77]교각토공!#REF!</definedName>
    <definedName name="수토1" localSheetId="4">[77]교각토공!#REF!</definedName>
    <definedName name="수토1" localSheetId="3">[77]교각토공!#REF!</definedName>
    <definedName name="수토1" localSheetId="2">[77]교각토공!#REF!</definedName>
    <definedName name="수토1" localSheetId="1">[77]교각토공!#REF!</definedName>
    <definedName name="수토1" localSheetId="0">[77]교각토공!#REF!</definedName>
    <definedName name="수토1" localSheetId="7">[77]교각토공!#REF!</definedName>
    <definedName name="수토1" localSheetId="5">[77]교각토공!#REF!</definedName>
    <definedName name="수토1">[77]교각토공!#REF!</definedName>
    <definedName name="수학" localSheetId="4">#REF!</definedName>
    <definedName name="수학" localSheetId="3">#REF!</definedName>
    <definedName name="수학" localSheetId="2">#REF!</definedName>
    <definedName name="수학" localSheetId="1">#REF!</definedName>
    <definedName name="수학" localSheetId="0">#REF!</definedName>
    <definedName name="수학" localSheetId="7">#REF!</definedName>
    <definedName name="수학" localSheetId="5">#REF!</definedName>
    <definedName name="수학">#REF!</definedName>
    <definedName name="숙직" localSheetId="4">#REF!</definedName>
    <definedName name="숙직" localSheetId="3">#REF!</definedName>
    <definedName name="숙직" localSheetId="2">#REF!</definedName>
    <definedName name="숙직" localSheetId="1">#REF!</definedName>
    <definedName name="숙직" localSheetId="0">#REF!</definedName>
    <definedName name="숙직" localSheetId="7">#REF!</definedName>
    <definedName name="숙직" localSheetId="5">#REF!</definedName>
    <definedName name="숙직">#REF!</definedName>
    <definedName name="숙직1">'[48]교사기준면적(초등)'!$D$32</definedName>
    <definedName name="순공사원가" localSheetId="4">#REF!</definedName>
    <definedName name="순공사원가" localSheetId="3">#REF!</definedName>
    <definedName name="순공사원가" localSheetId="2">#REF!</definedName>
    <definedName name="순공사원가" localSheetId="1">#REF!</definedName>
    <definedName name="순공사원가" localSheetId="0">#REF!</definedName>
    <definedName name="순공사원가" localSheetId="7">#REF!</definedName>
    <definedName name="순공사원가" localSheetId="5">#REF!</definedName>
    <definedName name="순공사원가">#REF!</definedName>
    <definedName name="쉬트상" localSheetId="4">#REF!</definedName>
    <definedName name="쉬트상" localSheetId="3">#REF!</definedName>
    <definedName name="쉬트상" localSheetId="2">#REF!</definedName>
    <definedName name="쉬트상" localSheetId="1">#REF!</definedName>
    <definedName name="쉬트상" localSheetId="0">#REF!</definedName>
    <definedName name="쉬트상" localSheetId="7">#REF!</definedName>
    <definedName name="쉬트상" localSheetId="5">#REF!</definedName>
    <definedName name="쉬트상">#REF!</definedName>
    <definedName name="쉬트시" localSheetId="4">#REF!</definedName>
    <definedName name="쉬트시" localSheetId="3">#REF!</definedName>
    <definedName name="쉬트시" localSheetId="2">#REF!</definedName>
    <definedName name="쉬트시" localSheetId="1">#REF!</definedName>
    <definedName name="쉬트시" localSheetId="0">#REF!</definedName>
    <definedName name="쉬트시" localSheetId="7">#REF!</definedName>
    <definedName name="쉬트시" localSheetId="5">#REF!</definedName>
    <definedName name="쉬트시">#REF!</definedName>
    <definedName name="쉬트측" localSheetId="4">#REF!</definedName>
    <definedName name="쉬트측" localSheetId="3">#REF!</definedName>
    <definedName name="쉬트측" localSheetId="2">#REF!</definedName>
    <definedName name="쉬트측" localSheetId="1">#REF!</definedName>
    <definedName name="쉬트측" localSheetId="0">#REF!</definedName>
    <definedName name="쉬트측" localSheetId="7">#REF!</definedName>
    <definedName name="쉬트측" localSheetId="5">#REF!</definedName>
    <definedName name="쉬트측">#REF!</definedName>
    <definedName name="쉬트하" localSheetId="4">#REF!</definedName>
    <definedName name="쉬트하" localSheetId="3">#REF!</definedName>
    <definedName name="쉬트하" localSheetId="2">#REF!</definedName>
    <definedName name="쉬트하" localSheetId="1">#REF!</definedName>
    <definedName name="쉬트하" localSheetId="0">#REF!</definedName>
    <definedName name="쉬트하" localSheetId="7">#REF!</definedName>
    <definedName name="쉬트하" localSheetId="5">#REF!</definedName>
    <definedName name="쉬트하">#REF!</definedName>
    <definedName name="슈NX" localSheetId="4">#REF!</definedName>
    <definedName name="슈NX" localSheetId="3">#REF!</definedName>
    <definedName name="슈NX" localSheetId="2">#REF!</definedName>
    <definedName name="슈NX" localSheetId="1">#REF!</definedName>
    <definedName name="슈NX" localSheetId="0">#REF!</definedName>
    <definedName name="슈NX" localSheetId="7">#REF!</definedName>
    <definedName name="슈NX" localSheetId="5">#REF!</definedName>
    <definedName name="슈NX">#REF!</definedName>
    <definedName name="스치로폴">[35]구체!$AU$218</definedName>
    <definedName name="스티로폴">'[33]대창(장성)'!$AR$450</definedName>
    <definedName name="스페이셔">[35]구체!$AU$209</definedName>
    <definedName name="스페이셔_설치" localSheetId="4">#REF!</definedName>
    <definedName name="스페이셔_설치" localSheetId="3">#REF!</definedName>
    <definedName name="스페이셔_설치" localSheetId="2">#REF!</definedName>
    <definedName name="스페이셔_설치" localSheetId="1">#REF!</definedName>
    <definedName name="스페이셔_설치" localSheetId="0">#REF!</definedName>
    <definedName name="스페이셔_설치" localSheetId="7">#REF!</definedName>
    <definedName name="스페이셔_설치" localSheetId="5">#REF!</definedName>
    <definedName name="스페이셔_설치">#REF!</definedName>
    <definedName name="슬라브중심" localSheetId="4">#REF!</definedName>
    <definedName name="슬라브중심" localSheetId="3">#REF!</definedName>
    <definedName name="슬라브중심" localSheetId="2">#REF!</definedName>
    <definedName name="슬라브중심" localSheetId="1">#REF!</definedName>
    <definedName name="슬라브중심" localSheetId="0">#REF!</definedName>
    <definedName name="슬라브중심" localSheetId="7">#REF!</definedName>
    <definedName name="슬라브중심" localSheetId="5">#REF!</definedName>
    <definedName name="슬라브중심">#REF!</definedName>
    <definedName name="슬래브총괄수량집계표" localSheetId="4">'[106]Sheet1 (2)'!#REF!</definedName>
    <definedName name="슬래브총괄수량집계표" localSheetId="3">'[106]Sheet1 (2)'!#REF!</definedName>
    <definedName name="슬래브총괄수량집계표" localSheetId="2">'[106]Sheet1 (2)'!#REF!</definedName>
    <definedName name="슬래브총괄수량집계표" localSheetId="1">'[106]Sheet1 (2)'!#REF!</definedName>
    <definedName name="슬래브총괄수량집계표" localSheetId="0">'[106]Sheet1 (2)'!#REF!</definedName>
    <definedName name="슬래브총괄수량집계표" localSheetId="7">'[106]Sheet1 (2)'!#REF!</definedName>
    <definedName name="슬래브총괄수량집계표" localSheetId="5">'[106]Sheet1 (2)'!#REF!</definedName>
    <definedName name="슬래브총괄수량집계표">'[106]Sheet1 (2)'!#REF!</definedName>
    <definedName name="습윤" localSheetId="4">#REF!</definedName>
    <definedName name="습윤" localSheetId="3">#REF!</definedName>
    <definedName name="습윤" localSheetId="2">#REF!</definedName>
    <definedName name="습윤" localSheetId="1">#REF!</definedName>
    <definedName name="습윤" localSheetId="0">#REF!</definedName>
    <definedName name="습윤" localSheetId="7">#REF!</definedName>
    <definedName name="습윤" localSheetId="5">#REF!</definedName>
    <definedName name="습윤">#REF!</definedName>
    <definedName name="승용교" localSheetId="4" hidden="1">{#N/A,#N/A,FALSE,"2~8번"}</definedName>
    <definedName name="승용교" localSheetId="3" hidden="1">{#N/A,#N/A,FALSE,"2~8번"}</definedName>
    <definedName name="승용교" localSheetId="2" hidden="1">{#N/A,#N/A,FALSE,"2~8번"}</definedName>
    <definedName name="승용교" localSheetId="1" hidden="1">{#N/A,#N/A,FALSE,"2~8번"}</definedName>
    <definedName name="승용교" localSheetId="0" hidden="1">{#N/A,#N/A,FALSE,"2~8번"}</definedName>
    <definedName name="승용교" localSheetId="7" hidden="1">{#N/A,#N/A,FALSE,"2~8번"}</definedName>
    <definedName name="승용교" localSheetId="11" hidden="1">{#N/A,#N/A,FALSE,"2~8번"}</definedName>
    <definedName name="승용교" localSheetId="5" hidden="1">{#N/A,#N/A,FALSE,"2~8번"}</definedName>
    <definedName name="승용교" hidden="1">{#N/A,#N/A,FALSE,"2~8번"}</definedName>
    <definedName name="시" localSheetId="4">#REF!</definedName>
    <definedName name="시" localSheetId="3">#REF!</definedName>
    <definedName name="시" localSheetId="2">#REF!</definedName>
    <definedName name="시" localSheetId="1">#REF!</definedName>
    <definedName name="시" localSheetId="0">#REF!</definedName>
    <definedName name="시" localSheetId="7">#REF!</definedName>
    <definedName name="시" localSheetId="5">#REF!</definedName>
    <definedName name="시">#REF!</definedName>
    <definedName name="시1">'[48]교사기준면적(초등)'!$D$14</definedName>
    <definedName name="시공측량사001" localSheetId="4">#REF!</definedName>
    <definedName name="시공측량사001" localSheetId="3">#REF!</definedName>
    <definedName name="시공측량사001" localSheetId="2">#REF!</definedName>
    <definedName name="시공측량사001" localSheetId="1">#REF!</definedName>
    <definedName name="시공측량사001" localSheetId="0">#REF!</definedName>
    <definedName name="시공측량사001" localSheetId="7">#REF!</definedName>
    <definedName name="시공측량사001" localSheetId="5">#REF!</definedName>
    <definedName name="시공측량사001">#REF!</definedName>
    <definedName name="시공측량사002" localSheetId="4">#REF!</definedName>
    <definedName name="시공측량사002" localSheetId="3">#REF!</definedName>
    <definedName name="시공측량사002" localSheetId="2">#REF!</definedName>
    <definedName name="시공측량사002" localSheetId="1">#REF!</definedName>
    <definedName name="시공측량사002" localSheetId="0">#REF!</definedName>
    <definedName name="시공측량사002" localSheetId="7">#REF!</definedName>
    <definedName name="시공측량사002" localSheetId="5">#REF!</definedName>
    <definedName name="시공측량사002">#REF!</definedName>
    <definedName name="시공측량사011" localSheetId="4">#REF!</definedName>
    <definedName name="시공측량사011" localSheetId="3">#REF!</definedName>
    <definedName name="시공측량사011" localSheetId="2">#REF!</definedName>
    <definedName name="시공측량사011" localSheetId="1">#REF!</definedName>
    <definedName name="시공측량사011" localSheetId="0">#REF!</definedName>
    <definedName name="시공측량사011" localSheetId="7">#REF!</definedName>
    <definedName name="시공측량사011" localSheetId="5">#REF!</definedName>
    <definedName name="시공측량사011">#REF!</definedName>
    <definedName name="시공측량사012" localSheetId="4">#REF!</definedName>
    <definedName name="시공측량사012" localSheetId="3">#REF!</definedName>
    <definedName name="시공측량사012" localSheetId="2">#REF!</definedName>
    <definedName name="시공측량사012" localSheetId="1">#REF!</definedName>
    <definedName name="시공측량사012" localSheetId="0">#REF!</definedName>
    <definedName name="시공측량사012" localSheetId="7">#REF!</definedName>
    <definedName name="시공측량사012" localSheetId="5">#REF!</definedName>
    <definedName name="시공측량사012">#REF!</definedName>
    <definedName name="시공측량사982" localSheetId="4">#REF!</definedName>
    <definedName name="시공측량사982" localSheetId="3">#REF!</definedName>
    <definedName name="시공측량사982" localSheetId="2">#REF!</definedName>
    <definedName name="시공측량사982" localSheetId="1">#REF!</definedName>
    <definedName name="시공측량사982" localSheetId="0">#REF!</definedName>
    <definedName name="시공측량사982" localSheetId="7">#REF!</definedName>
    <definedName name="시공측량사982" localSheetId="5">#REF!</definedName>
    <definedName name="시공측량사982">#REF!</definedName>
    <definedName name="시공측량사991" localSheetId="4">#REF!</definedName>
    <definedName name="시공측량사991" localSheetId="3">#REF!</definedName>
    <definedName name="시공측량사991" localSheetId="2">#REF!</definedName>
    <definedName name="시공측량사991" localSheetId="1">#REF!</definedName>
    <definedName name="시공측량사991" localSheetId="0">#REF!</definedName>
    <definedName name="시공측량사991" localSheetId="7">#REF!</definedName>
    <definedName name="시공측량사991" localSheetId="5">#REF!</definedName>
    <definedName name="시공측량사991">#REF!</definedName>
    <definedName name="시공측량사992" localSheetId="4">#REF!</definedName>
    <definedName name="시공측량사992" localSheetId="3">#REF!</definedName>
    <definedName name="시공측량사992" localSheetId="2">#REF!</definedName>
    <definedName name="시공측량사992" localSheetId="1">#REF!</definedName>
    <definedName name="시공측량사992" localSheetId="0">#REF!</definedName>
    <definedName name="시공측량사992" localSheetId="7">#REF!</definedName>
    <definedName name="시공측량사992" localSheetId="5">#REF!</definedName>
    <definedName name="시공측량사992">#REF!</definedName>
    <definedName name="시공측량사조수001" localSheetId="4">#REF!</definedName>
    <definedName name="시공측량사조수001" localSheetId="3">#REF!</definedName>
    <definedName name="시공측량사조수001" localSheetId="2">#REF!</definedName>
    <definedName name="시공측량사조수001" localSheetId="1">#REF!</definedName>
    <definedName name="시공측량사조수001" localSheetId="0">#REF!</definedName>
    <definedName name="시공측량사조수001" localSheetId="7">#REF!</definedName>
    <definedName name="시공측량사조수001" localSheetId="5">#REF!</definedName>
    <definedName name="시공측량사조수001">#REF!</definedName>
    <definedName name="시공측량사조수002" localSheetId="4">#REF!</definedName>
    <definedName name="시공측량사조수002" localSheetId="3">#REF!</definedName>
    <definedName name="시공측량사조수002" localSheetId="2">#REF!</definedName>
    <definedName name="시공측량사조수002" localSheetId="1">#REF!</definedName>
    <definedName name="시공측량사조수002" localSheetId="0">#REF!</definedName>
    <definedName name="시공측량사조수002" localSheetId="7">#REF!</definedName>
    <definedName name="시공측량사조수002" localSheetId="5">#REF!</definedName>
    <definedName name="시공측량사조수002">#REF!</definedName>
    <definedName name="시공측량사조수011" localSheetId="4">#REF!</definedName>
    <definedName name="시공측량사조수011" localSheetId="3">#REF!</definedName>
    <definedName name="시공측량사조수011" localSheetId="2">#REF!</definedName>
    <definedName name="시공측량사조수011" localSheetId="1">#REF!</definedName>
    <definedName name="시공측량사조수011" localSheetId="0">#REF!</definedName>
    <definedName name="시공측량사조수011" localSheetId="7">#REF!</definedName>
    <definedName name="시공측량사조수011" localSheetId="5">#REF!</definedName>
    <definedName name="시공측량사조수011">#REF!</definedName>
    <definedName name="시공측량사조수012" localSheetId="4">#REF!</definedName>
    <definedName name="시공측량사조수012" localSheetId="3">#REF!</definedName>
    <definedName name="시공측량사조수012" localSheetId="2">#REF!</definedName>
    <definedName name="시공측량사조수012" localSheetId="1">#REF!</definedName>
    <definedName name="시공측량사조수012" localSheetId="0">#REF!</definedName>
    <definedName name="시공측량사조수012" localSheetId="7">#REF!</definedName>
    <definedName name="시공측량사조수012" localSheetId="5">#REF!</definedName>
    <definedName name="시공측량사조수012">#REF!</definedName>
    <definedName name="시공측량사조수982" localSheetId="4">#REF!</definedName>
    <definedName name="시공측량사조수982" localSheetId="3">#REF!</definedName>
    <definedName name="시공측량사조수982" localSheetId="2">#REF!</definedName>
    <definedName name="시공측량사조수982" localSheetId="1">#REF!</definedName>
    <definedName name="시공측량사조수982" localSheetId="0">#REF!</definedName>
    <definedName name="시공측량사조수982" localSheetId="7">#REF!</definedName>
    <definedName name="시공측량사조수982" localSheetId="5">#REF!</definedName>
    <definedName name="시공측량사조수982">#REF!</definedName>
    <definedName name="시공측량사조수991" localSheetId="4">#REF!</definedName>
    <definedName name="시공측량사조수991" localSheetId="3">#REF!</definedName>
    <definedName name="시공측량사조수991" localSheetId="2">#REF!</definedName>
    <definedName name="시공측량사조수991" localSheetId="1">#REF!</definedName>
    <definedName name="시공측량사조수991" localSheetId="0">#REF!</definedName>
    <definedName name="시공측량사조수991" localSheetId="7">#REF!</definedName>
    <definedName name="시공측량사조수991" localSheetId="5">#REF!</definedName>
    <definedName name="시공측량사조수991">#REF!</definedName>
    <definedName name="시공측량사조수992" localSheetId="4">#REF!</definedName>
    <definedName name="시공측량사조수992" localSheetId="3">#REF!</definedName>
    <definedName name="시공측량사조수992" localSheetId="2">#REF!</definedName>
    <definedName name="시공측량사조수992" localSheetId="1">#REF!</definedName>
    <definedName name="시공측량사조수992" localSheetId="0">#REF!</definedName>
    <definedName name="시공측량사조수992" localSheetId="7">#REF!</definedName>
    <definedName name="시공측량사조수992" localSheetId="5">#REF!</definedName>
    <definedName name="시공측량사조수992">#REF!</definedName>
    <definedName name="시멘트합계" localSheetId="4">#REF!</definedName>
    <definedName name="시멘트합계" localSheetId="3">#REF!</definedName>
    <definedName name="시멘트합계" localSheetId="2">#REF!</definedName>
    <definedName name="시멘트합계" localSheetId="1">#REF!</definedName>
    <definedName name="시멘트합계" localSheetId="0">#REF!</definedName>
    <definedName name="시멘트합계" localSheetId="7">#REF!</definedName>
    <definedName name="시멘트합계" localSheetId="5">#REF!</definedName>
    <definedName name="시멘트합계">#REF!</definedName>
    <definedName name="시설일위" localSheetId="4">#REF!</definedName>
    <definedName name="시설일위" localSheetId="3">#REF!</definedName>
    <definedName name="시설일위" localSheetId="2">#REF!</definedName>
    <definedName name="시설일위" localSheetId="1">#REF!</definedName>
    <definedName name="시설일위" localSheetId="0">#REF!</definedName>
    <definedName name="시설일위" localSheetId="7">#REF!</definedName>
    <definedName name="시설일위" localSheetId="5">#REF!</definedName>
    <definedName name="시설일위">#REF!</definedName>
    <definedName name="시설일위금액" localSheetId="4">#REF!</definedName>
    <definedName name="시설일위금액" localSheetId="3">#REF!</definedName>
    <definedName name="시설일위금액" localSheetId="2">#REF!</definedName>
    <definedName name="시설일위금액" localSheetId="1">#REF!</definedName>
    <definedName name="시설일위금액" localSheetId="0">#REF!</definedName>
    <definedName name="시설일위금액" localSheetId="7">#REF!</definedName>
    <definedName name="시설일위금액" localSheetId="5">#REF!</definedName>
    <definedName name="시설일위금액">#REF!</definedName>
    <definedName name="시중노임" localSheetId="4">#REF!</definedName>
    <definedName name="시중노임" localSheetId="3">#REF!</definedName>
    <definedName name="시중노임" localSheetId="2">#REF!</definedName>
    <definedName name="시중노임" localSheetId="1">#REF!</definedName>
    <definedName name="시중노임" localSheetId="0">#REF!</definedName>
    <definedName name="시중노임" localSheetId="7">#REF!</definedName>
    <definedName name="시중노임" localSheetId="5">#REF!</definedName>
    <definedName name="시중노임">#REF!</definedName>
    <definedName name="시청" localSheetId="4">#REF!</definedName>
    <definedName name="시청" localSheetId="3">#REF!</definedName>
    <definedName name="시청" localSheetId="2">#REF!</definedName>
    <definedName name="시청" localSheetId="1">#REF!</definedName>
    <definedName name="시청" localSheetId="0">#REF!</definedName>
    <definedName name="시청" localSheetId="7">#REF!</definedName>
    <definedName name="시청" localSheetId="5">#REF!</definedName>
    <definedName name="시청">#REF!</definedName>
    <definedName name="시청1">'[48]교사기준면적(초등)'!$D$14</definedName>
    <definedName name="시행" hidden="1">{#N/A,#N/A,FALSE,"이태원철근"}</definedName>
    <definedName name="시행청">[45]설계산출표지!$B$21</definedName>
    <definedName name="시험관련기사_시험사1급001" localSheetId="4">#REF!</definedName>
    <definedName name="시험관련기사_시험사1급001" localSheetId="3">#REF!</definedName>
    <definedName name="시험관련기사_시험사1급001" localSheetId="2">#REF!</definedName>
    <definedName name="시험관련기사_시험사1급001" localSheetId="1">#REF!</definedName>
    <definedName name="시험관련기사_시험사1급001" localSheetId="0">#REF!</definedName>
    <definedName name="시험관련기사_시험사1급001" localSheetId="7">#REF!</definedName>
    <definedName name="시험관련기사_시험사1급001" localSheetId="5">#REF!</definedName>
    <definedName name="시험관련기사_시험사1급001">#REF!</definedName>
    <definedName name="시험관련기사_시험사1급002" localSheetId="4">#REF!</definedName>
    <definedName name="시험관련기사_시험사1급002" localSheetId="3">#REF!</definedName>
    <definedName name="시험관련기사_시험사1급002" localSheetId="2">#REF!</definedName>
    <definedName name="시험관련기사_시험사1급002" localSheetId="1">#REF!</definedName>
    <definedName name="시험관련기사_시험사1급002" localSheetId="0">#REF!</definedName>
    <definedName name="시험관련기사_시험사1급002" localSheetId="7">#REF!</definedName>
    <definedName name="시험관련기사_시험사1급002" localSheetId="5">#REF!</definedName>
    <definedName name="시험관련기사_시험사1급002">#REF!</definedName>
    <definedName name="시험관련기사_시험사1급011" localSheetId="4">#REF!</definedName>
    <definedName name="시험관련기사_시험사1급011" localSheetId="3">#REF!</definedName>
    <definedName name="시험관련기사_시험사1급011" localSheetId="2">#REF!</definedName>
    <definedName name="시험관련기사_시험사1급011" localSheetId="1">#REF!</definedName>
    <definedName name="시험관련기사_시험사1급011" localSheetId="0">#REF!</definedName>
    <definedName name="시험관련기사_시험사1급011" localSheetId="7">#REF!</definedName>
    <definedName name="시험관련기사_시험사1급011" localSheetId="5">#REF!</definedName>
    <definedName name="시험관련기사_시험사1급011">#REF!</definedName>
    <definedName name="시험관련기사_시험사1급012" localSheetId="4">#REF!</definedName>
    <definedName name="시험관련기사_시험사1급012" localSheetId="3">#REF!</definedName>
    <definedName name="시험관련기사_시험사1급012" localSheetId="2">#REF!</definedName>
    <definedName name="시험관련기사_시험사1급012" localSheetId="1">#REF!</definedName>
    <definedName name="시험관련기사_시험사1급012" localSheetId="0">#REF!</definedName>
    <definedName name="시험관련기사_시험사1급012" localSheetId="7">#REF!</definedName>
    <definedName name="시험관련기사_시험사1급012" localSheetId="5">#REF!</definedName>
    <definedName name="시험관련기사_시험사1급012">#REF!</definedName>
    <definedName name="시험관련기사_시험사1급982" localSheetId="4">#REF!</definedName>
    <definedName name="시험관련기사_시험사1급982" localSheetId="3">#REF!</definedName>
    <definedName name="시험관련기사_시험사1급982" localSheetId="2">#REF!</definedName>
    <definedName name="시험관련기사_시험사1급982" localSheetId="1">#REF!</definedName>
    <definedName name="시험관련기사_시험사1급982" localSheetId="0">#REF!</definedName>
    <definedName name="시험관련기사_시험사1급982" localSheetId="7">#REF!</definedName>
    <definedName name="시험관련기사_시험사1급982" localSheetId="5">#REF!</definedName>
    <definedName name="시험관련기사_시험사1급982">#REF!</definedName>
    <definedName name="시험관련기사_시험사1급991" localSheetId="4">#REF!</definedName>
    <definedName name="시험관련기사_시험사1급991" localSheetId="3">#REF!</definedName>
    <definedName name="시험관련기사_시험사1급991" localSheetId="2">#REF!</definedName>
    <definedName name="시험관련기사_시험사1급991" localSheetId="1">#REF!</definedName>
    <definedName name="시험관련기사_시험사1급991" localSheetId="0">#REF!</definedName>
    <definedName name="시험관련기사_시험사1급991" localSheetId="7">#REF!</definedName>
    <definedName name="시험관련기사_시험사1급991" localSheetId="5">#REF!</definedName>
    <definedName name="시험관련기사_시험사1급991">#REF!</definedName>
    <definedName name="시험관련기사_시험사1급992" localSheetId="4">#REF!</definedName>
    <definedName name="시험관련기사_시험사1급992" localSheetId="3">#REF!</definedName>
    <definedName name="시험관련기사_시험사1급992" localSheetId="2">#REF!</definedName>
    <definedName name="시험관련기사_시험사1급992" localSheetId="1">#REF!</definedName>
    <definedName name="시험관련기사_시험사1급992" localSheetId="0">#REF!</definedName>
    <definedName name="시험관련기사_시험사1급992" localSheetId="7">#REF!</definedName>
    <definedName name="시험관련기사_시험사1급992" localSheetId="5">#REF!</definedName>
    <definedName name="시험관련기사_시험사1급992">#REF!</definedName>
    <definedName name="시험관련산업기사_2급001" localSheetId="4">#REF!</definedName>
    <definedName name="시험관련산업기사_2급001" localSheetId="3">#REF!</definedName>
    <definedName name="시험관련산업기사_2급001" localSheetId="2">#REF!</definedName>
    <definedName name="시험관련산업기사_2급001" localSheetId="1">#REF!</definedName>
    <definedName name="시험관련산업기사_2급001" localSheetId="0">#REF!</definedName>
    <definedName name="시험관련산업기사_2급001" localSheetId="7">#REF!</definedName>
    <definedName name="시험관련산업기사_2급001" localSheetId="5">#REF!</definedName>
    <definedName name="시험관련산업기사_2급001">#REF!</definedName>
    <definedName name="시험관련산업기사_2급002" localSheetId="4">#REF!</definedName>
    <definedName name="시험관련산업기사_2급002" localSheetId="3">#REF!</definedName>
    <definedName name="시험관련산업기사_2급002" localSheetId="2">#REF!</definedName>
    <definedName name="시험관련산업기사_2급002" localSheetId="1">#REF!</definedName>
    <definedName name="시험관련산업기사_2급002" localSheetId="0">#REF!</definedName>
    <definedName name="시험관련산업기사_2급002" localSheetId="7">#REF!</definedName>
    <definedName name="시험관련산업기사_2급002" localSheetId="5">#REF!</definedName>
    <definedName name="시험관련산업기사_2급002">#REF!</definedName>
    <definedName name="시험관련산업기사_2급011" localSheetId="4">#REF!</definedName>
    <definedName name="시험관련산업기사_2급011" localSheetId="3">#REF!</definedName>
    <definedName name="시험관련산업기사_2급011" localSheetId="2">#REF!</definedName>
    <definedName name="시험관련산업기사_2급011" localSheetId="1">#REF!</definedName>
    <definedName name="시험관련산업기사_2급011" localSheetId="0">#REF!</definedName>
    <definedName name="시험관련산업기사_2급011" localSheetId="7">#REF!</definedName>
    <definedName name="시험관련산업기사_2급011" localSheetId="5">#REF!</definedName>
    <definedName name="시험관련산업기사_2급011">#REF!</definedName>
    <definedName name="시험관련산업기사_2급012" localSheetId="4">#REF!</definedName>
    <definedName name="시험관련산업기사_2급012" localSheetId="3">#REF!</definedName>
    <definedName name="시험관련산업기사_2급012" localSheetId="2">#REF!</definedName>
    <definedName name="시험관련산업기사_2급012" localSheetId="1">#REF!</definedName>
    <definedName name="시험관련산업기사_2급012" localSheetId="0">#REF!</definedName>
    <definedName name="시험관련산업기사_2급012" localSheetId="7">#REF!</definedName>
    <definedName name="시험관련산업기사_2급012" localSheetId="5">#REF!</definedName>
    <definedName name="시험관련산업기사_2급012">#REF!</definedName>
    <definedName name="시험관련산업기사_2급982" localSheetId="4">#REF!</definedName>
    <definedName name="시험관련산업기사_2급982" localSheetId="3">#REF!</definedName>
    <definedName name="시험관련산업기사_2급982" localSheetId="2">#REF!</definedName>
    <definedName name="시험관련산업기사_2급982" localSheetId="1">#REF!</definedName>
    <definedName name="시험관련산업기사_2급982" localSheetId="0">#REF!</definedName>
    <definedName name="시험관련산업기사_2급982" localSheetId="7">#REF!</definedName>
    <definedName name="시험관련산업기사_2급982" localSheetId="5">#REF!</definedName>
    <definedName name="시험관련산업기사_2급982">#REF!</definedName>
    <definedName name="시험관련산업기사_2급991" localSheetId="4">#REF!</definedName>
    <definedName name="시험관련산업기사_2급991" localSheetId="3">#REF!</definedName>
    <definedName name="시험관련산업기사_2급991" localSheetId="2">#REF!</definedName>
    <definedName name="시험관련산업기사_2급991" localSheetId="1">#REF!</definedName>
    <definedName name="시험관련산업기사_2급991" localSheetId="0">#REF!</definedName>
    <definedName name="시험관련산업기사_2급991" localSheetId="7">#REF!</definedName>
    <definedName name="시험관련산업기사_2급991" localSheetId="5">#REF!</definedName>
    <definedName name="시험관련산업기사_2급991">#REF!</definedName>
    <definedName name="시험관련산업기사_2급992" localSheetId="4">#REF!</definedName>
    <definedName name="시험관련산업기사_2급992" localSheetId="3">#REF!</definedName>
    <definedName name="시험관련산업기사_2급992" localSheetId="2">#REF!</definedName>
    <definedName name="시험관련산업기사_2급992" localSheetId="1">#REF!</definedName>
    <definedName name="시험관련산업기사_2급992" localSheetId="0">#REF!</definedName>
    <definedName name="시험관련산업기사_2급992" localSheetId="7">#REF!</definedName>
    <definedName name="시험관련산업기사_2급992" localSheetId="5">#REF!</definedName>
    <definedName name="시험관련산업기사_2급992">#REF!</definedName>
    <definedName name="시험보조수001" localSheetId="4">#REF!</definedName>
    <definedName name="시험보조수001" localSheetId="3">#REF!</definedName>
    <definedName name="시험보조수001" localSheetId="2">#REF!</definedName>
    <definedName name="시험보조수001" localSheetId="1">#REF!</definedName>
    <definedName name="시험보조수001" localSheetId="0">#REF!</definedName>
    <definedName name="시험보조수001" localSheetId="7">#REF!</definedName>
    <definedName name="시험보조수001" localSheetId="5">#REF!</definedName>
    <definedName name="시험보조수001">#REF!</definedName>
    <definedName name="시험보조수002" localSheetId="4">#REF!</definedName>
    <definedName name="시험보조수002" localSheetId="3">#REF!</definedName>
    <definedName name="시험보조수002" localSheetId="2">#REF!</definedName>
    <definedName name="시험보조수002" localSheetId="1">#REF!</definedName>
    <definedName name="시험보조수002" localSheetId="0">#REF!</definedName>
    <definedName name="시험보조수002" localSheetId="7">#REF!</definedName>
    <definedName name="시험보조수002" localSheetId="5">#REF!</definedName>
    <definedName name="시험보조수002">#REF!</definedName>
    <definedName name="시험보조수011" localSheetId="4">#REF!</definedName>
    <definedName name="시험보조수011" localSheetId="3">#REF!</definedName>
    <definedName name="시험보조수011" localSheetId="2">#REF!</definedName>
    <definedName name="시험보조수011" localSheetId="1">#REF!</definedName>
    <definedName name="시험보조수011" localSheetId="0">#REF!</definedName>
    <definedName name="시험보조수011" localSheetId="7">#REF!</definedName>
    <definedName name="시험보조수011" localSheetId="5">#REF!</definedName>
    <definedName name="시험보조수011">#REF!</definedName>
    <definedName name="시험보조수012" localSheetId="4">#REF!</definedName>
    <definedName name="시험보조수012" localSheetId="3">#REF!</definedName>
    <definedName name="시험보조수012" localSheetId="2">#REF!</definedName>
    <definedName name="시험보조수012" localSheetId="1">#REF!</definedName>
    <definedName name="시험보조수012" localSheetId="0">#REF!</definedName>
    <definedName name="시험보조수012" localSheetId="7">#REF!</definedName>
    <definedName name="시험보조수012" localSheetId="5">#REF!</definedName>
    <definedName name="시험보조수012">#REF!</definedName>
    <definedName name="시험보조수982" localSheetId="4">#REF!</definedName>
    <definedName name="시험보조수982" localSheetId="3">#REF!</definedName>
    <definedName name="시험보조수982" localSheetId="2">#REF!</definedName>
    <definedName name="시험보조수982" localSheetId="1">#REF!</definedName>
    <definedName name="시험보조수982" localSheetId="0">#REF!</definedName>
    <definedName name="시험보조수982" localSheetId="7">#REF!</definedName>
    <definedName name="시험보조수982" localSheetId="5">#REF!</definedName>
    <definedName name="시험보조수982">#REF!</definedName>
    <definedName name="시험보조수991" localSheetId="4">#REF!</definedName>
    <definedName name="시험보조수991" localSheetId="3">#REF!</definedName>
    <definedName name="시험보조수991" localSheetId="2">#REF!</definedName>
    <definedName name="시험보조수991" localSheetId="1">#REF!</definedName>
    <definedName name="시험보조수991" localSheetId="0">#REF!</definedName>
    <definedName name="시험보조수991" localSheetId="7">#REF!</definedName>
    <definedName name="시험보조수991" localSheetId="5">#REF!</definedName>
    <definedName name="시험보조수991">#REF!</definedName>
    <definedName name="시험보조수992" localSheetId="4">#REF!</definedName>
    <definedName name="시험보조수992" localSheetId="3">#REF!</definedName>
    <definedName name="시험보조수992" localSheetId="2">#REF!</definedName>
    <definedName name="시험보조수992" localSheetId="1">#REF!</definedName>
    <definedName name="시험보조수992" localSheetId="0">#REF!</definedName>
    <definedName name="시험보조수992" localSheetId="7">#REF!</definedName>
    <definedName name="시험보조수992" localSheetId="5">#REF!</definedName>
    <definedName name="시험보조수992">#REF!</definedName>
    <definedName name="식당" localSheetId="4">#REF!</definedName>
    <definedName name="식당" localSheetId="3">#REF!</definedName>
    <definedName name="식당" localSheetId="2">#REF!</definedName>
    <definedName name="식당" localSheetId="1">#REF!</definedName>
    <definedName name="식당" localSheetId="0">#REF!</definedName>
    <definedName name="식당" localSheetId="7">#REF!</definedName>
    <definedName name="식당" localSheetId="5">#REF!</definedName>
    <definedName name="식당">#REF!</definedName>
    <definedName name="식당1">'[48]교사기준면적(초등)'!$D$35</definedName>
    <definedName name="식재단가" localSheetId="4">#REF!</definedName>
    <definedName name="식재단가" localSheetId="3">#REF!</definedName>
    <definedName name="식재단가" localSheetId="2">#REF!</definedName>
    <definedName name="식재단가" localSheetId="1">#REF!</definedName>
    <definedName name="식재단가" localSheetId="0">#REF!</definedName>
    <definedName name="식재단가" localSheetId="7">#REF!</definedName>
    <definedName name="식재단가" localSheetId="5">#REF!</definedName>
    <definedName name="식재단가">#REF!</definedName>
    <definedName name="식재일위" localSheetId="4">#REF!</definedName>
    <definedName name="식재일위" localSheetId="3">#REF!</definedName>
    <definedName name="식재일위" localSheetId="2">#REF!</definedName>
    <definedName name="식재일위" localSheetId="1">#REF!</definedName>
    <definedName name="식재일위" localSheetId="0">#REF!</definedName>
    <definedName name="식재일위" localSheetId="7">#REF!</definedName>
    <definedName name="식재일위" localSheetId="5">#REF!</definedName>
    <definedName name="식재일위">#REF!</definedName>
    <definedName name="신성1" localSheetId="4">#REF!</definedName>
    <definedName name="신성1" localSheetId="3">#REF!</definedName>
    <definedName name="신성1" localSheetId="2">#REF!</definedName>
    <definedName name="신성1" localSheetId="1">#REF!</definedName>
    <definedName name="신성1" localSheetId="0">#REF!</definedName>
    <definedName name="신성1" localSheetId="7">#REF!</definedName>
    <definedName name="신성1" localSheetId="5">#REF!</definedName>
    <definedName name="신성1">#REF!</definedName>
    <definedName name="신성2" localSheetId="4">#REF!</definedName>
    <definedName name="신성2" localSheetId="3">#REF!</definedName>
    <definedName name="신성2" localSheetId="2">#REF!</definedName>
    <definedName name="신성2" localSheetId="1">#REF!</definedName>
    <definedName name="신성2" localSheetId="0">#REF!</definedName>
    <definedName name="신성2" localSheetId="7">#REF!</definedName>
    <definedName name="신성2" localSheetId="5">#REF!</definedName>
    <definedName name="신성2">#REF!</definedName>
    <definedName name="신성3" localSheetId="4">#REF!</definedName>
    <definedName name="신성3" localSheetId="3">#REF!</definedName>
    <definedName name="신성3" localSheetId="2">#REF!</definedName>
    <definedName name="신성3" localSheetId="1">#REF!</definedName>
    <definedName name="신성3" localSheetId="0">#REF!</definedName>
    <definedName name="신성3" localSheetId="7">#REF!</definedName>
    <definedName name="신성3" localSheetId="5">#REF!</definedName>
    <definedName name="신성3">#REF!</definedName>
    <definedName name="신성4" localSheetId="4">#REF!</definedName>
    <definedName name="신성4" localSheetId="3">#REF!</definedName>
    <definedName name="신성4" localSheetId="2">#REF!</definedName>
    <definedName name="신성4" localSheetId="1">#REF!</definedName>
    <definedName name="신성4" localSheetId="0">#REF!</definedName>
    <definedName name="신성4" localSheetId="7">#REF!</definedName>
    <definedName name="신성4" localSheetId="5">#REF!</definedName>
    <definedName name="신성4">#REF!</definedName>
    <definedName name="신성5" localSheetId="4">#REF!</definedName>
    <definedName name="신성5" localSheetId="3">#REF!</definedName>
    <definedName name="신성5" localSheetId="2">#REF!</definedName>
    <definedName name="신성5" localSheetId="1">#REF!</definedName>
    <definedName name="신성5" localSheetId="0">#REF!</definedName>
    <definedName name="신성5" localSheetId="7">#REF!</definedName>
    <definedName name="신성5" localSheetId="5">#REF!</definedName>
    <definedName name="신성5">#REF!</definedName>
    <definedName name="신성6" localSheetId="4">#REF!</definedName>
    <definedName name="신성6" localSheetId="3">#REF!</definedName>
    <definedName name="신성6" localSheetId="2">#REF!</definedName>
    <definedName name="신성6" localSheetId="1">#REF!</definedName>
    <definedName name="신성6" localSheetId="0">#REF!</definedName>
    <definedName name="신성6" localSheetId="7">#REF!</definedName>
    <definedName name="신성6" localSheetId="5">#REF!</definedName>
    <definedName name="신성6">#REF!</definedName>
    <definedName name="신성7" localSheetId="4">#REF!</definedName>
    <definedName name="신성7" localSheetId="3">#REF!</definedName>
    <definedName name="신성7" localSheetId="2">#REF!</definedName>
    <definedName name="신성7" localSheetId="1">#REF!</definedName>
    <definedName name="신성7" localSheetId="0">#REF!</definedName>
    <definedName name="신성7" localSheetId="7">#REF!</definedName>
    <definedName name="신성7" localSheetId="5">#REF!</definedName>
    <definedName name="신성7">#REF!</definedName>
    <definedName name="신축이음각도" localSheetId="4">#REF!</definedName>
    <definedName name="신축이음각도" localSheetId="3">#REF!</definedName>
    <definedName name="신축이음각도" localSheetId="2">#REF!</definedName>
    <definedName name="신축이음각도" localSheetId="1">#REF!</definedName>
    <definedName name="신축이음각도" localSheetId="0">#REF!</definedName>
    <definedName name="신축이음각도" localSheetId="7">#REF!</definedName>
    <definedName name="신축이음각도" localSheetId="5">#REF!</definedName>
    <definedName name="신축이음각도">#REF!</definedName>
    <definedName name="신축이음갯수" localSheetId="4">#REF!</definedName>
    <definedName name="신축이음갯수" localSheetId="3">#REF!</definedName>
    <definedName name="신축이음갯수" localSheetId="2">#REF!</definedName>
    <definedName name="신축이음갯수" localSheetId="1">#REF!</definedName>
    <definedName name="신축이음갯수" localSheetId="0">#REF!</definedName>
    <definedName name="신축이음갯수" localSheetId="7">#REF!</definedName>
    <definedName name="신축이음갯수" localSheetId="5">#REF!</definedName>
    <definedName name="신축이음갯수">#REF!</definedName>
    <definedName name="신축장치" localSheetId="4">#REF!</definedName>
    <definedName name="신축장치" localSheetId="3">#REF!</definedName>
    <definedName name="신축장치" localSheetId="2">#REF!</definedName>
    <definedName name="신축장치" localSheetId="1">#REF!</definedName>
    <definedName name="신축장치" localSheetId="0">#REF!</definedName>
    <definedName name="신축장치" localSheetId="7">#REF!</definedName>
    <definedName name="신축장치" localSheetId="5">#REF!</definedName>
    <definedName name="신축장치">#REF!</definedName>
    <definedName name="신호기" localSheetId="4">#N/A</definedName>
    <definedName name="신호기" localSheetId="3">#N/A</definedName>
    <definedName name="신호기" localSheetId="2">#N/A</definedName>
    <definedName name="신호기" localSheetId="1">#N/A</definedName>
    <definedName name="신호기" localSheetId="0">#N/A</definedName>
    <definedName name="신호기" localSheetId="7">#N/A</definedName>
    <definedName name="신호기" localSheetId="11">#N/A</definedName>
    <definedName name="신호기" localSheetId="5">#N/A</definedName>
    <definedName name="신호기">#N/A</definedName>
    <definedName name="신호기용공배관" localSheetId="4">[49]!돌아가기</definedName>
    <definedName name="신호기용공배관" localSheetId="3">[49]!돌아가기</definedName>
    <definedName name="신호기용공배관">[49]!돌아가기</definedName>
    <definedName name="신흥1호" localSheetId="4">#REF!</definedName>
    <definedName name="신흥1호" localSheetId="3">#REF!</definedName>
    <definedName name="신흥1호" localSheetId="2">#REF!</definedName>
    <definedName name="신흥1호" localSheetId="1">#REF!</definedName>
    <definedName name="신흥1호" localSheetId="0">#REF!</definedName>
    <definedName name="신흥1호" localSheetId="7">#REF!</definedName>
    <definedName name="신흥1호" localSheetId="5">#REF!</definedName>
    <definedName name="신흥1호">#REF!</definedName>
    <definedName name="신흥2호" localSheetId="4">#REF!</definedName>
    <definedName name="신흥2호" localSheetId="3">#REF!</definedName>
    <definedName name="신흥2호" localSheetId="2">#REF!</definedName>
    <definedName name="신흥2호" localSheetId="1">#REF!</definedName>
    <definedName name="신흥2호" localSheetId="0">#REF!</definedName>
    <definedName name="신흥2호" localSheetId="7">#REF!</definedName>
    <definedName name="신흥2호" localSheetId="5">#REF!</definedName>
    <definedName name="신흥2호">#REF!</definedName>
    <definedName name="실비적용" localSheetId="4">#REF!</definedName>
    <definedName name="실비적용" localSheetId="3">#REF!</definedName>
    <definedName name="실비적용" localSheetId="2">#REF!</definedName>
    <definedName name="실비적용" localSheetId="1">#REF!</definedName>
    <definedName name="실비적용" localSheetId="0">#REF!</definedName>
    <definedName name="실비적용" localSheetId="7">#REF!</definedName>
    <definedName name="실비적용" localSheetId="5">#REF!</definedName>
    <definedName name="실비적용">#REF!</definedName>
    <definedName name="실행">[107]s!$A$1:$G$624</definedName>
    <definedName name="씨" localSheetId="4">#REF!</definedName>
    <definedName name="씨" localSheetId="3">#REF!</definedName>
    <definedName name="씨" localSheetId="2">#REF!</definedName>
    <definedName name="씨" localSheetId="1">#REF!</definedName>
    <definedName name="씨" localSheetId="0">#REF!</definedName>
    <definedName name="씨" localSheetId="7">#REF!</definedName>
    <definedName name="씨" localSheetId="5">#REF!</definedName>
    <definedName name="씨">#REF!</definedName>
    <definedName name="씨그마ck" localSheetId="4">#REF!</definedName>
    <definedName name="씨그마ck" localSheetId="3">#REF!</definedName>
    <definedName name="씨그마ck" localSheetId="2">#REF!</definedName>
    <definedName name="씨그마ck" localSheetId="1">#REF!</definedName>
    <definedName name="씨그마ck" localSheetId="0">#REF!</definedName>
    <definedName name="씨그마ck" localSheetId="7">#REF!</definedName>
    <definedName name="씨그마ck" localSheetId="5">#REF!</definedName>
    <definedName name="씨그마ck">#REF!</definedName>
    <definedName name="씨그마y" localSheetId="4">#REF!</definedName>
    <definedName name="씨그마y" localSheetId="3">#REF!</definedName>
    <definedName name="씨그마y" localSheetId="2">#REF!</definedName>
    <definedName name="씨그마y" localSheetId="1">#REF!</definedName>
    <definedName name="씨그마y" localSheetId="0">#REF!</definedName>
    <definedName name="씨그마y" localSheetId="7">#REF!</definedName>
    <definedName name="씨그마y" localSheetId="5">#REF!</definedName>
    <definedName name="씨그마y">#REF!</definedName>
    <definedName name="ㅇ" localSheetId="4">#REF!</definedName>
    <definedName name="ㅇ" localSheetId="3">#REF!</definedName>
    <definedName name="ㅇ" localSheetId="2">#REF!</definedName>
    <definedName name="ㅇ" localSheetId="1">#REF!</definedName>
    <definedName name="ㅇ" localSheetId="0">#REF!</definedName>
    <definedName name="ㅇ" localSheetId="7">#REF!</definedName>
    <definedName name="ㅇ" localSheetId="5">#REF!</definedName>
    <definedName name="ㅇ">#REF!</definedName>
    <definedName name="ㅇ10" localSheetId="4">#REF!</definedName>
    <definedName name="ㅇ10" localSheetId="3">#REF!</definedName>
    <definedName name="ㅇ10" localSheetId="2">#REF!</definedName>
    <definedName name="ㅇ10" localSheetId="1">#REF!</definedName>
    <definedName name="ㅇ10" localSheetId="0">#REF!</definedName>
    <definedName name="ㅇ10" localSheetId="7">#REF!</definedName>
    <definedName name="ㅇ10" localSheetId="5">#REF!</definedName>
    <definedName name="ㅇ10">#REF!</definedName>
    <definedName name="ㅇ20" localSheetId="4">#REF!</definedName>
    <definedName name="ㅇ20" localSheetId="3">#REF!</definedName>
    <definedName name="ㅇ20" localSheetId="2">#REF!</definedName>
    <definedName name="ㅇ20" localSheetId="1">#REF!</definedName>
    <definedName name="ㅇ20" localSheetId="0">#REF!</definedName>
    <definedName name="ㅇ20" localSheetId="7">#REF!</definedName>
    <definedName name="ㅇ20" localSheetId="5">#REF!</definedName>
    <definedName name="ㅇ20">#REF!</definedName>
    <definedName name="ㅇㄴㄹㅇㄹㅇㄴㄹ" localSheetId="4">#REF!</definedName>
    <definedName name="ㅇㄴㄹㅇㄹㅇㄴㄹ" localSheetId="3">#REF!</definedName>
    <definedName name="ㅇㄴㄹㅇㄹㅇㄴㄹ" localSheetId="2">#REF!</definedName>
    <definedName name="ㅇㄴㄹㅇㄹㅇㄴㄹ" localSheetId="1">#REF!</definedName>
    <definedName name="ㅇㄴㄹㅇㄹㅇㄴㄹ" localSheetId="0">#REF!</definedName>
    <definedName name="ㅇㄴㄹㅇㄹㅇㄴㄹ" localSheetId="7">#REF!</definedName>
    <definedName name="ㅇㄴㄹㅇㄹㅇㄴㄹ" localSheetId="5">#REF!</definedName>
    <definedName name="ㅇㄴㄹㅇㄹㅇㄴㄹ">#REF!</definedName>
    <definedName name="ㅇㄴㅁ" hidden="1">[108]실행철강하도!$A$1:$A$4</definedName>
    <definedName name="ㅇㄹ" localSheetId="4" hidden="1">#REF!</definedName>
    <definedName name="ㅇㄹ" localSheetId="3" hidden="1">#REF!</definedName>
    <definedName name="ㅇㄹ" localSheetId="7">#N/A</definedName>
    <definedName name="ㅇㄹ" hidden="1">#REF!</definedName>
    <definedName name="ㅇㄹㄴㅇ" localSheetId="4">[60]!부대공</definedName>
    <definedName name="ㅇㄹㄴㅇ" localSheetId="3">[60]!부대공</definedName>
    <definedName name="ㅇㄹㄴㅇ">[60]!부대공</definedName>
    <definedName name="ㅇㄹㄹ" localSheetId="4" hidden="1">#REF!</definedName>
    <definedName name="ㅇㄹㄹ" localSheetId="3" hidden="1">#REF!</definedName>
    <definedName name="ㅇㄹㄹ" hidden="1">#REF!</definedName>
    <definedName name="ㅇㄻㄴㅇㄻㄴㅇㄻㄴㅇㄹㅇ" localSheetId="4">#REF!</definedName>
    <definedName name="ㅇㄻㄴㅇㄻㄴㅇㄻㄴㅇㄹㅇ" localSheetId="3">#REF!</definedName>
    <definedName name="ㅇㄻㄴㅇㄻㄴㅇㄻㄴㅇㄹㅇ" localSheetId="2">#REF!</definedName>
    <definedName name="ㅇㄻㄴㅇㄻㄴㅇㄻㄴㅇㄹㅇ" localSheetId="1">#REF!</definedName>
    <definedName name="ㅇㄻㄴㅇㄻㄴㅇㄻㄴㅇㄹㅇ" localSheetId="0">#REF!</definedName>
    <definedName name="ㅇㄻㄴㅇㄻㄴㅇㄻㄴㅇㄹㅇ" localSheetId="7">#REF!</definedName>
    <definedName name="ㅇㄻㄴㅇㄻㄴㅇㄻㄴㅇㄹㅇ" localSheetId="5">#REF!</definedName>
    <definedName name="ㅇㄻㄴㅇㄻㄴㅇㄻㄴㅇㄹㅇ">#REF!</definedName>
    <definedName name="ㅇㅇ" localSheetId="4">#REF!</definedName>
    <definedName name="ㅇㅇ" localSheetId="3">#REF!</definedName>
    <definedName name="ㅇㅇ" localSheetId="2">#REF!</definedName>
    <definedName name="ㅇㅇ" localSheetId="1">#REF!</definedName>
    <definedName name="ㅇㅇ" localSheetId="0">#REF!</definedName>
    <definedName name="ㅇㅇ" localSheetId="7">#REF!</definedName>
    <definedName name="ㅇㅇ" localSheetId="5">#REF!</definedName>
    <definedName name="ㅇㅇ">#REF!</definedName>
    <definedName name="ㅇㅇㅇ" localSheetId="4">#REF!</definedName>
    <definedName name="ㅇㅇㅇ" localSheetId="3">#REF!</definedName>
    <definedName name="ㅇㅇㅇ">#REF!</definedName>
    <definedName name="ㅏ" hidden="1">{#N/A,#N/A,FALSE,"이태원철근"}</definedName>
    <definedName name="ㅏ576" localSheetId="4">'[109]1.수인터널'!#REF!</definedName>
    <definedName name="ㅏ576" localSheetId="3">'[109]1.수인터널'!#REF!</definedName>
    <definedName name="ㅏ576" localSheetId="2">'[109]1.수인터널'!#REF!</definedName>
    <definedName name="ㅏ576" localSheetId="1">'[109]1.수인터널'!#REF!</definedName>
    <definedName name="ㅏ576" localSheetId="0">'[109]1.수인터널'!#REF!</definedName>
    <definedName name="ㅏ576" localSheetId="7">'[109]1.수인터널'!#REF!</definedName>
    <definedName name="ㅏ576" localSheetId="5">'[109]1.수인터널'!#REF!</definedName>
    <definedName name="ㅏ576">'[109]1.수인터널'!#REF!</definedName>
    <definedName name="ㅏㅏㅏ" localSheetId="4">#REF!</definedName>
    <definedName name="ㅏㅏㅏ" localSheetId="3">#REF!</definedName>
    <definedName name="ㅏㅏㅏ" localSheetId="2">#REF!</definedName>
    <definedName name="ㅏㅏㅏ" localSheetId="1">#REF!</definedName>
    <definedName name="ㅏㅏㅏ" localSheetId="0">#REF!</definedName>
    <definedName name="ㅏㅏㅏ" localSheetId="7">#REF!</definedName>
    <definedName name="ㅏㅏㅏ" localSheetId="5">#REF!</definedName>
    <definedName name="ㅏㅏㅏ">#REF!</definedName>
    <definedName name="ㅏㅣ" localSheetId="4">#REF!</definedName>
    <definedName name="ㅏㅣ" localSheetId="3">#REF!</definedName>
    <definedName name="ㅏㅣ" localSheetId="2">#REF!</definedName>
    <definedName name="ㅏㅣ" localSheetId="1">#REF!</definedName>
    <definedName name="ㅏㅣ" localSheetId="0">#REF!</definedName>
    <definedName name="ㅏㅣ" localSheetId="7">#REF!</definedName>
    <definedName name="ㅏㅣ" localSheetId="5">#REF!</definedName>
    <definedName name="ㅏㅣ">#REF!</definedName>
    <definedName name="ㅐ" hidden="1">{#N/A,#N/A,FALSE,"이태원철근"}</definedName>
    <definedName name="ㅐ1">'[110]#REF'!$D$195</definedName>
    <definedName name="ㅑ110" localSheetId="4">#REF!</definedName>
    <definedName name="ㅑ110" localSheetId="3">#REF!</definedName>
    <definedName name="ㅑ110" localSheetId="2">#REF!</definedName>
    <definedName name="ㅑ110" localSheetId="1">#REF!</definedName>
    <definedName name="ㅑ110" localSheetId="0">#REF!</definedName>
    <definedName name="ㅑ110" localSheetId="7">#REF!</definedName>
    <definedName name="ㅑ110" localSheetId="5">#REF!</definedName>
    <definedName name="ㅑ110">#REF!</definedName>
    <definedName name="ㅓ" hidden="1">{#N/A,#N/A,FALSE,"이태원철근"}</definedName>
    <definedName name="ㅓ39" localSheetId="4">#REF!</definedName>
    <definedName name="ㅓ39" localSheetId="3">#REF!</definedName>
    <definedName name="ㅓ39" localSheetId="2">#REF!</definedName>
    <definedName name="ㅓ39" localSheetId="1">#REF!</definedName>
    <definedName name="ㅓ39" localSheetId="0">#REF!</definedName>
    <definedName name="ㅓ39" localSheetId="7">#REF!</definedName>
    <definedName name="ㅓ39" localSheetId="5">#REF!</definedName>
    <definedName name="ㅓ39">#REF!</definedName>
    <definedName name="ㅓㄴㄱ" hidden="1">[108]실행철강하도!$A$1:$A$4</definedName>
    <definedName name="ㅔ" hidden="1">{#N/A,#N/A,FALSE,"이태원철근"}</definedName>
    <definedName name="ㅔ154" localSheetId="4">#REF!</definedName>
    <definedName name="ㅔ154" localSheetId="3">#REF!</definedName>
    <definedName name="ㅔ154" localSheetId="2">#REF!</definedName>
    <definedName name="ㅔ154" localSheetId="1">#REF!</definedName>
    <definedName name="ㅔ154" localSheetId="0">#REF!</definedName>
    <definedName name="ㅔ154" localSheetId="7">#REF!</definedName>
    <definedName name="ㅔ154" localSheetId="5">#REF!</definedName>
    <definedName name="ㅔ154">#REF!</definedName>
    <definedName name="ㅔㅔ" localSheetId="4" hidden="1">[111]집계표!#REF!</definedName>
    <definedName name="ㅔㅔ" localSheetId="3" hidden="1">[111]집계표!#REF!</definedName>
    <definedName name="ㅔㅔ" hidden="1">[111]집계표!#REF!</definedName>
    <definedName name="ㅗ" localSheetId="4">#REF!</definedName>
    <definedName name="ㅗ" localSheetId="3">#REF!</definedName>
    <definedName name="ㅗ" localSheetId="2">#REF!</definedName>
    <definedName name="ㅗ" localSheetId="1">#REF!</definedName>
    <definedName name="ㅗ" localSheetId="0">#REF!</definedName>
    <definedName name="ㅗ" localSheetId="7">#REF!</definedName>
    <definedName name="ㅗ" localSheetId="5">#REF!</definedName>
    <definedName name="ㅗ">#REF!</definedName>
    <definedName name="ㅗ1019" localSheetId="4">#REF!</definedName>
    <definedName name="ㅗ1019" localSheetId="3">#REF!</definedName>
    <definedName name="ㅗ1019" localSheetId="2">#REF!</definedName>
    <definedName name="ㅗ1019" localSheetId="1">#REF!</definedName>
    <definedName name="ㅗ1019" localSheetId="0">#REF!</definedName>
    <definedName name="ㅗ1019" localSheetId="7">#REF!</definedName>
    <definedName name="ㅗ1019" localSheetId="5">#REF!</definedName>
    <definedName name="ㅗ1019">#REF!</definedName>
    <definedName name="ㅗㅅ20" localSheetId="4">#REF!</definedName>
    <definedName name="ㅗㅅ20" localSheetId="3">#REF!</definedName>
    <definedName name="ㅗㅅ20" localSheetId="2">#REF!</definedName>
    <definedName name="ㅗㅅ20" localSheetId="1">#REF!</definedName>
    <definedName name="ㅗㅅ20" localSheetId="0">#REF!</definedName>
    <definedName name="ㅗㅅ20" localSheetId="7">#REF!</definedName>
    <definedName name="ㅗㅅ20" localSheetId="5">#REF!</definedName>
    <definedName name="ㅗㅅ20">#REF!</definedName>
    <definedName name="ㅗㅓㅏ" localSheetId="4">#REF!</definedName>
    <definedName name="ㅗㅓㅏ" localSheetId="3">#REF!</definedName>
    <definedName name="ㅗㅓㅏ" localSheetId="2">#REF!</definedName>
    <definedName name="ㅗㅓㅏ" localSheetId="1">#REF!</definedName>
    <definedName name="ㅗㅓㅏ" localSheetId="0">#REF!</definedName>
    <definedName name="ㅗㅓㅏ" localSheetId="7">#REF!</definedName>
    <definedName name="ㅗㅓㅏ" localSheetId="5">#REF!</definedName>
    <definedName name="ㅗㅓㅏ">#REF!</definedName>
    <definedName name="ㅗㅛㄱ5ㄱ됴쇼셔셧ㄷ632543" localSheetId="4">BlankMacro1</definedName>
    <definedName name="ㅗㅛㄱ5ㄱ됴쇼셔셧ㄷ632543" localSheetId="3">BlankMacro1</definedName>
    <definedName name="ㅗㅛㄱ5ㄱ됴쇼셔셧ㄷ632543" localSheetId="2">BlankMacro1</definedName>
    <definedName name="ㅗㅛㄱ5ㄱ됴쇼셔셧ㄷ632543" localSheetId="1">BlankMacro1</definedName>
    <definedName name="ㅗㅛㄱ5ㄱ됴쇼셔셧ㄷ632543" localSheetId="0">BlankMacro1</definedName>
    <definedName name="ㅗㅛㄱ5ㄱ됴쇼셔셧ㄷ632543" localSheetId="7">일위대가표!BOH10L</definedName>
    <definedName name="ㅗㅛㄱ5ㄱ됴쇼셔셧ㄷ632543" localSheetId="11">일위대가표!BOH10L</definedName>
    <definedName name="ㅗㅛㄱ5ㄱ됴쇼셔셧ㄷ632543" localSheetId="5">BlankMacro1</definedName>
    <definedName name="ㅗㅛㄱ5ㄱ됴쇼셔셧ㄷ632543">BlankMacro1</definedName>
    <definedName name="ㅛ" hidden="1">{#N/A,#N/A,FALSE,"이태원철근"}</definedName>
    <definedName name="ㅛㅗ" localSheetId="4" hidden="1">{#N/A,#N/A,FALSE,"혼합골재"}</definedName>
    <definedName name="ㅛㅗ" localSheetId="3" hidden="1">{#N/A,#N/A,FALSE,"혼합골재"}</definedName>
    <definedName name="ㅛㅗ" localSheetId="2" hidden="1">{#N/A,#N/A,FALSE,"혼합골재"}</definedName>
    <definedName name="ㅛㅗ" localSheetId="1" hidden="1">{#N/A,#N/A,FALSE,"혼합골재"}</definedName>
    <definedName name="ㅛㅗ" localSheetId="0" hidden="1">{#N/A,#N/A,FALSE,"혼합골재"}</definedName>
    <definedName name="ㅛㅗ" localSheetId="7" hidden="1">{#N/A,#N/A,FALSE,"혼합골재"}</definedName>
    <definedName name="ㅛㅗ" localSheetId="11" hidden="1">{#N/A,#N/A,FALSE,"혼합골재"}</definedName>
    <definedName name="ㅛㅗ" localSheetId="5" hidden="1">{#N/A,#N/A,FALSE,"혼합골재"}</definedName>
    <definedName name="ㅛㅗ" hidden="1">{#N/A,#N/A,FALSE,"혼합골재"}</definedName>
    <definedName name="ㅡ" localSheetId="4" hidden="1">#REF!</definedName>
    <definedName name="ㅡ" localSheetId="3" hidden="1">#REF!</definedName>
    <definedName name="ㅡ" localSheetId="2" hidden="1">#REF!</definedName>
    <definedName name="ㅡ" localSheetId="1" hidden="1">#REF!</definedName>
    <definedName name="ㅡ" localSheetId="0" hidden="1">#REF!</definedName>
    <definedName name="ㅡ" localSheetId="7" hidden="1">#REF!</definedName>
    <definedName name="ㅡ" localSheetId="5" hidden="1">#REF!</definedName>
    <definedName name="ㅡ" hidden="1">#REF!</definedName>
    <definedName name="ㅡ.ㅡ" hidden="1">{#N/A,#N/A,FALSE,"이태원철근"}</definedName>
    <definedName name="ㅡ37" localSheetId="4">[3]관로토공집계표!#REF!</definedName>
    <definedName name="ㅡ37" localSheetId="3">[3]관로토공집계표!#REF!</definedName>
    <definedName name="ㅡ37">[3]관로토공집계표!#REF!</definedName>
    <definedName name="ㅡㅁㅊ개14" localSheetId="4">[112]!Macro13</definedName>
    <definedName name="ㅡㅁㅊ개14" localSheetId="3">[112]!Macro13</definedName>
    <definedName name="ㅡㅁㅊ개14">[112]!Macro13</definedName>
    <definedName name="ㅣ" localSheetId="4">#REF!</definedName>
    <definedName name="ㅣ" localSheetId="3">#REF!</definedName>
    <definedName name="ㅣ" localSheetId="2">#REF!</definedName>
    <definedName name="ㅣ" localSheetId="1">#REF!</definedName>
    <definedName name="ㅣ" localSheetId="0">#REF!</definedName>
    <definedName name="ㅣ" localSheetId="7">#REF!</definedName>
    <definedName name="ㅣ" localSheetId="5">#REF!</definedName>
    <definedName name="ㅣ">#REF!</definedName>
    <definedName name="ㅣ1" localSheetId="4">#REF!</definedName>
    <definedName name="ㅣ1" localSheetId="3">#REF!</definedName>
    <definedName name="ㅣ1" localSheetId="2">#REF!</definedName>
    <definedName name="ㅣ1" localSheetId="1">#REF!</definedName>
    <definedName name="ㅣ1" localSheetId="0">#REF!</definedName>
    <definedName name="ㅣ1" localSheetId="7">#REF!</definedName>
    <definedName name="ㅣ1" localSheetId="5">#REF!</definedName>
    <definedName name="ㅣ1">#REF!</definedName>
    <definedName name="ㅣㅑㅑ" localSheetId="4" hidden="1">{#N/A,#N/A,FALSE,"단가표지"}</definedName>
    <definedName name="ㅣㅑㅑ" localSheetId="3" hidden="1">{#N/A,#N/A,FALSE,"단가표지"}</definedName>
    <definedName name="ㅣㅑㅑ" localSheetId="2" hidden="1">{#N/A,#N/A,FALSE,"단가표지"}</definedName>
    <definedName name="ㅣㅑㅑ" localSheetId="1" hidden="1">{#N/A,#N/A,FALSE,"단가표지"}</definedName>
    <definedName name="ㅣㅑㅑ" localSheetId="0" hidden="1">{#N/A,#N/A,FALSE,"단가표지"}</definedName>
    <definedName name="ㅣㅑㅑ" localSheetId="7" hidden="1">{#N/A,#N/A,FALSE,"단가표지"}</definedName>
    <definedName name="ㅣㅑㅑ" localSheetId="11" hidden="1">{#N/A,#N/A,FALSE,"단가표지"}</definedName>
    <definedName name="ㅣㅑㅑ" localSheetId="5" hidden="1">{#N/A,#N/A,FALSE,"단가표지"}</definedName>
    <definedName name="ㅣㅑㅑ" hidden="1">{#N/A,#N/A,FALSE,"단가표지"}</definedName>
    <definedName name="ㅣㅣ" localSheetId="4" hidden="1">{#N/A,#N/A,FALSE,"골재소요량";#N/A,#N/A,FALSE,"골재소요량"}</definedName>
    <definedName name="ㅣㅣ" localSheetId="3" hidden="1">{#N/A,#N/A,FALSE,"골재소요량";#N/A,#N/A,FALSE,"골재소요량"}</definedName>
    <definedName name="ㅣㅣ" localSheetId="2" hidden="1">{#N/A,#N/A,FALSE,"골재소요량";#N/A,#N/A,FALSE,"골재소요량"}</definedName>
    <definedName name="ㅣㅣ" localSheetId="1" hidden="1">{#N/A,#N/A,FALSE,"골재소요량";#N/A,#N/A,FALSE,"골재소요량"}</definedName>
    <definedName name="ㅣㅣ" localSheetId="0" hidden="1">{#N/A,#N/A,FALSE,"골재소요량";#N/A,#N/A,FALSE,"골재소요량"}</definedName>
    <definedName name="ㅣㅣ" localSheetId="7" hidden="1">{#N/A,#N/A,FALSE,"골재소요량";#N/A,#N/A,FALSE,"골재소요량"}</definedName>
    <definedName name="ㅣㅣ" localSheetId="11" hidden="1">{#N/A,#N/A,FALSE,"골재소요량";#N/A,#N/A,FALSE,"골재소요량"}</definedName>
    <definedName name="ㅣㅣ" localSheetId="5" hidden="1">{#N/A,#N/A,FALSE,"골재소요량";#N/A,#N/A,FALSE,"골재소요량"}</definedName>
    <definedName name="ㅣㅣ" hidden="1">{#N/A,#N/A,FALSE,"골재소요량";#N/A,#N/A,FALSE,"골재소요량"}</definedName>
    <definedName name="아" localSheetId="4">#REF!</definedName>
    <definedName name="아" localSheetId="3">#REF!</definedName>
    <definedName name="아" localSheetId="2">#REF!</definedName>
    <definedName name="아" localSheetId="1">#REF!</definedName>
    <definedName name="아" localSheetId="0">#REF!</definedName>
    <definedName name="아" localSheetId="7">#REF!</definedName>
    <definedName name="아" localSheetId="5">#REF!</definedName>
    <definedName name="아">#REF!</definedName>
    <definedName name="아스콘" localSheetId="4">#REF!</definedName>
    <definedName name="아스콘" localSheetId="3">#REF!</definedName>
    <definedName name="아스콘" localSheetId="2">#REF!</definedName>
    <definedName name="아스콘" localSheetId="1">#REF!</definedName>
    <definedName name="아스콘" localSheetId="0">#REF!</definedName>
    <definedName name="아스콘" localSheetId="7">#REF!</definedName>
    <definedName name="아스콘" localSheetId="5">#REF!</definedName>
    <definedName name="아스콘">#REF!</definedName>
    <definedName name="아스콘1">[72]설계조건!$O$4</definedName>
    <definedName name="아스콘2">[72]설계조건!$O$12</definedName>
    <definedName name="아스콘수량" localSheetId="4">#REF!</definedName>
    <definedName name="아스콘수량" localSheetId="3">#REF!</definedName>
    <definedName name="아스콘수량" localSheetId="2">#REF!</definedName>
    <definedName name="아스콘수량" localSheetId="1">#REF!</definedName>
    <definedName name="아스콘수량" localSheetId="0">#REF!</definedName>
    <definedName name="아스콘수량" localSheetId="7">#REF!</definedName>
    <definedName name="아스콘수량" localSheetId="5">#REF!</definedName>
    <definedName name="아스콘수량">#REF!</definedName>
    <definedName name="아스팔트" localSheetId="4">#REF!</definedName>
    <definedName name="아스팔트" localSheetId="3">#REF!</definedName>
    <definedName name="아스팔트" localSheetId="2">#REF!</definedName>
    <definedName name="아스팔트" localSheetId="1">#REF!</definedName>
    <definedName name="아스팔트" localSheetId="0">#REF!</definedName>
    <definedName name="아스팔트" localSheetId="7">#REF!</definedName>
    <definedName name="아스팔트" localSheetId="5">#REF!</definedName>
    <definedName name="아스팔트">#REF!</definedName>
    <definedName name="아연도강관단가" localSheetId="4">#REF!</definedName>
    <definedName name="아연도강관단가" localSheetId="3">#REF!</definedName>
    <definedName name="아연도강관단가" localSheetId="2">#REF!</definedName>
    <definedName name="아연도강관단가" localSheetId="1">#REF!</definedName>
    <definedName name="아연도강관단가" localSheetId="0">#REF!</definedName>
    <definedName name="아연도강관단가" localSheetId="7">#REF!</definedName>
    <definedName name="아연도강관단가" localSheetId="5">#REF!</definedName>
    <definedName name="아연도강관단가">#REF!</definedName>
    <definedName name="아연도배관단가" localSheetId="4">#REF!</definedName>
    <definedName name="아연도배관단가" localSheetId="3">#REF!</definedName>
    <definedName name="아연도배관단가" localSheetId="2">#REF!</definedName>
    <definedName name="아연도배관단가" localSheetId="1">#REF!</definedName>
    <definedName name="아연도배관단가" localSheetId="0">#REF!</definedName>
    <definedName name="아연도배관단가" localSheetId="7">#REF!</definedName>
    <definedName name="아연도배관단가" localSheetId="5">#REF!</definedName>
    <definedName name="아연도배관단가">#REF!</definedName>
    <definedName name="아연도배관자재" localSheetId="4">#REF!</definedName>
    <definedName name="아연도배관자재" localSheetId="3">#REF!</definedName>
    <definedName name="아연도배관자재" localSheetId="2">#REF!</definedName>
    <definedName name="아연도배관자재" localSheetId="1">#REF!</definedName>
    <definedName name="아연도배관자재" localSheetId="0">#REF!</definedName>
    <definedName name="아연도배관자재" localSheetId="7">#REF!</definedName>
    <definedName name="아연도배관자재" localSheetId="5">#REF!</definedName>
    <definedName name="아연도배관자재">#REF!</definedName>
    <definedName name="안" localSheetId="4">#REF!</definedName>
    <definedName name="안" localSheetId="3">#REF!</definedName>
    <definedName name="안" localSheetId="2">#REF!</definedName>
    <definedName name="안" localSheetId="1">#REF!</definedName>
    <definedName name="안" localSheetId="0">#REF!</definedName>
    <definedName name="안" localSheetId="7">#REF!</definedName>
    <definedName name="안" localSheetId="5">#REF!</definedName>
    <definedName name="안">#REF!</definedName>
    <definedName name="안방1호" localSheetId="4">#REF!</definedName>
    <definedName name="안방1호" localSheetId="3">#REF!</definedName>
    <definedName name="안방1호" localSheetId="2">#REF!</definedName>
    <definedName name="안방1호" localSheetId="1">#REF!</definedName>
    <definedName name="안방1호" localSheetId="0">#REF!</definedName>
    <definedName name="안방1호" localSheetId="7">#REF!</definedName>
    <definedName name="안방1호" localSheetId="5">#REF!</definedName>
    <definedName name="안방1호">#REF!</definedName>
    <definedName name="안방2호" localSheetId="4">#REF!</definedName>
    <definedName name="안방2호" localSheetId="3">#REF!</definedName>
    <definedName name="안방2호" localSheetId="2">#REF!</definedName>
    <definedName name="안방2호" localSheetId="1">#REF!</definedName>
    <definedName name="안방2호" localSheetId="0">#REF!</definedName>
    <definedName name="안방2호" localSheetId="7">#REF!</definedName>
    <definedName name="안방2호" localSheetId="5">#REF!</definedName>
    <definedName name="안방2호">#REF!</definedName>
    <definedName name="안전관리비">[113]원가!$R$58</definedName>
    <definedName name="안전관리비기초액" localSheetId="4">#REF!</definedName>
    <definedName name="안전관리비기초액" localSheetId="3">#REF!</definedName>
    <definedName name="안전관리비기초액" localSheetId="2">#REF!</definedName>
    <definedName name="안전관리비기초액" localSheetId="1">#REF!</definedName>
    <definedName name="안전관리비기초액" localSheetId="0">#REF!</definedName>
    <definedName name="안전관리비기초액" localSheetId="7">#REF!</definedName>
    <definedName name="안전관리비기초액" localSheetId="5">#REF!</definedName>
    <definedName name="안전관리비기초액">#REF!</definedName>
    <definedName name="안전관리비율" localSheetId="4">#REF!</definedName>
    <definedName name="안전관리비율" localSheetId="3">#REF!</definedName>
    <definedName name="안전관리비율" localSheetId="2">#REF!</definedName>
    <definedName name="안전관리비율" localSheetId="1">#REF!</definedName>
    <definedName name="안전관리비율" localSheetId="0">#REF!</definedName>
    <definedName name="안전관리비율" localSheetId="7">#REF!</definedName>
    <definedName name="안전관리비율" localSheetId="5">#REF!</definedName>
    <definedName name="안전관리비율">#REF!</definedName>
    <definedName name="안정수위" localSheetId="4">#REF!</definedName>
    <definedName name="안정수위" localSheetId="3">#REF!</definedName>
    <definedName name="안정수위" localSheetId="2">#REF!</definedName>
    <definedName name="안정수위" localSheetId="1">#REF!</definedName>
    <definedName name="안정수위" localSheetId="0">#REF!</definedName>
    <definedName name="안정수위" localSheetId="7">#REF!</definedName>
    <definedName name="안정수위" localSheetId="5">#REF!</definedName>
    <definedName name="안정수위">#REF!</definedName>
    <definedName name="알원" localSheetId="4">#REF!</definedName>
    <definedName name="알원" localSheetId="3">#REF!</definedName>
    <definedName name="알원" localSheetId="2">#REF!</definedName>
    <definedName name="알원" localSheetId="1">#REF!</definedName>
    <definedName name="알원" localSheetId="0">#REF!</definedName>
    <definedName name="알원" localSheetId="7">#REF!</definedName>
    <definedName name="알원" localSheetId="5">#REF!</definedName>
    <definedName name="알원">#REF!</definedName>
    <definedName name="알파1" localSheetId="4">#REF!</definedName>
    <definedName name="알파1" localSheetId="3">#REF!</definedName>
    <definedName name="알파1" localSheetId="2">#REF!</definedName>
    <definedName name="알파1" localSheetId="1">#REF!</definedName>
    <definedName name="알파1" localSheetId="0">#REF!</definedName>
    <definedName name="알파1" localSheetId="7">#REF!</definedName>
    <definedName name="알파1" localSheetId="5">#REF!</definedName>
    <definedName name="알파1">#REF!</definedName>
    <definedName name="알파2" localSheetId="4">#REF!</definedName>
    <definedName name="알파2" localSheetId="3">#REF!</definedName>
    <definedName name="알파2" localSheetId="2">#REF!</definedName>
    <definedName name="알파2" localSheetId="1">#REF!</definedName>
    <definedName name="알파2" localSheetId="0">#REF!</definedName>
    <definedName name="알파2" localSheetId="7">#REF!</definedName>
    <definedName name="알파2" localSheetId="5">#REF!</definedName>
    <definedName name="알파2">#REF!</definedName>
    <definedName name="알d" localSheetId="4">#REF!</definedName>
    <definedName name="알d" localSheetId="3">#REF!</definedName>
    <definedName name="알d" localSheetId="2">#REF!</definedName>
    <definedName name="알d" localSheetId="1">#REF!</definedName>
    <definedName name="알d" localSheetId="0">#REF!</definedName>
    <definedName name="알d" localSheetId="7">#REF!</definedName>
    <definedName name="알d" localSheetId="5">#REF!</definedName>
    <definedName name="알d">#REF!</definedName>
    <definedName name="암거구조물공" localSheetId="4">#REF!</definedName>
    <definedName name="암거구조물공" localSheetId="3">#REF!</definedName>
    <definedName name="암거구조물공" localSheetId="2">#REF!</definedName>
    <definedName name="암거구조물공" localSheetId="1">#REF!</definedName>
    <definedName name="암거구조물공" localSheetId="0">#REF!</definedName>
    <definedName name="암거구조물공" localSheetId="7">#REF!</definedName>
    <definedName name="암거구조물공" localSheetId="5">#REF!</definedName>
    <definedName name="암거구조물공">#REF!</definedName>
    <definedName name="암거구조물자재대" localSheetId="4">#REF!</definedName>
    <definedName name="암거구조물자재대" localSheetId="3">#REF!</definedName>
    <definedName name="암거구조물자재대" localSheetId="2">#REF!</definedName>
    <definedName name="암거구조물자재대" localSheetId="1">#REF!</definedName>
    <definedName name="암거구조물자재대" localSheetId="0">#REF!</definedName>
    <definedName name="암거구조물자재대" localSheetId="7">#REF!</definedName>
    <definedName name="암거구조물자재대" localSheetId="5">#REF!</definedName>
    <definedName name="암거구조물자재대">#REF!</definedName>
    <definedName name="암거구체_재료_수량산출__1" localSheetId="4">#REF!</definedName>
    <definedName name="암거구체_재료_수량산출__1" localSheetId="3">#REF!</definedName>
    <definedName name="암거구체_재료_수량산출__1" localSheetId="2">#REF!</definedName>
    <definedName name="암거구체_재료_수량산출__1" localSheetId="1">#REF!</definedName>
    <definedName name="암거구체_재료_수량산출__1" localSheetId="0">#REF!</definedName>
    <definedName name="암거구체_재료_수량산출__1" localSheetId="7">#REF!</definedName>
    <definedName name="암거구체_재료_수량산출__1" localSheetId="5">#REF!</definedName>
    <definedName name="암거구체_재료_수량산출__1">#REF!</definedName>
    <definedName name="암거구체_토공_수량산출__2" localSheetId="4">#REF!</definedName>
    <definedName name="암거구체_토공_수량산출__2" localSheetId="3">#REF!</definedName>
    <definedName name="암거구체_토공_수량산출__2" localSheetId="2">#REF!</definedName>
    <definedName name="암거구체_토공_수량산출__2" localSheetId="1">#REF!</definedName>
    <definedName name="암거구체_토공_수량산출__2" localSheetId="0">#REF!</definedName>
    <definedName name="암거구체_토공_수량산출__2" localSheetId="7">#REF!</definedName>
    <definedName name="암거구체_토공_수량산출__2" localSheetId="5">#REF!</definedName>
    <definedName name="암거구체_토공_수량산출__2">#REF!</definedName>
    <definedName name="암거날개벽" localSheetId="4">[114]배수관공!#REF!</definedName>
    <definedName name="암거날개벽" localSheetId="3">[114]배수관공!#REF!</definedName>
    <definedName name="암거날개벽" localSheetId="2">[114]배수관공!#REF!</definedName>
    <definedName name="암거날개벽" localSheetId="1">[114]배수관공!#REF!</definedName>
    <definedName name="암거날개벽" localSheetId="0">[114]배수관공!#REF!</definedName>
    <definedName name="암거날개벽" localSheetId="7">[114]배수관공!#REF!</definedName>
    <definedName name="암거날개벽" localSheetId="5">[114]배수관공!#REF!</definedName>
    <definedName name="암거날개벽">[114]배수관공!#REF!</definedName>
    <definedName name="암거날개벽_재료_및_토공_수량산출__1" localSheetId="4">#REF!</definedName>
    <definedName name="암거날개벽_재료_및_토공_수량산출__1" localSheetId="3">#REF!</definedName>
    <definedName name="암거날개벽_재료_및_토공_수량산출__1" localSheetId="2">#REF!</definedName>
    <definedName name="암거날개벽_재료_및_토공_수량산출__1" localSheetId="1">#REF!</definedName>
    <definedName name="암거날개벽_재료_및_토공_수량산출__1" localSheetId="0">#REF!</definedName>
    <definedName name="암거날개벽_재료_및_토공_수량산출__1" localSheetId="7">#REF!</definedName>
    <definedName name="암거날개벽_재료_및_토공_수량산출__1" localSheetId="5">#REF!</definedName>
    <definedName name="암거날개벽_재료_및_토공_수량산출__1">#REF!</definedName>
    <definedName name="암거단위수량1" localSheetId="4">#REF!</definedName>
    <definedName name="암거단위수량1" localSheetId="3">#REF!</definedName>
    <definedName name="암거단위수량1" localSheetId="2">#REF!</definedName>
    <definedName name="암거단위수량1" localSheetId="1">#REF!</definedName>
    <definedName name="암거단위수량1" localSheetId="0">#REF!</definedName>
    <definedName name="암거단위수량1" localSheetId="7">#REF!</definedName>
    <definedName name="암거단위수량1" localSheetId="5">#REF!</definedName>
    <definedName name="암거단위수량1">#REF!</definedName>
    <definedName name="암거단위수량2" localSheetId="4">#REF!</definedName>
    <definedName name="암거단위수량2" localSheetId="3">#REF!</definedName>
    <definedName name="암거단위수량2" localSheetId="2">#REF!</definedName>
    <definedName name="암거단위수량2" localSheetId="1">#REF!</definedName>
    <definedName name="암거단위수량2" localSheetId="0">#REF!</definedName>
    <definedName name="암거단위수량2" localSheetId="7">#REF!</definedName>
    <definedName name="암거단위수량2" localSheetId="5">#REF!</definedName>
    <definedName name="암거단위수량2">#REF!</definedName>
    <definedName name="암거토공" localSheetId="4">#REF!</definedName>
    <definedName name="암거토공" localSheetId="3">#REF!</definedName>
    <definedName name="암거토공" localSheetId="2">#REF!</definedName>
    <definedName name="암거토공" localSheetId="1">#REF!</definedName>
    <definedName name="암거토공" localSheetId="0">#REF!</definedName>
    <definedName name="암거토공" localSheetId="7">#REF!</definedName>
    <definedName name="암거토공" localSheetId="5">#REF!</definedName>
    <definedName name="암거토공">#REF!</definedName>
    <definedName name="암거표지" localSheetId="4" hidden="1">{#N/A,#N/A,FALSE,"표지목차"}</definedName>
    <definedName name="암거표지" localSheetId="3" hidden="1">{#N/A,#N/A,FALSE,"표지목차"}</definedName>
    <definedName name="암거표지" localSheetId="2" hidden="1">{#N/A,#N/A,FALSE,"표지목차"}</definedName>
    <definedName name="암거표지" localSheetId="1" hidden="1">{#N/A,#N/A,FALSE,"표지목차"}</definedName>
    <definedName name="암거표지" localSheetId="0" hidden="1">{#N/A,#N/A,FALSE,"표지목차"}</definedName>
    <definedName name="암거표지" localSheetId="7" hidden="1">{#N/A,#N/A,FALSE,"표지목차"}</definedName>
    <definedName name="암거표지" localSheetId="11" hidden="1">{#N/A,#N/A,FALSE,"표지목차"}</definedName>
    <definedName name="암거표지" localSheetId="5" hidden="1">{#N/A,#N/A,FALSE,"표지목차"}</definedName>
    <definedName name="암거표지" hidden="1">{#N/A,#N/A,FALSE,"표지목차"}</definedName>
    <definedName name="암총뒷">[115]암거!$BV$26</definedName>
    <definedName name="암총철13">[115]암거!$CI$26</definedName>
    <definedName name="암총철16">[115]암거!$CJ$26</definedName>
    <definedName name="암총철19">[115]암거!$CK$26</definedName>
    <definedName name="암총철22">[115]암거!$CL$26</definedName>
    <definedName name="암총철25">[115]암거!$CM$26</definedName>
    <definedName name="암총콘135">[115]암거!$AZ$26</definedName>
    <definedName name="암총콘210">[115]암거!$AY$26</definedName>
    <definedName name="앞들1호" localSheetId="4">#REF!</definedName>
    <definedName name="앞들1호" localSheetId="3">#REF!</definedName>
    <definedName name="앞들1호" localSheetId="2">#REF!</definedName>
    <definedName name="앞들1호" localSheetId="1">#REF!</definedName>
    <definedName name="앞들1호" localSheetId="0">#REF!</definedName>
    <definedName name="앞들1호" localSheetId="7">#REF!</definedName>
    <definedName name="앞들1호" localSheetId="5">#REF!</definedName>
    <definedName name="앞들1호">#REF!</definedName>
    <definedName name="앞들2호" localSheetId="4">#REF!</definedName>
    <definedName name="앞들2호" localSheetId="3">#REF!</definedName>
    <definedName name="앞들2호" localSheetId="2">#REF!</definedName>
    <definedName name="앞들2호" localSheetId="1">#REF!</definedName>
    <definedName name="앞들2호" localSheetId="0">#REF!</definedName>
    <definedName name="앞들2호" localSheetId="7">#REF!</definedName>
    <definedName name="앞들2호" localSheetId="5">#REF!</definedName>
    <definedName name="앞들2호">#REF!</definedName>
    <definedName name="앨c" localSheetId="4">#REF!</definedName>
    <definedName name="앨c" localSheetId="3">#REF!</definedName>
    <definedName name="앨c" localSheetId="2">#REF!</definedName>
    <definedName name="앨c" localSheetId="1">#REF!</definedName>
    <definedName name="앨c" localSheetId="0">#REF!</definedName>
    <definedName name="앨c" localSheetId="7">#REF!</definedName>
    <definedName name="앨c" localSheetId="5">#REF!</definedName>
    <definedName name="앨c">#REF!</definedName>
    <definedName name="앨e" localSheetId="4">#REF!</definedName>
    <definedName name="앨e" localSheetId="3">#REF!</definedName>
    <definedName name="앨e" localSheetId="2">#REF!</definedName>
    <definedName name="앨e" localSheetId="1">#REF!</definedName>
    <definedName name="앨e" localSheetId="0">#REF!</definedName>
    <definedName name="앨e" localSheetId="7">#REF!</definedName>
    <definedName name="앨e" localSheetId="5">#REF!</definedName>
    <definedName name="앨e">#REF!</definedName>
    <definedName name="약품탱크" localSheetId="4">#REF!</definedName>
    <definedName name="약품탱크" localSheetId="3">#REF!</definedName>
    <definedName name="약품탱크">#REF!</definedName>
    <definedName name="양매자0403">[29]데이타!$E$168</definedName>
    <definedName name="양매자0505">[29]데이타!$E$169</definedName>
    <definedName name="양매자0606">[29]데이타!$E$170</definedName>
    <definedName name="양수공사" localSheetId="4">#REF!</definedName>
    <definedName name="양수공사" localSheetId="3">#REF!</definedName>
    <definedName name="양수공사" localSheetId="2">#REF!</definedName>
    <definedName name="양수공사" localSheetId="1">#REF!</definedName>
    <definedName name="양수공사" localSheetId="0">#REF!</definedName>
    <definedName name="양수공사" localSheetId="7">#REF!</definedName>
    <definedName name="양수공사" localSheetId="5">#REF!</definedName>
    <definedName name="양수공사">#REF!</definedName>
    <definedName name="양수량" localSheetId="4">#REF!</definedName>
    <definedName name="양수량" localSheetId="3">#REF!</definedName>
    <definedName name="양수량" localSheetId="2">#REF!</definedName>
    <definedName name="양수량" localSheetId="1">#REF!</definedName>
    <definedName name="양수량" localSheetId="0">#REF!</definedName>
    <definedName name="양수량" localSheetId="7">#REF!</definedName>
    <definedName name="양수량" localSheetId="5">#REF!</definedName>
    <definedName name="양수량">#REF!</definedName>
    <definedName name="양호" localSheetId="4">#REF!</definedName>
    <definedName name="양호" localSheetId="3">#REF!</definedName>
    <definedName name="양호" localSheetId="2">#REF!</definedName>
    <definedName name="양호" localSheetId="1">#REF!</definedName>
    <definedName name="양호" localSheetId="0">#REF!</definedName>
    <definedName name="양호" localSheetId="7">#REF!</definedName>
    <definedName name="양호" localSheetId="5">#REF!</definedName>
    <definedName name="양호">#REF!</definedName>
    <definedName name="양호1">'[48]교사기준면적(초등)'!$D$23</definedName>
    <definedName name="어" localSheetId="4">#REF!</definedName>
    <definedName name="어" localSheetId="3">#REF!</definedName>
    <definedName name="어" localSheetId="2">#REF!</definedName>
    <definedName name="어" localSheetId="1">#REF!</definedName>
    <definedName name="어" localSheetId="0">#REF!</definedName>
    <definedName name="어" localSheetId="7">#REF!</definedName>
    <definedName name="어" localSheetId="5">#REF!</definedName>
    <definedName name="어">#REF!</definedName>
    <definedName name="어1">'[48]교사기준면적(초등)'!$D$12</definedName>
    <definedName name="어학" localSheetId="4">#REF!</definedName>
    <definedName name="어학" localSheetId="3">#REF!</definedName>
    <definedName name="어학" localSheetId="2">#REF!</definedName>
    <definedName name="어학" localSheetId="1">#REF!</definedName>
    <definedName name="어학" localSheetId="0">#REF!</definedName>
    <definedName name="어학" localSheetId="7">#REF!</definedName>
    <definedName name="어학" localSheetId="5">#REF!</definedName>
    <definedName name="어학">#REF!</definedName>
    <definedName name="어학1">'[48]교사기준면적(초등)'!$D$12</definedName>
    <definedName name="억이상" hidden="1">{#N/A,#N/A,FALSE,"2~8번"}</definedName>
    <definedName name="업체" localSheetId="4" hidden="1">#REF!</definedName>
    <definedName name="업체" localSheetId="3" hidden="1">#REF!</definedName>
    <definedName name="업체" hidden="1">#REF!</definedName>
    <definedName name="업체단가">[116]자재단가!$A$6:$M$156</definedName>
    <definedName name="여과지동">[117]여과지동!$F$3:$AS$80</definedName>
    <definedName name="여굴1" localSheetId="4">#REF!</definedName>
    <definedName name="여굴1" localSheetId="3">#REF!</definedName>
    <definedName name="여굴1" localSheetId="2">#REF!</definedName>
    <definedName name="여굴1" localSheetId="1">#REF!</definedName>
    <definedName name="여굴1" localSheetId="0">#REF!</definedName>
    <definedName name="여굴1" localSheetId="7">#REF!</definedName>
    <definedName name="여굴1" localSheetId="5">#REF!</definedName>
    <definedName name="여굴1">#REF!</definedName>
    <definedName name="여굴2" localSheetId="4">#REF!</definedName>
    <definedName name="여굴2" localSheetId="3">#REF!</definedName>
    <definedName name="여굴2" localSheetId="2">#REF!</definedName>
    <definedName name="여굴2" localSheetId="1">#REF!</definedName>
    <definedName name="여굴2" localSheetId="0">#REF!</definedName>
    <definedName name="여굴2" localSheetId="7">#REF!</definedName>
    <definedName name="여굴2" localSheetId="5">#REF!</definedName>
    <definedName name="여굴2">#REF!</definedName>
    <definedName name="여굴3" localSheetId="4">#REF!</definedName>
    <definedName name="여굴3" localSheetId="3">#REF!</definedName>
    <definedName name="여굴3" localSheetId="2">#REF!</definedName>
    <definedName name="여굴3" localSheetId="1">#REF!</definedName>
    <definedName name="여굴3" localSheetId="0">#REF!</definedName>
    <definedName name="여굴3" localSheetId="7">#REF!</definedName>
    <definedName name="여굴3" localSheetId="5">#REF!</definedName>
    <definedName name="여굴3">#REF!</definedName>
    <definedName name="여유폭">[34]가시설단위수량!$C$19</definedName>
    <definedName name="역_T형옹벽_개소별명세" localSheetId="4">#REF!</definedName>
    <definedName name="역_T형옹벽_개소별명세" localSheetId="3">#REF!</definedName>
    <definedName name="역_T형옹벽_개소별명세" localSheetId="2">#REF!</definedName>
    <definedName name="역_T형옹벽_개소별명세" localSheetId="1">#REF!</definedName>
    <definedName name="역_T형옹벽_개소별명세" localSheetId="0">#REF!</definedName>
    <definedName name="역_T형옹벽_개소별명세" localSheetId="7">#REF!</definedName>
    <definedName name="역_T형옹벽_개소별명세" localSheetId="5">#REF!</definedName>
    <definedName name="역_T형옹벽_개소별명세">#REF!</definedName>
    <definedName name="역_T형옹벽_수량집계" localSheetId="4">#REF!</definedName>
    <definedName name="역_T형옹벽_수량집계" localSheetId="3">#REF!</definedName>
    <definedName name="역_T형옹벽_수량집계" localSheetId="2">#REF!</definedName>
    <definedName name="역_T형옹벽_수량집계" localSheetId="1">#REF!</definedName>
    <definedName name="역_T형옹벽_수량집계" localSheetId="0">#REF!</definedName>
    <definedName name="역_T형옹벽_수량집계" localSheetId="7">#REF!</definedName>
    <definedName name="역_T형옹벽_수량집계" localSheetId="5">#REF!</definedName>
    <definedName name="역_T형옹벽_수량집계">#REF!</definedName>
    <definedName name="연마공001" localSheetId="4">#REF!</definedName>
    <definedName name="연마공001" localSheetId="3">#REF!</definedName>
    <definedName name="연마공001" localSheetId="2">#REF!</definedName>
    <definedName name="연마공001" localSheetId="1">#REF!</definedName>
    <definedName name="연마공001" localSheetId="0">#REF!</definedName>
    <definedName name="연마공001" localSheetId="7">#REF!</definedName>
    <definedName name="연마공001" localSheetId="5">#REF!</definedName>
    <definedName name="연마공001">#REF!</definedName>
    <definedName name="연마공002" localSheetId="4">#REF!</definedName>
    <definedName name="연마공002" localSheetId="3">#REF!</definedName>
    <definedName name="연마공002" localSheetId="2">#REF!</definedName>
    <definedName name="연마공002" localSheetId="1">#REF!</definedName>
    <definedName name="연마공002" localSheetId="0">#REF!</definedName>
    <definedName name="연마공002" localSheetId="7">#REF!</definedName>
    <definedName name="연마공002" localSheetId="5">#REF!</definedName>
    <definedName name="연마공002">#REF!</definedName>
    <definedName name="연마공011" localSheetId="4">#REF!</definedName>
    <definedName name="연마공011" localSheetId="3">#REF!</definedName>
    <definedName name="연마공011" localSheetId="2">#REF!</definedName>
    <definedName name="연마공011" localSheetId="1">#REF!</definedName>
    <definedName name="연마공011" localSheetId="0">#REF!</definedName>
    <definedName name="연마공011" localSheetId="7">#REF!</definedName>
    <definedName name="연마공011" localSheetId="5">#REF!</definedName>
    <definedName name="연마공011">#REF!</definedName>
    <definedName name="연마공012" localSheetId="4">#REF!</definedName>
    <definedName name="연마공012" localSheetId="3">#REF!</definedName>
    <definedName name="연마공012" localSheetId="2">#REF!</definedName>
    <definedName name="연마공012" localSheetId="1">#REF!</definedName>
    <definedName name="연마공012" localSheetId="0">#REF!</definedName>
    <definedName name="연마공012" localSheetId="7">#REF!</definedName>
    <definedName name="연마공012" localSheetId="5">#REF!</definedName>
    <definedName name="연마공012">#REF!</definedName>
    <definedName name="연마공982" localSheetId="4">#REF!</definedName>
    <definedName name="연마공982" localSheetId="3">#REF!</definedName>
    <definedName name="연마공982" localSheetId="2">#REF!</definedName>
    <definedName name="연마공982" localSheetId="1">#REF!</definedName>
    <definedName name="연마공982" localSheetId="0">#REF!</definedName>
    <definedName name="연마공982" localSheetId="7">#REF!</definedName>
    <definedName name="연마공982" localSheetId="5">#REF!</definedName>
    <definedName name="연마공982">#REF!</definedName>
    <definedName name="연마공991" localSheetId="4">#REF!</definedName>
    <definedName name="연마공991" localSheetId="3">#REF!</definedName>
    <definedName name="연마공991" localSheetId="2">#REF!</definedName>
    <definedName name="연마공991" localSheetId="1">#REF!</definedName>
    <definedName name="연마공991" localSheetId="0">#REF!</definedName>
    <definedName name="연마공991" localSheetId="7">#REF!</definedName>
    <definedName name="연마공991" localSheetId="5">#REF!</definedName>
    <definedName name="연마공991">#REF!</definedName>
    <definedName name="연마공992" localSheetId="4">#REF!</definedName>
    <definedName name="연마공992" localSheetId="3">#REF!</definedName>
    <definedName name="연마공992" localSheetId="2">#REF!</definedName>
    <definedName name="연마공992" localSheetId="1">#REF!</definedName>
    <definedName name="연마공992" localSheetId="0">#REF!</definedName>
    <definedName name="연마공992" localSheetId="7">#REF!</definedName>
    <definedName name="연마공992" localSheetId="5">#REF!</definedName>
    <definedName name="연마공992">#REF!</definedName>
    <definedName name="연습" localSheetId="4">#REF!</definedName>
    <definedName name="연습" localSheetId="3">#REF!</definedName>
    <definedName name="연습" localSheetId="2">#REF!</definedName>
    <definedName name="연습" localSheetId="1">#REF!</definedName>
    <definedName name="연습" localSheetId="0">#REF!</definedName>
    <definedName name="연습" localSheetId="7">#REF!</definedName>
    <definedName name="연습" localSheetId="5">#REF!</definedName>
    <definedName name="연습">#REF!</definedName>
    <definedName name="연습9" localSheetId="4">#REF!</definedName>
    <definedName name="연습9" localSheetId="3">#REF!</definedName>
    <definedName name="연습9" localSheetId="2">#REF!</definedName>
    <definedName name="연습9" localSheetId="1">#REF!</definedName>
    <definedName name="연습9" localSheetId="0">#REF!</definedName>
    <definedName name="연습9" localSheetId="7">#REF!</definedName>
    <definedName name="연습9" localSheetId="5">#REF!</definedName>
    <definedName name="연습9">#REF!</definedName>
    <definedName name="연습99" localSheetId="4">#REF!</definedName>
    <definedName name="연습99" localSheetId="3">#REF!</definedName>
    <definedName name="연습99" localSheetId="2">#REF!</definedName>
    <definedName name="연습99" localSheetId="1">#REF!</definedName>
    <definedName name="연습99" localSheetId="0">#REF!</definedName>
    <definedName name="연습99" localSheetId="7">#REF!</definedName>
    <definedName name="연습99" localSheetId="5">#REF!</definedName>
    <definedName name="연습99">#REF!</definedName>
    <definedName name="연장" localSheetId="4">#REF!</definedName>
    <definedName name="연장" localSheetId="3">#REF!</definedName>
    <definedName name="연장" localSheetId="2">#REF!</definedName>
    <definedName name="연장" localSheetId="1">#REF!</definedName>
    <definedName name="연장" localSheetId="0">#REF!</definedName>
    <definedName name="연장" localSheetId="7">#REF!</definedName>
    <definedName name="연장" localSheetId="5">#REF!</definedName>
    <definedName name="연장">#REF!</definedName>
    <definedName name="연접도움말" localSheetId="4">[49]!연접도움말</definedName>
    <definedName name="연접도움말" localSheetId="3">[49]!연접도움말</definedName>
    <definedName name="연접도움말">[49]!연접도움말</definedName>
    <definedName name="연접물량" localSheetId="4">#N/A</definedName>
    <definedName name="연접물량" localSheetId="3">#N/A</definedName>
    <definedName name="연접물량" localSheetId="2">#N/A</definedName>
    <definedName name="연접물량" localSheetId="1">#N/A</definedName>
    <definedName name="연접물량" localSheetId="0">#N/A</definedName>
    <definedName name="연접물량" localSheetId="7">#N/A</definedName>
    <definedName name="연접물량" localSheetId="11">[0]!예1</definedName>
    <definedName name="연접물량" localSheetId="5">#N/A</definedName>
    <definedName name="연접물량">#N/A</definedName>
    <definedName name="영산홍" localSheetId="4">#REF!</definedName>
    <definedName name="영산홍" localSheetId="3">#REF!</definedName>
    <definedName name="영산홍" localSheetId="2">#REF!</definedName>
    <definedName name="영산홍" localSheetId="1">#REF!</definedName>
    <definedName name="영산홍" localSheetId="0">#REF!</definedName>
    <definedName name="영산홍" localSheetId="7">#REF!</definedName>
    <definedName name="영산홍" localSheetId="5">#REF!</definedName>
    <definedName name="영산홍">#REF!</definedName>
    <definedName name="영어" localSheetId="4">#REF!</definedName>
    <definedName name="영어" localSheetId="3">#REF!</definedName>
    <definedName name="영어" localSheetId="2">#REF!</definedName>
    <definedName name="영어" localSheetId="1">#REF!</definedName>
    <definedName name="영어" localSheetId="0">#REF!</definedName>
    <definedName name="영어" localSheetId="7">#REF!</definedName>
    <definedName name="영어" localSheetId="5">#REF!</definedName>
    <definedName name="영어">#REF!</definedName>
    <definedName name="영주우회도로">[118]산출내역서집계표!$D$3:$L$116</definedName>
    <definedName name="예" localSheetId="4">#REF!</definedName>
    <definedName name="예" localSheetId="3">#REF!</definedName>
    <definedName name="예" localSheetId="2">#REF!</definedName>
    <definedName name="예" localSheetId="1">#REF!</definedName>
    <definedName name="예" localSheetId="0">#REF!</definedName>
    <definedName name="예" localSheetId="7">#REF!</definedName>
    <definedName name="예" localSheetId="5">#REF!</definedName>
    <definedName name="예">#REF!</definedName>
    <definedName name="예1">'[48]교사기준면적(초등)'!$D$17</definedName>
    <definedName name="예절" localSheetId="4">#REF!</definedName>
    <definedName name="예절" localSheetId="3">#REF!</definedName>
    <definedName name="예절" localSheetId="2">#REF!</definedName>
    <definedName name="예절" localSheetId="1">#REF!</definedName>
    <definedName name="예절" localSheetId="0">#REF!</definedName>
    <definedName name="예절" localSheetId="7">#REF!</definedName>
    <definedName name="예절" localSheetId="5">#REF!</definedName>
    <definedName name="예절">#REF!</definedName>
    <definedName name="예절1">'[48]교사기준면적(초등)'!$D$17</definedName>
    <definedName name="오" localSheetId="4">#REF!</definedName>
    <definedName name="오" localSheetId="3">#REF!</definedName>
    <definedName name="오" localSheetId="2">#REF!</definedName>
    <definedName name="오" localSheetId="1">#REF!</definedName>
    <definedName name="오" localSheetId="0">#REF!</definedName>
    <definedName name="오" localSheetId="7">#REF!</definedName>
    <definedName name="오" localSheetId="5">#REF!</definedName>
    <definedName name="오">#REF!</definedName>
    <definedName name="오수공" localSheetId="4">#REF!</definedName>
    <definedName name="오수공" localSheetId="3">#REF!</definedName>
    <definedName name="오수공" localSheetId="2">#REF!</definedName>
    <definedName name="오수공" localSheetId="1">#REF!</definedName>
    <definedName name="오수공" localSheetId="0">#REF!</definedName>
    <definedName name="오수공" localSheetId="7">#REF!</definedName>
    <definedName name="오수공" localSheetId="5">#REF!</definedName>
    <definedName name="오수공">#REF!</definedName>
    <definedName name="오수단위수량1" localSheetId="4">#REF!</definedName>
    <definedName name="오수단위수량1" localSheetId="3">#REF!</definedName>
    <definedName name="오수단위수량1" localSheetId="2">#REF!</definedName>
    <definedName name="오수단위수량1" localSheetId="1">#REF!</definedName>
    <definedName name="오수단위수량1" localSheetId="0">#REF!</definedName>
    <definedName name="오수단위수량1" localSheetId="7">#REF!</definedName>
    <definedName name="오수단위수량1" localSheetId="5">#REF!</definedName>
    <definedName name="오수단위수량1">#REF!</definedName>
    <definedName name="오수단위수량2" localSheetId="4">#REF!</definedName>
    <definedName name="오수단위수량2" localSheetId="3">#REF!</definedName>
    <definedName name="오수단위수량2" localSheetId="2">#REF!</definedName>
    <definedName name="오수단위수량2" localSheetId="1">#REF!</definedName>
    <definedName name="오수단위수량2" localSheetId="0">#REF!</definedName>
    <definedName name="오수단위수량2" localSheetId="7">#REF!</definedName>
    <definedName name="오수단위수량2" localSheetId="5">#REF!</definedName>
    <definedName name="오수단위수량2">#REF!</definedName>
    <definedName name="오수돈" localSheetId="4">#REF!</definedName>
    <definedName name="오수돈" localSheetId="3">#REF!</definedName>
    <definedName name="오수돈" localSheetId="2">#REF!</definedName>
    <definedName name="오수돈" localSheetId="1">#REF!</definedName>
    <definedName name="오수돈" localSheetId="0">#REF!</definedName>
    <definedName name="오수돈" localSheetId="7">#REF!</definedName>
    <definedName name="오수돈" localSheetId="5">#REF!</definedName>
    <definedName name="오수돈">#REF!</definedName>
    <definedName name="오수돈2" localSheetId="4">#REF!</definedName>
    <definedName name="오수돈2" localSheetId="3">#REF!</definedName>
    <definedName name="오수돈2" localSheetId="2">#REF!</definedName>
    <definedName name="오수돈2" localSheetId="1">#REF!</definedName>
    <definedName name="오수돈2" localSheetId="0">#REF!</definedName>
    <definedName name="오수돈2" localSheetId="7">#REF!</definedName>
    <definedName name="오수돈2" localSheetId="5">#REF!</definedName>
    <definedName name="오수돈2">#REF!</definedName>
    <definedName name="오주1호" localSheetId="4">#REF!</definedName>
    <definedName name="오주1호" localSheetId="3">#REF!</definedName>
    <definedName name="오주1호" localSheetId="2">#REF!</definedName>
    <definedName name="오주1호" localSheetId="1">#REF!</definedName>
    <definedName name="오주1호" localSheetId="0">#REF!</definedName>
    <definedName name="오주1호" localSheetId="7">#REF!</definedName>
    <definedName name="오주1호" localSheetId="5">#REF!</definedName>
    <definedName name="오주1호">#REF!</definedName>
    <definedName name="오주2호" localSheetId="4">#REF!</definedName>
    <definedName name="오주2호" localSheetId="3">#REF!</definedName>
    <definedName name="오주2호" localSheetId="2">#REF!</definedName>
    <definedName name="오주2호" localSheetId="1">#REF!</definedName>
    <definedName name="오주2호" localSheetId="0">#REF!</definedName>
    <definedName name="오주2호" localSheetId="7">#REF!</definedName>
    <definedName name="오주2호" localSheetId="5">#REF!</definedName>
    <definedName name="오주2호">#REF!</definedName>
    <definedName name="오주3호" localSheetId="4">#REF!</definedName>
    <definedName name="오주3호" localSheetId="3">#REF!</definedName>
    <definedName name="오주3호" localSheetId="2">#REF!</definedName>
    <definedName name="오주3호" localSheetId="1">#REF!</definedName>
    <definedName name="오주3호" localSheetId="0">#REF!</definedName>
    <definedName name="오주3호" localSheetId="7">#REF!</definedName>
    <definedName name="오주3호" localSheetId="5">#REF!</definedName>
    <definedName name="오주3호">#REF!</definedName>
    <definedName name="오주4호" localSheetId="4">#REF!</definedName>
    <definedName name="오주4호" localSheetId="3">#REF!</definedName>
    <definedName name="오주4호" localSheetId="2">#REF!</definedName>
    <definedName name="오주4호" localSheetId="1">#REF!</definedName>
    <definedName name="오주4호" localSheetId="0">#REF!</definedName>
    <definedName name="오주4호" localSheetId="7">#REF!</definedName>
    <definedName name="오주4호" localSheetId="5">#REF!</definedName>
    <definedName name="오주4호">#REF!</definedName>
    <definedName name="옥계1교" localSheetId="4">#REF!</definedName>
    <definedName name="옥계1교" localSheetId="3">#REF!</definedName>
    <definedName name="옥계1교" localSheetId="2">#REF!</definedName>
    <definedName name="옥계1교" localSheetId="1">#REF!</definedName>
    <definedName name="옥계1교" localSheetId="0">#REF!</definedName>
    <definedName name="옥계1교" localSheetId="7">#REF!</definedName>
    <definedName name="옥계1교" localSheetId="5">#REF!</definedName>
    <definedName name="옥계1교">#REF!</definedName>
    <definedName name="옥외공사" hidden="1">{#N/A,#N/A,FALSE,"이태원철근"}</definedName>
    <definedName name="옥외대비" hidden="1">{#N/A,#N/A,FALSE,"이태원철근"}</definedName>
    <definedName name="옥외등철거공구손료" localSheetId="4">#REF!</definedName>
    <definedName name="옥외등철거공구손료" localSheetId="3">#REF!</definedName>
    <definedName name="옥외등철거공구손료" localSheetId="2">#REF!</definedName>
    <definedName name="옥외등철거공구손료" localSheetId="1">#REF!</definedName>
    <definedName name="옥외등철거공구손료" localSheetId="0">#REF!</definedName>
    <definedName name="옥외등철거공구손료" localSheetId="7">#REF!</definedName>
    <definedName name="옥외등철거공구손료" localSheetId="5">#REF!</definedName>
    <definedName name="옥외등철거공구손료">#REF!</definedName>
    <definedName name="옥외등철거공비" localSheetId="4">#REF!</definedName>
    <definedName name="옥외등철거공비" localSheetId="3">#REF!</definedName>
    <definedName name="옥외등철거공비" localSheetId="2">#REF!</definedName>
    <definedName name="옥외등철거공비" localSheetId="1">#REF!</definedName>
    <definedName name="옥외등철거공비" localSheetId="0">#REF!</definedName>
    <definedName name="옥외등철거공비" localSheetId="7">#REF!</definedName>
    <definedName name="옥외등철거공비" localSheetId="5">#REF!</definedName>
    <definedName name="옥외등철거공비">#REF!</definedName>
    <definedName name="옹" localSheetId="4" hidden="1">{#N/A,#N/A,FALSE,"골재소요량";#N/A,#N/A,FALSE,"골재소요량"}</definedName>
    <definedName name="옹" localSheetId="3" hidden="1">{#N/A,#N/A,FALSE,"골재소요량";#N/A,#N/A,FALSE,"골재소요량"}</definedName>
    <definedName name="옹" localSheetId="2" hidden="1">{#N/A,#N/A,FALSE,"골재소요량";#N/A,#N/A,FALSE,"골재소요량"}</definedName>
    <definedName name="옹" localSheetId="1" hidden="1">{#N/A,#N/A,FALSE,"골재소요량";#N/A,#N/A,FALSE,"골재소요량"}</definedName>
    <definedName name="옹" localSheetId="0" hidden="1">{#N/A,#N/A,FALSE,"골재소요량";#N/A,#N/A,FALSE,"골재소요량"}</definedName>
    <definedName name="옹" localSheetId="7" hidden="1">{#N/A,#N/A,FALSE,"골재소요량";#N/A,#N/A,FALSE,"골재소요량"}</definedName>
    <definedName name="옹" localSheetId="11" hidden="1">{#N/A,#N/A,FALSE,"골재소요량";#N/A,#N/A,FALSE,"골재소요량"}</definedName>
    <definedName name="옹" localSheetId="5" hidden="1">{#N/A,#N/A,FALSE,"골재소요량";#N/A,#N/A,FALSE,"골재소요량"}</definedName>
    <definedName name="옹" hidden="1">{#N/A,#N/A,FALSE,"골재소요량";#N/A,#N/A,FALSE,"골재소요량"}</definedName>
    <definedName name="옹2되" localSheetId="4">#REF!</definedName>
    <definedName name="옹2되" localSheetId="3">#REF!</definedName>
    <definedName name="옹2되" localSheetId="2">#REF!</definedName>
    <definedName name="옹2되" localSheetId="1">#REF!</definedName>
    <definedName name="옹2되" localSheetId="0">#REF!</definedName>
    <definedName name="옹2되" localSheetId="7">#REF!</definedName>
    <definedName name="옹2되" localSheetId="5">#REF!</definedName>
    <definedName name="옹2되">#REF!</definedName>
    <definedName name="옹2부" localSheetId="4">#REF!</definedName>
    <definedName name="옹2부" localSheetId="3">#REF!</definedName>
    <definedName name="옹2부" localSheetId="2">#REF!</definedName>
    <definedName name="옹2부" localSheetId="1">#REF!</definedName>
    <definedName name="옹2부" localSheetId="0">#REF!</definedName>
    <definedName name="옹2부" localSheetId="7">#REF!</definedName>
    <definedName name="옹2부" localSheetId="5">#REF!</definedName>
    <definedName name="옹2부">#REF!</definedName>
    <definedName name="옹2블캡" localSheetId="4">#REF!</definedName>
    <definedName name="옹2블캡" localSheetId="3">#REF!</definedName>
    <definedName name="옹2블캡" localSheetId="2">#REF!</definedName>
    <definedName name="옹2블캡" localSheetId="1">#REF!</definedName>
    <definedName name="옹2블캡" localSheetId="0">#REF!</definedName>
    <definedName name="옹2블캡" localSheetId="7">#REF!</definedName>
    <definedName name="옹2블캡" localSheetId="5">#REF!</definedName>
    <definedName name="옹2블캡">#REF!</definedName>
    <definedName name="옹2블표" localSheetId="4">#REF!</definedName>
    <definedName name="옹2블표" localSheetId="3">#REF!</definedName>
    <definedName name="옹2블표" localSheetId="2">#REF!</definedName>
    <definedName name="옹2블표" localSheetId="1">#REF!</definedName>
    <definedName name="옹2블표" localSheetId="0">#REF!</definedName>
    <definedName name="옹2블표" localSheetId="7">#REF!</definedName>
    <definedName name="옹2블표" localSheetId="5">#REF!</definedName>
    <definedName name="옹2블표">#REF!</definedName>
    <definedName name="옹2상" localSheetId="4">#REF!</definedName>
    <definedName name="옹2상" localSheetId="3">#REF!</definedName>
    <definedName name="옹2상" localSheetId="2">#REF!</definedName>
    <definedName name="옹2상" localSheetId="1">#REF!</definedName>
    <definedName name="옹2상" localSheetId="0">#REF!</definedName>
    <definedName name="옹2상" localSheetId="7">#REF!</definedName>
    <definedName name="옹2상" localSheetId="5">#REF!</definedName>
    <definedName name="옹2상">#REF!</definedName>
    <definedName name="옹2속" localSheetId="4">#REF!</definedName>
    <definedName name="옹2속" localSheetId="3">#REF!</definedName>
    <definedName name="옹2속" localSheetId="2">#REF!</definedName>
    <definedName name="옹2속" localSheetId="1">#REF!</definedName>
    <definedName name="옹2속" localSheetId="0">#REF!</definedName>
    <definedName name="옹2속" localSheetId="7">#REF!</definedName>
    <definedName name="옹2속" localSheetId="5">#REF!</definedName>
    <definedName name="옹2속">#REF!</definedName>
    <definedName name="옹2잔" localSheetId="4">#REF!</definedName>
    <definedName name="옹2잔" localSheetId="3">#REF!</definedName>
    <definedName name="옹2잔" localSheetId="2">#REF!</definedName>
    <definedName name="옹2잔" localSheetId="1">#REF!</definedName>
    <definedName name="옹2잔" localSheetId="0">#REF!</definedName>
    <definedName name="옹2잔" localSheetId="7">#REF!</definedName>
    <definedName name="옹2잔" localSheetId="5">#REF!</definedName>
    <definedName name="옹2잔">#REF!</definedName>
    <definedName name="옹2잡" localSheetId="4">#REF!</definedName>
    <definedName name="옹2잡" localSheetId="3">#REF!</definedName>
    <definedName name="옹2잡" localSheetId="2">#REF!</definedName>
    <definedName name="옹2잡" localSheetId="1">#REF!</definedName>
    <definedName name="옹2잡" localSheetId="0">#REF!</definedName>
    <definedName name="옹2잡" localSheetId="7">#REF!</definedName>
    <definedName name="옹2잡" localSheetId="5">#REF!</definedName>
    <definedName name="옹2잡">#REF!</definedName>
    <definedName name="옹2지1" localSheetId="4">#REF!</definedName>
    <definedName name="옹2지1" localSheetId="3">#REF!</definedName>
    <definedName name="옹2지1" localSheetId="2">#REF!</definedName>
    <definedName name="옹2지1" localSheetId="1">#REF!</definedName>
    <definedName name="옹2지1" localSheetId="0">#REF!</definedName>
    <definedName name="옹2지1" localSheetId="7">#REF!</definedName>
    <definedName name="옹2지1" localSheetId="5">#REF!</definedName>
    <definedName name="옹2지1">#REF!</definedName>
    <definedName name="옹2지2" localSheetId="4">#REF!</definedName>
    <definedName name="옹2지2" localSheetId="3">#REF!</definedName>
    <definedName name="옹2지2" localSheetId="2">#REF!</definedName>
    <definedName name="옹2지2" localSheetId="1">#REF!</definedName>
    <definedName name="옹2지2" localSheetId="0">#REF!</definedName>
    <definedName name="옹2지2" localSheetId="7">#REF!</definedName>
    <definedName name="옹2지2" localSheetId="5">#REF!</definedName>
    <definedName name="옹2지2">#REF!</definedName>
    <definedName name="옹2지3" localSheetId="4">#REF!</definedName>
    <definedName name="옹2지3" localSheetId="3">#REF!</definedName>
    <definedName name="옹2지3" localSheetId="2">#REF!</definedName>
    <definedName name="옹2지3" localSheetId="1">#REF!</definedName>
    <definedName name="옹2지3" localSheetId="0">#REF!</definedName>
    <definedName name="옹2지3" localSheetId="7">#REF!</definedName>
    <definedName name="옹2지3" localSheetId="5">#REF!</definedName>
    <definedName name="옹2지3">#REF!</definedName>
    <definedName name="옹2터" localSheetId="4">#REF!</definedName>
    <definedName name="옹2터" localSheetId="3">#REF!</definedName>
    <definedName name="옹2터" localSheetId="2">#REF!</definedName>
    <definedName name="옹2터" localSheetId="1">#REF!</definedName>
    <definedName name="옹2터" localSheetId="0">#REF!</definedName>
    <definedName name="옹2터" localSheetId="7">#REF!</definedName>
    <definedName name="옹2터" localSheetId="5">#REF!</definedName>
    <definedName name="옹2터">#REF!</definedName>
    <definedName name="옹2합" localSheetId="4">#REF!</definedName>
    <definedName name="옹2합" localSheetId="3">#REF!</definedName>
    <definedName name="옹2합" localSheetId="2">#REF!</definedName>
    <definedName name="옹2합" localSheetId="1">#REF!</definedName>
    <definedName name="옹2합" localSheetId="0">#REF!</definedName>
    <definedName name="옹2합" localSheetId="7">#REF!</definedName>
    <definedName name="옹2합" localSheetId="5">#REF!</definedName>
    <definedName name="옹2합">#REF!</definedName>
    <definedName name="옹되" localSheetId="4">#REF!</definedName>
    <definedName name="옹되" localSheetId="3">#REF!</definedName>
    <definedName name="옹되" localSheetId="2">#REF!</definedName>
    <definedName name="옹되" localSheetId="1">#REF!</definedName>
    <definedName name="옹되" localSheetId="0">#REF!</definedName>
    <definedName name="옹되" localSheetId="7">#REF!</definedName>
    <definedName name="옹되" localSheetId="5">#REF!</definedName>
    <definedName name="옹되">#REF!</definedName>
    <definedName name="옹벽" localSheetId="4" hidden="1">{#N/A,#N/A,FALSE,"혼합골재"}</definedName>
    <definedName name="옹벽" localSheetId="3" hidden="1">{#N/A,#N/A,FALSE,"혼합골재"}</definedName>
    <definedName name="옹벽" localSheetId="2" hidden="1">{#N/A,#N/A,FALSE,"혼합골재"}</definedName>
    <definedName name="옹벽" localSheetId="1" hidden="1">{#N/A,#N/A,FALSE,"혼합골재"}</definedName>
    <definedName name="옹벽" localSheetId="0" hidden="1">{#N/A,#N/A,FALSE,"혼합골재"}</definedName>
    <definedName name="옹벽" localSheetId="7">#REF!</definedName>
    <definedName name="옹벽" localSheetId="11" hidden="1">{#N/A,#N/A,FALSE,"혼합골재"}</definedName>
    <definedName name="옹벽" localSheetId="5" hidden="1">{#N/A,#N/A,FALSE,"혼합골재"}</definedName>
    <definedName name="옹벽" hidden="1">{#N/A,#N/A,FALSE,"혼합골재"}</definedName>
    <definedName name="옹벽공" localSheetId="4">#REF!</definedName>
    <definedName name="옹벽공" localSheetId="3">#REF!</definedName>
    <definedName name="옹벽공" localSheetId="2">#REF!</definedName>
    <definedName name="옹벽공" localSheetId="1">#REF!</definedName>
    <definedName name="옹벽공" localSheetId="0">#REF!</definedName>
    <definedName name="옹벽공" localSheetId="7">#REF!</definedName>
    <definedName name="옹벽공" localSheetId="5">#REF!</definedName>
    <definedName name="옹벽공">#REF!</definedName>
    <definedName name="옹벽공집계표" localSheetId="4">#REF!</definedName>
    <definedName name="옹벽공집계표" localSheetId="3">#REF!</definedName>
    <definedName name="옹벽공집계표" localSheetId="2">#REF!</definedName>
    <definedName name="옹벽공집계표" localSheetId="1">#REF!</definedName>
    <definedName name="옹벽공집계표" localSheetId="0">#REF!</definedName>
    <definedName name="옹벽공집계표" localSheetId="7">#REF!</definedName>
    <definedName name="옹벽공집계표" localSheetId="5">#REF!</definedName>
    <definedName name="옹벽공집계표">#REF!</definedName>
    <definedName name="옹벽단위" localSheetId="4" hidden="1">[119]날개벽수량표!#REF!</definedName>
    <definedName name="옹벽단위" localSheetId="3" hidden="1">[119]날개벽수량표!#REF!</definedName>
    <definedName name="옹벽단위" localSheetId="2" hidden="1">[119]날개벽수량표!#REF!</definedName>
    <definedName name="옹벽단위" localSheetId="1" hidden="1">[119]날개벽수량표!#REF!</definedName>
    <definedName name="옹벽단위" localSheetId="0" hidden="1">[119]날개벽수량표!#REF!</definedName>
    <definedName name="옹벽단위" localSheetId="7" hidden="1">[119]날개벽수량표!#REF!</definedName>
    <definedName name="옹벽단위" localSheetId="5" hidden="1">[119]날개벽수량표!#REF!</definedName>
    <definedName name="옹벽단위" hidden="1">[119]날개벽수량표!#REF!</definedName>
    <definedName name="옹벽단위수량" localSheetId="4" hidden="1">{#N/A,#N/A,FALSE,"혼합골재"}</definedName>
    <definedName name="옹벽단위수량" localSheetId="3" hidden="1">{#N/A,#N/A,FALSE,"혼합골재"}</definedName>
    <definedName name="옹벽단위수량" localSheetId="2" hidden="1">{#N/A,#N/A,FALSE,"혼합골재"}</definedName>
    <definedName name="옹벽단위수량" localSheetId="1" hidden="1">{#N/A,#N/A,FALSE,"혼합골재"}</definedName>
    <definedName name="옹벽단위수량" localSheetId="0" hidden="1">{#N/A,#N/A,FALSE,"혼합골재"}</definedName>
    <definedName name="옹벽단위수량" localSheetId="7" hidden="1">{#N/A,#N/A,FALSE,"혼합골재"}</definedName>
    <definedName name="옹벽단위수량" localSheetId="11" hidden="1">{#N/A,#N/A,FALSE,"혼합골재"}</definedName>
    <definedName name="옹벽단위수량" localSheetId="5" hidden="1">{#N/A,#N/A,FALSE,"혼합골재"}</definedName>
    <definedName name="옹벽단위수량" hidden="1">{#N/A,#N/A,FALSE,"혼합골재"}</definedName>
    <definedName name="옹벽수량집계표" localSheetId="4" hidden="1">{#N/A,#N/A,FALSE,"2~8번"}</definedName>
    <definedName name="옹벽수량집계표" localSheetId="3" hidden="1">{#N/A,#N/A,FALSE,"2~8번"}</definedName>
    <definedName name="옹벽수량집계표" localSheetId="2" hidden="1">{#N/A,#N/A,FALSE,"2~8번"}</definedName>
    <definedName name="옹벽수량집계표" localSheetId="1" hidden="1">{#N/A,#N/A,FALSE,"2~8번"}</definedName>
    <definedName name="옹벽수량집계표" localSheetId="0" hidden="1">{#N/A,#N/A,FALSE,"2~8번"}</definedName>
    <definedName name="옹벽수량집계표" localSheetId="7" hidden="1">{#N/A,#N/A,FALSE,"2~8번"}</definedName>
    <definedName name="옹벽수량집계표" localSheetId="11" hidden="1">{#N/A,#N/A,FALSE,"2~8번"}</definedName>
    <definedName name="옹벽수량집계표" localSheetId="5" hidden="1">{#N/A,#N/A,FALSE,"2~8번"}</definedName>
    <definedName name="옹벽수량집계표" hidden="1">{#N/A,#N/A,FALSE,"2~8번"}</definedName>
    <definedName name="옹벽수량집계표총괄" localSheetId="4" hidden="1">{#N/A,#N/A,FALSE,"혼합골재"}</definedName>
    <definedName name="옹벽수량집계표총괄" localSheetId="3" hidden="1">{#N/A,#N/A,FALSE,"혼합골재"}</definedName>
    <definedName name="옹벽수량집계표총괄" localSheetId="2" hidden="1">{#N/A,#N/A,FALSE,"혼합골재"}</definedName>
    <definedName name="옹벽수량집계표총괄" localSheetId="1" hidden="1">{#N/A,#N/A,FALSE,"혼합골재"}</definedName>
    <definedName name="옹벽수량집계표총괄" localSheetId="0" hidden="1">{#N/A,#N/A,FALSE,"혼합골재"}</definedName>
    <definedName name="옹벽수량집계표총괄" localSheetId="7" hidden="1">{#N/A,#N/A,FALSE,"혼합골재"}</definedName>
    <definedName name="옹벽수량집계표총괄" localSheetId="11" hidden="1">{#N/A,#N/A,FALSE,"혼합골재"}</definedName>
    <definedName name="옹벽수량집계표총괄" localSheetId="5" hidden="1">{#N/A,#N/A,FALSE,"혼합골재"}</definedName>
    <definedName name="옹벽수량집계표총괄" hidden="1">{#N/A,#N/A,FALSE,"혼합골재"}</definedName>
    <definedName name="옹부" localSheetId="4">#REF!</definedName>
    <definedName name="옹부" localSheetId="3">#REF!</definedName>
    <definedName name="옹부" localSheetId="2">#REF!</definedName>
    <definedName name="옹부" localSheetId="1">#REF!</definedName>
    <definedName name="옹부" localSheetId="0">#REF!</definedName>
    <definedName name="옹부" localSheetId="7">#REF!</definedName>
    <definedName name="옹부" localSheetId="5">#REF!</definedName>
    <definedName name="옹부">#REF!</definedName>
    <definedName name="옹블캡" localSheetId="4">#REF!</definedName>
    <definedName name="옹블캡" localSheetId="3">#REF!</definedName>
    <definedName name="옹블캡" localSheetId="2">#REF!</definedName>
    <definedName name="옹블캡" localSheetId="1">#REF!</definedName>
    <definedName name="옹블캡" localSheetId="0">#REF!</definedName>
    <definedName name="옹블캡" localSheetId="7">#REF!</definedName>
    <definedName name="옹블캡" localSheetId="5">#REF!</definedName>
    <definedName name="옹블캡">#REF!</definedName>
    <definedName name="옹블표" localSheetId="4">#REF!</definedName>
    <definedName name="옹블표" localSheetId="3">#REF!</definedName>
    <definedName name="옹블표" localSheetId="2">#REF!</definedName>
    <definedName name="옹블표" localSheetId="1">#REF!</definedName>
    <definedName name="옹블표" localSheetId="0">#REF!</definedName>
    <definedName name="옹블표" localSheetId="7">#REF!</definedName>
    <definedName name="옹블표" localSheetId="5">#REF!</definedName>
    <definedName name="옹블표">#REF!</definedName>
    <definedName name="옹상" localSheetId="4">#REF!</definedName>
    <definedName name="옹상" localSheetId="3">#REF!</definedName>
    <definedName name="옹상" localSheetId="2">#REF!</definedName>
    <definedName name="옹상" localSheetId="1">#REF!</definedName>
    <definedName name="옹상" localSheetId="0">#REF!</definedName>
    <definedName name="옹상" localSheetId="7">#REF!</definedName>
    <definedName name="옹상" localSheetId="5">#REF!</definedName>
    <definedName name="옹상">#REF!</definedName>
    <definedName name="옹속" localSheetId="4">#REF!</definedName>
    <definedName name="옹속" localSheetId="3">#REF!</definedName>
    <definedName name="옹속" localSheetId="2">#REF!</definedName>
    <definedName name="옹속" localSheetId="1">#REF!</definedName>
    <definedName name="옹속" localSheetId="0">#REF!</definedName>
    <definedName name="옹속" localSheetId="7">#REF!</definedName>
    <definedName name="옹속" localSheetId="5">#REF!</definedName>
    <definedName name="옹속">#REF!</definedName>
    <definedName name="옹잔" localSheetId="4">#REF!</definedName>
    <definedName name="옹잔" localSheetId="3">#REF!</definedName>
    <definedName name="옹잔" localSheetId="2">#REF!</definedName>
    <definedName name="옹잔" localSheetId="1">#REF!</definedName>
    <definedName name="옹잔" localSheetId="0">#REF!</definedName>
    <definedName name="옹잔" localSheetId="7">#REF!</definedName>
    <definedName name="옹잔" localSheetId="5">#REF!</definedName>
    <definedName name="옹잔">#REF!</definedName>
    <definedName name="옹잡" localSheetId="4">#REF!</definedName>
    <definedName name="옹잡" localSheetId="3">#REF!</definedName>
    <definedName name="옹잡" localSheetId="2">#REF!</definedName>
    <definedName name="옹잡" localSheetId="1">#REF!</definedName>
    <definedName name="옹잡" localSheetId="0">#REF!</definedName>
    <definedName name="옹잡" localSheetId="7">#REF!</definedName>
    <definedName name="옹잡" localSheetId="5">#REF!</definedName>
    <definedName name="옹잡">#REF!</definedName>
    <definedName name="옹지1" localSheetId="4">#REF!</definedName>
    <definedName name="옹지1" localSheetId="3">#REF!</definedName>
    <definedName name="옹지1" localSheetId="2">#REF!</definedName>
    <definedName name="옹지1" localSheetId="1">#REF!</definedName>
    <definedName name="옹지1" localSheetId="0">#REF!</definedName>
    <definedName name="옹지1" localSheetId="7">#REF!</definedName>
    <definedName name="옹지1" localSheetId="5">#REF!</definedName>
    <definedName name="옹지1">#REF!</definedName>
    <definedName name="옹지2" localSheetId="4">#REF!</definedName>
    <definedName name="옹지2" localSheetId="3">#REF!</definedName>
    <definedName name="옹지2" localSheetId="2">#REF!</definedName>
    <definedName name="옹지2" localSheetId="1">#REF!</definedName>
    <definedName name="옹지2" localSheetId="0">#REF!</definedName>
    <definedName name="옹지2" localSheetId="7">#REF!</definedName>
    <definedName name="옹지2" localSheetId="5">#REF!</definedName>
    <definedName name="옹지2">#REF!</definedName>
    <definedName name="옹지3" localSheetId="4">#REF!</definedName>
    <definedName name="옹지3" localSheetId="3">#REF!</definedName>
    <definedName name="옹지3" localSheetId="2">#REF!</definedName>
    <definedName name="옹지3" localSheetId="1">#REF!</definedName>
    <definedName name="옹지3" localSheetId="0">#REF!</definedName>
    <definedName name="옹지3" localSheetId="7">#REF!</definedName>
    <definedName name="옹지3" localSheetId="5">#REF!</definedName>
    <definedName name="옹지3">#REF!</definedName>
    <definedName name="옹터" localSheetId="4">#REF!</definedName>
    <definedName name="옹터" localSheetId="3">#REF!</definedName>
    <definedName name="옹터" localSheetId="2">#REF!</definedName>
    <definedName name="옹터" localSheetId="1">#REF!</definedName>
    <definedName name="옹터" localSheetId="0">#REF!</definedName>
    <definedName name="옹터" localSheetId="7">#REF!</definedName>
    <definedName name="옹터" localSheetId="5">#REF!</definedName>
    <definedName name="옹터">#REF!</definedName>
    <definedName name="옹합" localSheetId="4">#REF!</definedName>
    <definedName name="옹합" localSheetId="3">#REF!</definedName>
    <definedName name="옹합" localSheetId="2">#REF!</definedName>
    <definedName name="옹합" localSheetId="1">#REF!</definedName>
    <definedName name="옹합" localSheetId="0">#REF!</definedName>
    <definedName name="옹합" localSheetId="7">#REF!</definedName>
    <definedName name="옹합" localSheetId="5">#REF!</definedName>
    <definedName name="옹합">#REF!</definedName>
    <definedName name="왕벚나무" localSheetId="4">#REF!</definedName>
    <definedName name="왕벚나무" localSheetId="3">#REF!</definedName>
    <definedName name="왕벚나무" localSheetId="2">#REF!</definedName>
    <definedName name="왕벚나무" localSheetId="1">#REF!</definedName>
    <definedName name="왕벚나무" localSheetId="0">#REF!</definedName>
    <definedName name="왕벚나무" localSheetId="7">#REF!</definedName>
    <definedName name="왕벚나무" localSheetId="5">#REF!</definedName>
    <definedName name="왕벚나무">#REF!</definedName>
    <definedName name="왜성도라지" localSheetId="4">#REF!</definedName>
    <definedName name="왜성도라지" localSheetId="3">#REF!</definedName>
    <definedName name="왜성도라지" localSheetId="2">#REF!</definedName>
    <definedName name="왜성도라지" localSheetId="1">#REF!</definedName>
    <definedName name="왜성도라지" localSheetId="0">#REF!</definedName>
    <definedName name="왜성도라지" localSheetId="7">#REF!</definedName>
    <definedName name="왜성도라지" localSheetId="5">#REF!</definedName>
    <definedName name="왜성도라지">#REF!</definedName>
    <definedName name="외국" localSheetId="4">#REF!</definedName>
    <definedName name="외국" localSheetId="3">#REF!</definedName>
    <definedName name="외국" localSheetId="2">#REF!</definedName>
    <definedName name="외국" localSheetId="1">#REF!</definedName>
    <definedName name="외국" localSheetId="0">#REF!</definedName>
    <definedName name="외국" localSheetId="7">#REF!</definedName>
    <definedName name="외국" localSheetId="5">#REF!</definedName>
    <definedName name="외국">#REF!</definedName>
    <definedName name="외벽" localSheetId="4">#REF!</definedName>
    <definedName name="외벽" localSheetId="3">#REF!</definedName>
    <definedName name="외벽" localSheetId="2">#REF!</definedName>
    <definedName name="외벽" localSheetId="1">#REF!</definedName>
    <definedName name="외벽" localSheetId="0">#REF!</definedName>
    <definedName name="외벽" localSheetId="7">#REF!</definedName>
    <definedName name="외벽" localSheetId="5">#REF!</definedName>
    <definedName name="외벽">#REF!</definedName>
    <definedName name="외벽1" localSheetId="4">#REF!</definedName>
    <definedName name="외벽1" localSheetId="3">#REF!</definedName>
    <definedName name="외벽1" localSheetId="2">#REF!</definedName>
    <definedName name="외벽1" localSheetId="1">#REF!</definedName>
    <definedName name="외벽1" localSheetId="0">#REF!</definedName>
    <definedName name="외벽1" localSheetId="7">#REF!</definedName>
    <definedName name="외벽1" localSheetId="5">#REF!</definedName>
    <definedName name="외벽1">#REF!</definedName>
    <definedName name="외벽2" localSheetId="4">#REF!</definedName>
    <definedName name="외벽2" localSheetId="3">#REF!</definedName>
    <definedName name="외벽2" localSheetId="2">#REF!</definedName>
    <definedName name="외벽2" localSheetId="1">#REF!</definedName>
    <definedName name="외벽2" localSheetId="0">#REF!</definedName>
    <definedName name="외벽2" localSheetId="7">#REF!</definedName>
    <definedName name="외벽2" localSheetId="5">#REF!</definedName>
    <definedName name="외벽2">#REF!</definedName>
    <definedName name="요동1호" localSheetId="4">#REF!</definedName>
    <definedName name="요동1호" localSheetId="3">#REF!</definedName>
    <definedName name="요동1호" localSheetId="2">#REF!</definedName>
    <definedName name="요동1호" localSheetId="1">#REF!</definedName>
    <definedName name="요동1호" localSheetId="0">#REF!</definedName>
    <definedName name="요동1호" localSheetId="7">#REF!</definedName>
    <definedName name="요동1호" localSheetId="5">#REF!</definedName>
    <definedName name="요동1호">#REF!</definedName>
    <definedName name="요동2호" localSheetId="4">#REF!</definedName>
    <definedName name="요동2호" localSheetId="3">#REF!</definedName>
    <definedName name="요동2호" localSheetId="2">#REF!</definedName>
    <definedName name="요동2호" localSheetId="1">#REF!</definedName>
    <definedName name="요동2호" localSheetId="0">#REF!</definedName>
    <definedName name="요동2호" localSheetId="7">#REF!</definedName>
    <definedName name="요동2호" localSheetId="5">#REF!</definedName>
    <definedName name="요동2호">#REF!</definedName>
    <definedName name="요율" localSheetId="4">#REF!</definedName>
    <definedName name="요율" localSheetId="3">#REF!</definedName>
    <definedName name="요율" localSheetId="2">#REF!</definedName>
    <definedName name="요율" localSheetId="1">#REF!</definedName>
    <definedName name="요율" localSheetId="0">#REF!</definedName>
    <definedName name="요율" localSheetId="7">#REF!</definedName>
    <definedName name="요율" localSheetId="5">#REF!</definedName>
    <definedName name="요율">#REF!</definedName>
    <definedName name="요율인쇄" localSheetId="4">#REF!</definedName>
    <definedName name="요율인쇄" localSheetId="3">#REF!</definedName>
    <definedName name="요율인쇄" localSheetId="2">#REF!</definedName>
    <definedName name="요율인쇄" localSheetId="1">#REF!</definedName>
    <definedName name="요율인쇄" localSheetId="0">#REF!</definedName>
    <definedName name="요율인쇄" localSheetId="7">#REF!</definedName>
    <definedName name="요율인쇄" localSheetId="5">#REF!</definedName>
    <definedName name="요율인쇄">#REF!</definedName>
    <definedName name="용접공" localSheetId="4">[69]물가자료!$C$22</definedName>
    <definedName name="용접공" localSheetId="3">[69]물가자료!$C$22</definedName>
    <definedName name="용접공" localSheetId="2">[69]물가자료!$C$22</definedName>
    <definedName name="용접공" localSheetId="1">[69]물가자료!$C$22</definedName>
    <definedName name="용접공" localSheetId="0">[69]물가자료!$C$22</definedName>
    <definedName name="용접공" localSheetId="5">[69]물가자료!$C$22</definedName>
    <definedName name="용접공">[70]물가자료!$C$22</definedName>
    <definedName name="용접공_일반001" localSheetId="4">#REF!</definedName>
    <definedName name="용접공_일반001" localSheetId="3">#REF!</definedName>
    <definedName name="용접공_일반001" localSheetId="2">#REF!</definedName>
    <definedName name="용접공_일반001" localSheetId="1">#REF!</definedName>
    <definedName name="용접공_일반001" localSheetId="0">#REF!</definedName>
    <definedName name="용접공_일반001" localSheetId="7">#REF!</definedName>
    <definedName name="용접공_일반001" localSheetId="5">#REF!</definedName>
    <definedName name="용접공_일반001">#REF!</definedName>
    <definedName name="용접공_일반002" localSheetId="4">#REF!</definedName>
    <definedName name="용접공_일반002" localSheetId="3">#REF!</definedName>
    <definedName name="용접공_일반002" localSheetId="2">#REF!</definedName>
    <definedName name="용접공_일반002" localSheetId="1">#REF!</definedName>
    <definedName name="용접공_일반002" localSheetId="0">#REF!</definedName>
    <definedName name="용접공_일반002" localSheetId="7">#REF!</definedName>
    <definedName name="용접공_일반002" localSheetId="5">#REF!</definedName>
    <definedName name="용접공_일반002">#REF!</definedName>
    <definedName name="용접공_일반011" localSheetId="4">#REF!</definedName>
    <definedName name="용접공_일반011" localSheetId="3">#REF!</definedName>
    <definedName name="용접공_일반011" localSheetId="2">#REF!</definedName>
    <definedName name="용접공_일반011" localSheetId="1">#REF!</definedName>
    <definedName name="용접공_일반011" localSheetId="0">#REF!</definedName>
    <definedName name="용접공_일반011" localSheetId="7">#REF!</definedName>
    <definedName name="용접공_일반011" localSheetId="5">#REF!</definedName>
    <definedName name="용접공_일반011">#REF!</definedName>
    <definedName name="용접공_일반012" localSheetId="4">#REF!</definedName>
    <definedName name="용접공_일반012" localSheetId="3">#REF!</definedName>
    <definedName name="용접공_일반012" localSheetId="2">#REF!</definedName>
    <definedName name="용접공_일반012" localSheetId="1">#REF!</definedName>
    <definedName name="용접공_일반012" localSheetId="0">#REF!</definedName>
    <definedName name="용접공_일반012" localSheetId="7">#REF!</definedName>
    <definedName name="용접공_일반012" localSheetId="5">#REF!</definedName>
    <definedName name="용접공_일반012">#REF!</definedName>
    <definedName name="용접공_일반982" localSheetId="4">#REF!</definedName>
    <definedName name="용접공_일반982" localSheetId="3">#REF!</definedName>
    <definedName name="용접공_일반982" localSheetId="2">#REF!</definedName>
    <definedName name="용접공_일반982" localSheetId="1">#REF!</definedName>
    <definedName name="용접공_일반982" localSheetId="0">#REF!</definedName>
    <definedName name="용접공_일반982" localSheetId="7">#REF!</definedName>
    <definedName name="용접공_일반982" localSheetId="5">#REF!</definedName>
    <definedName name="용접공_일반982">#REF!</definedName>
    <definedName name="용접공_일반991" localSheetId="4">#REF!</definedName>
    <definedName name="용접공_일반991" localSheetId="3">#REF!</definedName>
    <definedName name="용접공_일반991" localSheetId="2">#REF!</definedName>
    <definedName name="용접공_일반991" localSheetId="1">#REF!</definedName>
    <definedName name="용접공_일반991" localSheetId="0">#REF!</definedName>
    <definedName name="용접공_일반991" localSheetId="7">#REF!</definedName>
    <definedName name="용접공_일반991" localSheetId="5">#REF!</definedName>
    <definedName name="용접공_일반991">#REF!</definedName>
    <definedName name="용접공_일반992" localSheetId="4">#REF!</definedName>
    <definedName name="용접공_일반992" localSheetId="3">#REF!</definedName>
    <definedName name="용접공_일반992" localSheetId="2">#REF!</definedName>
    <definedName name="용접공_일반992" localSheetId="1">#REF!</definedName>
    <definedName name="용접공_일반992" localSheetId="0">#REF!</definedName>
    <definedName name="용접공_일반992" localSheetId="7">#REF!</definedName>
    <definedName name="용접공_일반992" localSheetId="5">#REF!</definedName>
    <definedName name="용접공_일반992">#REF!</definedName>
    <definedName name="용접공_철도001" localSheetId="4">#REF!</definedName>
    <definedName name="용접공_철도001" localSheetId="3">#REF!</definedName>
    <definedName name="용접공_철도001" localSheetId="2">#REF!</definedName>
    <definedName name="용접공_철도001" localSheetId="1">#REF!</definedName>
    <definedName name="용접공_철도001" localSheetId="0">#REF!</definedName>
    <definedName name="용접공_철도001" localSheetId="7">#REF!</definedName>
    <definedName name="용접공_철도001" localSheetId="5">#REF!</definedName>
    <definedName name="용접공_철도001">#REF!</definedName>
    <definedName name="용접공_철도002" localSheetId="4">#REF!</definedName>
    <definedName name="용접공_철도002" localSheetId="3">#REF!</definedName>
    <definedName name="용접공_철도002" localSheetId="2">#REF!</definedName>
    <definedName name="용접공_철도002" localSheetId="1">#REF!</definedName>
    <definedName name="용접공_철도002" localSheetId="0">#REF!</definedName>
    <definedName name="용접공_철도002" localSheetId="7">#REF!</definedName>
    <definedName name="용접공_철도002" localSheetId="5">#REF!</definedName>
    <definedName name="용접공_철도002">#REF!</definedName>
    <definedName name="용접공_철도011" localSheetId="4">#REF!</definedName>
    <definedName name="용접공_철도011" localSheetId="3">#REF!</definedName>
    <definedName name="용접공_철도011" localSheetId="2">#REF!</definedName>
    <definedName name="용접공_철도011" localSheetId="1">#REF!</definedName>
    <definedName name="용접공_철도011" localSheetId="0">#REF!</definedName>
    <definedName name="용접공_철도011" localSheetId="7">#REF!</definedName>
    <definedName name="용접공_철도011" localSheetId="5">#REF!</definedName>
    <definedName name="용접공_철도011">#REF!</definedName>
    <definedName name="용접공_철도012" localSheetId="4">#REF!</definedName>
    <definedName name="용접공_철도012" localSheetId="3">#REF!</definedName>
    <definedName name="용접공_철도012" localSheetId="2">#REF!</definedName>
    <definedName name="용접공_철도012" localSheetId="1">#REF!</definedName>
    <definedName name="용접공_철도012" localSheetId="0">#REF!</definedName>
    <definedName name="용접공_철도012" localSheetId="7">#REF!</definedName>
    <definedName name="용접공_철도012" localSheetId="5">#REF!</definedName>
    <definedName name="용접공_철도012">#REF!</definedName>
    <definedName name="용접공_철도982" localSheetId="4">#REF!</definedName>
    <definedName name="용접공_철도982" localSheetId="3">#REF!</definedName>
    <definedName name="용접공_철도982" localSheetId="2">#REF!</definedName>
    <definedName name="용접공_철도982" localSheetId="1">#REF!</definedName>
    <definedName name="용접공_철도982" localSheetId="0">#REF!</definedName>
    <definedName name="용접공_철도982" localSheetId="7">#REF!</definedName>
    <definedName name="용접공_철도982" localSheetId="5">#REF!</definedName>
    <definedName name="용접공_철도982">#REF!</definedName>
    <definedName name="용접공_철도991" localSheetId="4">#REF!</definedName>
    <definedName name="용접공_철도991" localSheetId="3">#REF!</definedName>
    <definedName name="용접공_철도991" localSheetId="2">#REF!</definedName>
    <definedName name="용접공_철도991" localSheetId="1">#REF!</definedName>
    <definedName name="용접공_철도991" localSheetId="0">#REF!</definedName>
    <definedName name="용접공_철도991" localSheetId="7">#REF!</definedName>
    <definedName name="용접공_철도991" localSheetId="5">#REF!</definedName>
    <definedName name="용접공_철도991">#REF!</definedName>
    <definedName name="용접공_철도992" localSheetId="4">#REF!</definedName>
    <definedName name="용접공_철도992" localSheetId="3">#REF!</definedName>
    <definedName name="용접공_철도992" localSheetId="2">#REF!</definedName>
    <definedName name="용접공_철도992" localSheetId="1">#REF!</definedName>
    <definedName name="용접공_철도992" localSheetId="0">#REF!</definedName>
    <definedName name="용접공_철도992" localSheetId="7">#REF!</definedName>
    <definedName name="용접공_철도992" localSheetId="5">#REF!</definedName>
    <definedName name="용접공_철도992">#REF!</definedName>
    <definedName name="용접공단가" localSheetId="4">[39]관접합및부설!#REF!</definedName>
    <definedName name="용접공단가" localSheetId="3">[39]관접합및부설!#REF!</definedName>
    <definedName name="용접공단가" localSheetId="2">[39]관접합및부설!#REF!</definedName>
    <definedName name="용접공단가" localSheetId="1">[39]관접합및부설!#REF!</definedName>
    <definedName name="용접공단가" localSheetId="0">[39]관접합및부설!#REF!</definedName>
    <definedName name="용접공단가" localSheetId="7">[40]관접합및부설!#REF!</definedName>
    <definedName name="용접공단가" localSheetId="5">[39]관접합및부설!#REF!</definedName>
    <definedName name="용접공단가">[40]관접합및부설!#REF!</definedName>
    <definedName name="용접식_이음" localSheetId="4">#REF!</definedName>
    <definedName name="용접식_이음" localSheetId="3">#REF!</definedName>
    <definedName name="용접식_이음" localSheetId="2">#REF!</definedName>
    <definedName name="용접식_이음" localSheetId="1">#REF!</definedName>
    <definedName name="용접식_이음" localSheetId="0">#REF!</definedName>
    <definedName name="용접식_이음" localSheetId="7">#REF!</definedName>
    <definedName name="용접식_이음" localSheetId="5">#REF!</definedName>
    <definedName name="용접식_이음">#REF!</definedName>
    <definedName name="우물통_굴착토사" localSheetId="4">#REF!</definedName>
    <definedName name="우물통_굴착토사" localSheetId="3">#REF!</definedName>
    <definedName name="우물통_굴착토사" localSheetId="2">#REF!</definedName>
    <definedName name="우물통_굴착토사" localSheetId="1">#REF!</definedName>
    <definedName name="우물통_굴착토사" localSheetId="0">#REF!</definedName>
    <definedName name="우물통_굴착토사" localSheetId="7">#REF!</definedName>
    <definedName name="우물통_굴착토사" localSheetId="5">#REF!</definedName>
    <definedName name="우물통_굴착토사">#REF!</definedName>
    <definedName name="우물통굴착_리핑암" localSheetId="4">#REF!</definedName>
    <definedName name="우물통굴착_리핑암" localSheetId="3">#REF!</definedName>
    <definedName name="우물통굴착_리핑암" localSheetId="2">#REF!</definedName>
    <definedName name="우물통굴착_리핑암" localSheetId="1">#REF!</definedName>
    <definedName name="우물통굴착_리핑암" localSheetId="0">#REF!</definedName>
    <definedName name="우물통굴착_리핑암" localSheetId="7">#REF!</definedName>
    <definedName name="우물통굴착_리핑암" localSheetId="5">#REF!</definedName>
    <definedName name="우물통굴착_리핑암">#REF!</definedName>
    <definedName name="우물통굴착_발파암" localSheetId="4">#REF!</definedName>
    <definedName name="우물통굴착_발파암" localSheetId="3">#REF!</definedName>
    <definedName name="우물통굴착_발파암" localSheetId="2">#REF!</definedName>
    <definedName name="우물통굴착_발파암" localSheetId="1">#REF!</definedName>
    <definedName name="우물통굴착_발파암" localSheetId="0">#REF!</definedName>
    <definedName name="우물통굴착_발파암" localSheetId="7">#REF!</definedName>
    <definedName name="우물통굴착_발파암" localSheetId="5">#REF!</definedName>
    <definedName name="우물통굴착_발파암">#REF!</definedName>
    <definedName name="우물통제외" localSheetId="4" hidden="1">{#N/A,#N/A,FALSE,"골재소요량";#N/A,#N/A,FALSE,"골재소요량"}</definedName>
    <definedName name="우물통제외" localSheetId="3" hidden="1">{#N/A,#N/A,FALSE,"골재소요량";#N/A,#N/A,FALSE,"골재소요량"}</definedName>
    <definedName name="우물통제외" localSheetId="2" hidden="1">{#N/A,#N/A,FALSE,"골재소요량";#N/A,#N/A,FALSE,"골재소요량"}</definedName>
    <definedName name="우물통제외" localSheetId="1" hidden="1">{#N/A,#N/A,FALSE,"골재소요량";#N/A,#N/A,FALSE,"골재소요량"}</definedName>
    <definedName name="우물통제외" localSheetId="0" hidden="1">{#N/A,#N/A,FALSE,"골재소요량";#N/A,#N/A,FALSE,"골재소요량"}</definedName>
    <definedName name="우물통제외" localSheetId="7" hidden="1">{#N/A,#N/A,FALSE,"골재소요량";#N/A,#N/A,FALSE,"골재소요량"}</definedName>
    <definedName name="우물통제외" localSheetId="11" hidden="1">{#N/A,#N/A,FALSE,"골재소요량";#N/A,#N/A,FALSE,"골재소요량"}</definedName>
    <definedName name="우물통제외" localSheetId="5" hidden="1">{#N/A,#N/A,FALSE,"골재소요량";#N/A,#N/A,FALSE,"골재소요량"}</definedName>
    <definedName name="우물통제외" hidden="1">{#N/A,#N/A,FALSE,"골재소요량";#N/A,#N/A,FALSE,"골재소요량"}</definedName>
    <definedName name="우산" localSheetId="4">#REF!</definedName>
    <definedName name="우산" localSheetId="3">#REF!</definedName>
    <definedName name="우산" localSheetId="2">#REF!</definedName>
    <definedName name="우산" localSheetId="1">#REF!</definedName>
    <definedName name="우산" localSheetId="0">#REF!</definedName>
    <definedName name="우산" localSheetId="7">#REF!</definedName>
    <definedName name="우산" localSheetId="5">#REF!</definedName>
    <definedName name="우산">#REF!</definedName>
    <definedName name="우성" localSheetId="4">[115]포장공!#REF!</definedName>
    <definedName name="우성" localSheetId="3">[115]포장공!#REF!</definedName>
    <definedName name="우성" localSheetId="2">[115]포장공!#REF!</definedName>
    <definedName name="우성" localSheetId="1">[115]포장공!#REF!</definedName>
    <definedName name="우성" localSheetId="0">[115]포장공!#REF!</definedName>
    <definedName name="우성" localSheetId="7">[115]포장공!#REF!</definedName>
    <definedName name="우성" localSheetId="5">[115]포장공!#REF!</definedName>
    <definedName name="우성">[115]포장공!#REF!</definedName>
    <definedName name="우수공" localSheetId="4">#REF!</definedName>
    <definedName name="우수공" localSheetId="3">#REF!</definedName>
    <definedName name="우수공" localSheetId="2">#REF!</definedName>
    <definedName name="우수공" localSheetId="1">#REF!</definedName>
    <definedName name="우수공" localSheetId="0">#REF!</definedName>
    <definedName name="우수공" localSheetId="7">#REF!</definedName>
    <definedName name="우수공" localSheetId="5">#REF!</definedName>
    <definedName name="우수공">#REF!</definedName>
    <definedName name="우수돈" localSheetId="4">#REF!</definedName>
    <definedName name="우수돈" localSheetId="3">#REF!</definedName>
    <definedName name="우수돈" localSheetId="2">#REF!</definedName>
    <definedName name="우수돈" localSheetId="1">#REF!</definedName>
    <definedName name="우수돈" localSheetId="0">#REF!</definedName>
    <definedName name="우수돈" localSheetId="7">#REF!</definedName>
    <definedName name="우수돈" localSheetId="5">#REF!</definedName>
    <definedName name="우수돈">#REF!</definedName>
    <definedName name="우수돈2" localSheetId="4">#REF!</definedName>
    <definedName name="우수돈2" localSheetId="3">#REF!</definedName>
    <definedName name="우수돈2" localSheetId="2">#REF!</definedName>
    <definedName name="우수돈2" localSheetId="1">#REF!</definedName>
    <definedName name="우수돈2" localSheetId="0">#REF!</definedName>
    <definedName name="우수돈2" localSheetId="7">#REF!</definedName>
    <definedName name="우수돈2" localSheetId="5">#REF!</definedName>
    <definedName name="우수돈2">#REF!</definedName>
    <definedName name="우일" localSheetId="4">[115]포장공!#REF!</definedName>
    <definedName name="우일" localSheetId="3">[115]포장공!#REF!</definedName>
    <definedName name="우일" localSheetId="2">[115]포장공!#REF!</definedName>
    <definedName name="우일" localSheetId="1">[115]포장공!#REF!</definedName>
    <definedName name="우일" localSheetId="0">[115]포장공!#REF!</definedName>
    <definedName name="우일" localSheetId="7">[115]포장공!#REF!</definedName>
    <definedName name="우일" localSheetId="5">[115]포장공!#REF!</definedName>
    <definedName name="우일">[115]포장공!#REF!</definedName>
    <definedName name="우절" localSheetId="4">[115]포장공!#REF!</definedName>
    <definedName name="우절" localSheetId="3">[115]포장공!#REF!</definedName>
    <definedName name="우절" localSheetId="2">[115]포장공!#REF!</definedName>
    <definedName name="우절" localSheetId="1">[115]포장공!#REF!</definedName>
    <definedName name="우절" localSheetId="0">[115]포장공!#REF!</definedName>
    <definedName name="우절" localSheetId="7">[115]포장공!#REF!</definedName>
    <definedName name="우절" localSheetId="5">[115]포장공!#REF!</definedName>
    <definedName name="우절">[115]포장공!#REF!</definedName>
    <definedName name="우J" localSheetId="4">[115]포장공!#REF!</definedName>
    <definedName name="우J" localSheetId="3">[115]포장공!#REF!</definedName>
    <definedName name="우J">[115]포장공!#REF!</definedName>
    <definedName name="운반구간">[45]을부담운반비!$D$5</definedName>
    <definedName name="운반비">[45]설계산출기초!$G$7</definedName>
    <definedName name="운암" localSheetId="4">#REF!</definedName>
    <definedName name="운암" localSheetId="3">#REF!</definedName>
    <definedName name="운암" localSheetId="2">#REF!</definedName>
    <definedName name="운암" localSheetId="1">#REF!</definedName>
    <definedName name="운암" localSheetId="0">#REF!</definedName>
    <definedName name="운암" localSheetId="7">#REF!</definedName>
    <definedName name="운암" localSheetId="5">#REF!</definedName>
    <definedName name="운암">#REF!</definedName>
    <definedName name="운전사_기계001" localSheetId="4">#REF!</definedName>
    <definedName name="운전사_기계001" localSheetId="3">#REF!</definedName>
    <definedName name="운전사_기계001" localSheetId="2">#REF!</definedName>
    <definedName name="운전사_기계001" localSheetId="1">#REF!</definedName>
    <definedName name="운전사_기계001" localSheetId="0">#REF!</definedName>
    <definedName name="운전사_기계001" localSheetId="7">#REF!</definedName>
    <definedName name="운전사_기계001" localSheetId="5">#REF!</definedName>
    <definedName name="운전사_기계001">#REF!</definedName>
    <definedName name="운전사_기계002" localSheetId="4">#REF!</definedName>
    <definedName name="운전사_기계002" localSheetId="3">#REF!</definedName>
    <definedName name="운전사_기계002" localSheetId="2">#REF!</definedName>
    <definedName name="운전사_기계002" localSheetId="1">#REF!</definedName>
    <definedName name="운전사_기계002" localSheetId="0">#REF!</definedName>
    <definedName name="운전사_기계002" localSheetId="7">#REF!</definedName>
    <definedName name="운전사_기계002" localSheetId="5">#REF!</definedName>
    <definedName name="운전사_기계002">#REF!</definedName>
    <definedName name="운전사_기계011" localSheetId="4">#REF!</definedName>
    <definedName name="운전사_기계011" localSheetId="3">#REF!</definedName>
    <definedName name="운전사_기계011" localSheetId="2">#REF!</definedName>
    <definedName name="운전사_기계011" localSheetId="1">#REF!</definedName>
    <definedName name="운전사_기계011" localSheetId="0">#REF!</definedName>
    <definedName name="운전사_기계011" localSheetId="7">#REF!</definedName>
    <definedName name="운전사_기계011" localSheetId="5">#REF!</definedName>
    <definedName name="운전사_기계011">#REF!</definedName>
    <definedName name="운전사_기계012" localSheetId="4">#REF!</definedName>
    <definedName name="운전사_기계012" localSheetId="3">#REF!</definedName>
    <definedName name="운전사_기계012" localSheetId="2">#REF!</definedName>
    <definedName name="운전사_기계012" localSheetId="1">#REF!</definedName>
    <definedName name="운전사_기계012" localSheetId="0">#REF!</definedName>
    <definedName name="운전사_기계012" localSheetId="7">#REF!</definedName>
    <definedName name="운전사_기계012" localSheetId="5">#REF!</definedName>
    <definedName name="운전사_기계012">#REF!</definedName>
    <definedName name="운전사_기계982" localSheetId="4">#REF!</definedName>
    <definedName name="운전사_기계982" localSheetId="3">#REF!</definedName>
    <definedName name="운전사_기계982" localSheetId="2">#REF!</definedName>
    <definedName name="운전사_기계982" localSheetId="1">#REF!</definedName>
    <definedName name="운전사_기계982" localSheetId="0">#REF!</definedName>
    <definedName name="운전사_기계982" localSheetId="7">#REF!</definedName>
    <definedName name="운전사_기계982" localSheetId="5">#REF!</definedName>
    <definedName name="운전사_기계982">#REF!</definedName>
    <definedName name="운전사_기계991" localSheetId="4">#REF!</definedName>
    <definedName name="운전사_기계991" localSheetId="3">#REF!</definedName>
    <definedName name="운전사_기계991" localSheetId="2">#REF!</definedName>
    <definedName name="운전사_기계991" localSheetId="1">#REF!</definedName>
    <definedName name="운전사_기계991" localSheetId="0">#REF!</definedName>
    <definedName name="운전사_기계991" localSheetId="7">#REF!</definedName>
    <definedName name="운전사_기계991" localSheetId="5">#REF!</definedName>
    <definedName name="운전사_기계991">#REF!</definedName>
    <definedName name="운전사_기계992" localSheetId="4">#REF!</definedName>
    <definedName name="운전사_기계992" localSheetId="3">#REF!</definedName>
    <definedName name="운전사_기계992" localSheetId="2">#REF!</definedName>
    <definedName name="운전사_기계992" localSheetId="1">#REF!</definedName>
    <definedName name="운전사_기계992" localSheetId="0">#REF!</definedName>
    <definedName name="운전사_기계992" localSheetId="7">#REF!</definedName>
    <definedName name="운전사_기계992" localSheetId="5">#REF!</definedName>
    <definedName name="운전사_기계992">#REF!</definedName>
    <definedName name="운전사_운반">'[47]기계경비(시간당)'!$D$7</definedName>
    <definedName name="운전사_운반차001" localSheetId="4">#REF!</definedName>
    <definedName name="운전사_운반차001" localSheetId="3">#REF!</definedName>
    <definedName name="운전사_운반차001" localSheetId="2">#REF!</definedName>
    <definedName name="운전사_운반차001" localSheetId="1">#REF!</definedName>
    <definedName name="운전사_운반차001" localSheetId="0">#REF!</definedName>
    <definedName name="운전사_운반차001" localSheetId="7">#REF!</definedName>
    <definedName name="운전사_운반차001" localSheetId="5">#REF!</definedName>
    <definedName name="운전사_운반차001">#REF!</definedName>
    <definedName name="운전사_운반차002" localSheetId="4">#REF!</definedName>
    <definedName name="운전사_운반차002" localSheetId="3">#REF!</definedName>
    <definedName name="운전사_운반차002" localSheetId="2">#REF!</definedName>
    <definedName name="운전사_운반차002" localSheetId="1">#REF!</definedName>
    <definedName name="운전사_운반차002" localSheetId="0">#REF!</definedName>
    <definedName name="운전사_운반차002" localSheetId="7">#REF!</definedName>
    <definedName name="운전사_운반차002" localSheetId="5">#REF!</definedName>
    <definedName name="운전사_운반차002">#REF!</definedName>
    <definedName name="운전사_운반차011" localSheetId="4">#REF!</definedName>
    <definedName name="운전사_운반차011" localSheetId="3">#REF!</definedName>
    <definedName name="운전사_운반차011" localSheetId="2">#REF!</definedName>
    <definedName name="운전사_운반차011" localSheetId="1">#REF!</definedName>
    <definedName name="운전사_운반차011" localSheetId="0">#REF!</definedName>
    <definedName name="운전사_운반차011" localSheetId="7">#REF!</definedName>
    <definedName name="운전사_운반차011" localSheetId="5">#REF!</definedName>
    <definedName name="운전사_운반차011">#REF!</definedName>
    <definedName name="운전사_운반차012" localSheetId="4">#REF!</definedName>
    <definedName name="운전사_운반차012" localSheetId="3">#REF!</definedName>
    <definedName name="운전사_운반차012" localSheetId="2">#REF!</definedName>
    <definedName name="운전사_운반차012" localSheetId="1">#REF!</definedName>
    <definedName name="운전사_운반차012" localSheetId="0">#REF!</definedName>
    <definedName name="운전사_운반차012" localSheetId="7">#REF!</definedName>
    <definedName name="운전사_운반차012" localSheetId="5">#REF!</definedName>
    <definedName name="운전사_운반차012">#REF!</definedName>
    <definedName name="운전사_운반차982" localSheetId="4">#REF!</definedName>
    <definedName name="운전사_운반차982" localSheetId="3">#REF!</definedName>
    <definedName name="운전사_운반차982" localSheetId="2">#REF!</definedName>
    <definedName name="운전사_운반차982" localSheetId="1">#REF!</definedName>
    <definedName name="운전사_운반차982" localSheetId="0">#REF!</definedName>
    <definedName name="운전사_운반차982" localSheetId="7">#REF!</definedName>
    <definedName name="운전사_운반차982" localSheetId="5">#REF!</definedName>
    <definedName name="운전사_운반차982">#REF!</definedName>
    <definedName name="운전사_운반차991" localSheetId="4">#REF!</definedName>
    <definedName name="운전사_운반차991" localSheetId="3">#REF!</definedName>
    <definedName name="운전사_운반차991" localSheetId="2">#REF!</definedName>
    <definedName name="운전사_운반차991" localSheetId="1">#REF!</definedName>
    <definedName name="운전사_운반차991" localSheetId="0">#REF!</definedName>
    <definedName name="운전사_운반차991" localSheetId="7">#REF!</definedName>
    <definedName name="운전사_운반차991" localSheetId="5">#REF!</definedName>
    <definedName name="운전사_운반차991">#REF!</definedName>
    <definedName name="운전사_운반차992" localSheetId="4">#REF!</definedName>
    <definedName name="운전사_운반차992" localSheetId="3">#REF!</definedName>
    <definedName name="운전사_운반차992" localSheetId="2">#REF!</definedName>
    <definedName name="운전사_운반차992" localSheetId="1">#REF!</definedName>
    <definedName name="운전사_운반차992" localSheetId="0">#REF!</definedName>
    <definedName name="운전사_운반차992" localSheetId="7">#REF!</definedName>
    <definedName name="운전사_운반차992" localSheetId="5">#REF!</definedName>
    <definedName name="운전사_운반차992">#REF!</definedName>
    <definedName name="운호1호" localSheetId="4">#REF!</definedName>
    <definedName name="운호1호" localSheetId="3">#REF!</definedName>
    <definedName name="운호1호" localSheetId="2">#REF!</definedName>
    <definedName name="운호1호" localSheetId="1">#REF!</definedName>
    <definedName name="운호1호" localSheetId="0">#REF!</definedName>
    <definedName name="운호1호" localSheetId="7">#REF!</definedName>
    <definedName name="운호1호" localSheetId="5">#REF!</definedName>
    <definedName name="운호1호">#REF!</definedName>
    <definedName name="운호2호" localSheetId="4">#REF!</definedName>
    <definedName name="운호2호" localSheetId="3">#REF!</definedName>
    <definedName name="운호2호" localSheetId="2">#REF!</definedName>
    <definedName name="운호2호" localSheetId="1">#REF!</definedName>
    <definedName name="운호2호" localSheetId="0">#REF!</definedName>
    <definedName name="운호2호" localSheetId="7">#REF!</definedName>
    <definedName name="운호2호" localSheetId="5">#REF!</definedName>
    <definedName name="운호2호">#REF!</definedName>
    <definedName name="운호3호" localSheetId="4">#REF!</definedName>
    <definedName name="운호3호" localSheetId="3">#REF!</definedName>
    <definedName name="운호3호" localSheetId="2">#REF!</definedName>
    <definedName name="운호3호" localSheetId="1">#REF!</definedName>
    <definedName name="운호3호" localSheetId="0">#REF!</definedName>
    <definedName name="운호3호" localSheetId="7">#REF!</definedName>
    <definedName name="운호3호" localSheetId="5">#REF!</definedName>
    <definedName name="운호3호">#REF!</definedName>
    <definedName name="움움" localSheetId="4">#REF!</definedName>
    <definedName name="움움" localSheetId="3">#REF!</definedName>
    <definedName name="움움" localSheetId="2">#REF!</definedName>
    <definedName name="움움" localSheetId="1">#REF!</definedName>
    <definedName name="움움" localSheetId="0">#REF!</definedName>
    <definedName name="움움" localSheetId="7">#REF!</definedName>
    <definedName name="움움" localSheetId="5">#REF!</definedName>
    <definedName name="움움">#REF!</definedName>
    <definedName name="원가계산1">[120]자재단가!$A$6:$M$156</definedName>
    <definedName name="원가계산서">[121]자재단가!$A$6:$M$156</definedName>
    <definedName name="원금" localSheetId="4">#REF!</definedName>
    <definedName name="원금" localSheetId="3">#REF!</definedName>
    <definedName name="원금" localSheetId="2">#REF!</definedName>
    <definedName name="원금" localSheetId="1">#REF!</definedName>
    <definedName name="원금" localSheetId="0">#REF!</definedName>
    <definedName name="원금" localSheetId="7">#REF!</definedName>
    <definedName name="원금" localSheetId="5">#REF!</definedName>
    <definedName name="원금">#REF!</definedName>
    <definedName name="원남내역" hidden="1">[122]실행철강하도!$A$1:$A$4</definedName>
    <definedName name="원운1호" localSheetId="4">#REF!</definedName>
    <definedName name="원운1호" localSheetId="3">#REF!</definedName>
    <definedName name="원운1호" localSheetId="2">#REF!</definedName>
    <definedName name="원운1호" localSheetId="1">#REF!</definedName>
    <definedName name="원운1호" localSheetId="0">#REF!</definedName>
    <definedName name="원운1호" localSheetId="7">#REF!</definedName>
    <definedName name="원운1호" localSheetId="5">#REF!</definedName>
    <definedName name="원운1호">#REF!</definedName>
    <definedName name="원운2호" localSheetId="4">#REF!</definedName>
    <definedName name="원운2호" localSheetId="3">#REF!</definedName>
    <definedName name="원운2호" localSheetId="2">#REF!</definedName>
    <definedName name="원운2호" localSheetId="1">#REF!</definedName>
    <definedName name="원운2호" localSheetId="0">#REF!</definedName>
    <definedName name="원운2호" localSheetId="7">#REF!</definedName>
    <definedName name="원운2호" localSheetId="5">#REF!</definedName>
    <definedName name="원운2호">#REF!</definedName>
    <definedName name="원위치" localSheetId="4">#REF!</definedName>
    <definedName name="원위치" localSheetId="3">#REF!</definedName>
    <definedName name="원위치" localSheetId="2">#REF!</definedName>
    <definedName name="원위치" localSheetId="1">#REF!</definedName>
    <definedName name="원위치" localSheetId="0">#REF!</definedName>
    <definedName name="원위치" localSheetId="7">#REF!</definedName>
    <definedName name="원위치" localSheetId="5">#REF!</definedName>
    <definedName name="원위치">#REF!</definedName>
    <definedName name="원자력계장공001" localSheetId="4">#REF!</definedName>
    <definedName name="원자력계장공001" localSheetId="3">#REF!</definedName>
    <definedName name="원자력계장공001" localSheetId="2">#REF!</definedName>
    <definedName name="원자력계장공001" localSheetId="1">#REF!</definedName>
    <definedName name="원자력계장공001" localSheetId="0">#REF!</definedName>
    <definedName name="원자력계장공001" localSheetId="7">#REF!</definedName>
    <definedName name="원자력계장공001" localSheetId="5">#REF!</definedName>
    <definedName name="원자력계장공001">#REF!</definedName>
    <definedName name="원자력계장공002" localSheetId="4">#REF!</definedName>
    <definedName name="원자력계장공002" localSheetId="3">#REF!</definedName>
    <definedName name="원자력계장공002" localSheetId="2">#REF!</definedName>
    <definedName name="원자력계장공002" localSheetId="1">#REF!</definedName>
    <definedName name="원자력계장공002" localSheetId="0">#REF!</definedName>
    <definedName name="원자력계장공002" localSheetId="7">#REF!</definedName>
    <definedName name="원자력계장공002" localSheetId="5">#REF!</definedName>
    <definedName name="원자력계장공002">#REF!</definedName>
    <definedName name="원자력계장공011" localSheetId="4">#REF!</definedName>
    <definedName name="원자력계장공011" localSheetId="3">#REF!</definedName>
    <definedName name="원자력계장공011" localSheetId="2">#REF!</definedName>
    <definedName name="원자력계장공011" localSheetId="1">#REF!</definedName>
    <definedName name="원자력계장공011" localSheetId="0">#REF!</definedName>
    <definedName name="원자력계장공011" localSheetId="7">#REF!</definedName>
    <definedName name="원자력계장공011" localSheetId="5">#REF!</definedName>
    <definedName name="원자력계장공011">#REF!</definedName>
    <definedName name="원자력계장공012" localSheetId="4">#REF!</definedName>
    <definedName name="원자력계장공012" localSheetId="3">#REF!</definedName>
    <definedName name="원자력계장공012" localSheetId="2">#REF!</definedName>
    <definedName name="원자력계장공012" localSheetId="1">#REF!</definedName>
    <definedName name="원자력계장공012" localSheetId="0">#REF!</definedName>
    <definedName name="원자력계장공012" localSheetId="7">#REF!</definedName>
    <definedName name="원자력계장공012" localSheetId="5">#REF!</definedName>
    <definedName name="원자력계장공012">#REF!</definedName>
    <definedName name="원자력계장공982" localSheetId="4">#REF!</definedName>
    <definedName name="원자력계장공982" localSheetId="3">#REF!</definedName>
    <definedName name="원자력계장공982" localSheetId="2">#REF!</definedName>
    <definedName name="원자력계장공982" localSheetId="1">#REF!</definedName>
    <definedName name="원자력계장공982" localSheetId="0">#REF!</definedName>
    <definedName name="원자력계장공982" localSheetId="7">#REF!</definedName>
    <definedName name="원자력계장공982" localSheetId="5">#REF!</definedName>
    <definedName name="원자력계장공982">#REF!</definedName>
    <definedName name="원자력계장공991" localSheetId="4">#REF!</definedName>
    <definedName name="원자력계장공991" localSheetId="3">#REF!</definedName>
    <definedName name="원자력계장공991" localSheetId="2">#REF!</definedName>
    <definedName name="원자력계장공991" localSheetId="1">#REF!</definedName>
    <definedName name="원자력계장공991" localSheetId="0">#REF!</definedName>
    <definedName name="원자력계장공991" localSheetId="7">#REF!</definedName>
    <definedName name="원자력계장공991" localSheetId="5">#REF!</definedName>
    <definedName name="원자력계장공991">#REF!</definedName>
    <definedName name="원자력계장공992" localSheetId="4">#REF!</definedName>
    <definedName name="원자력계장공992" localSheetId="3">#REF!</definedName>
    <definedName name="원자력계장공992" localSheetId="2">#REF!</definedName>
    <definedName name="원자력계장공992" localSheetId="1">#REF!</definedName>
    <definedName name="원자력계장공992" localSheetId="0">#REF!</definedName>
    <definedName name="원자력계장공992" localSheetId="7">#REF!</definedName>
    <definedName name="원자력계장공992" localSheetId="5">#REF!</definedName>
    <definedName name="원자력계장공992">#REF!</definedName>
    <definedName name="원자력기계설치공001" localSheetId="4">#REF!</definedName>
    <definedName name="원자력기계설치공001" localSheetId="3">#REF!</definedName>
    <definedName name="원자력기계설치공001" localSheetId="2">#REF!</definedName>
    <definedName name="원자력기계설치공001" localSheetId="1">#REF!</definedName>
    <definedName name="원자력기계설치공001" localSheetId="0">#REF!</definedName>
    <definedName name="원자력기계설치공001" localSheetId="7">#REF!</definedName>
    <definedName name="원자력기계설치공001" localSheetId="5">#REF!</definedName>
    <definedName name="원자력기계설치공001">#REF!</definedName>
    <definedName name="원자력기계설치공002" localSheetId="4">#REF!</definedName>
    <definedName name="원자력기계설치공002" localSheetId="3">#REF!</definedName>
    <definedName name="원자력기계설치공002" localSheetId="2">#REF!</definedName>
    <definedName name="원자력기계설치공002" localSheetId="1">#REF!</definedName>
    <definedName name="원자력기계설치공002" localSheetId="0">#REF!</definedName>
    <definedName name="원자력기계설치공002" localSheetId="7">#REF!</definedName>
    <definedName name="원자력기계설치공002" localSheetId="5">#REF!</definedName>
    <definedName name="원자력기계설치공002">#REF!</definedName>
    <definedName name="원자력기계설치공011" localSheetId="4">#REF!</definedName>
    <definedName name="원자력기계설치공011" localSheetId="3">#REF!</definedName>
    <definedName name="원자력기계설치공011" localSheetId="2">#REF!</definedName>
    <definedName name="원자력기계설치공011" localSheetId="1">#REF!</definedName>
    <definedName name="원자력기계설치공011" localSheetId="0">#REF!</definedName>
    <definedName name="원자력기계설치공011" localSheetId="7">#REF!</definedName>
    <definedName name="원자력기계설치공011" localSheetId="5">#REF!</definedName>
    <definedName name="원자력기계설치공011">#REF!</definedName>
    <definedName name="원자력기계설치공012" localSheetId="4">#REF!</definedName>
    <definedName name="원자력기계설치공012" localSheetId="3">#REF!</definedName>
    <definedName name="원자력기계설치공012" localSheetId="2">#REF!</definedName>
    <definedName name="원자력기계설치공012" localSheetId="1">#REF!</definedName>
    <definedName name="원자력기계설치공012" localSheetId="0">#REF!</definedName>
    <definedName name="원자력기계설치공012" localSheetId="7">#REF!</definedName>
    <definedName name="원자력기계설치공012" localSheetId="5">#REF!</definedName>
    <definedName name="원자력기계설치공012">#REF!</definedName>
    <definedName name="원자력기계설치공982" localSheetId="4">#REF!</definedName>
    <definedName name="원자력기계설치공982" localSheetId="3">#REF!</definedName>
    <definedName name="원자력기계설치공982" localSheetId="2">#REF!</definedName>
    <definedName name="원자력기계설치공982" localSheetId="1">#REF!</definedName>
    <definedName name="원자력기계설치공982" localSheetId="0">#REF!</definedName>
    <definedName name="원자력기계설치공982" localSheetId="7">#REF!</definedName>
    <definedName name="원자력기계설치공982" localSheetId="5">#REF!</definedName>
    <definedName name="원자력기계설치공982">#REF!</definedName>
    <definedName name="원자력기계설치공991" localSheetId="4">#REF!</definedName>
    <definedName name="원자력기계설치공991" localSheetId="3">#REF!</definedName>
    <definedName name="원자력기계설치공991" localSheetId="2">#REF!</definedName>
    <definedName name="원자력기계설치공991" localSheetId="1">#REF!</definedName>
    <definedName name="원자력기계설치공991" localSheetId="0">#REF!</definedName>
    <definedName name="원자력기계설치공991" localSheetId="7">#REF!</definedName>
    <definedName name="원자력기계설치공991" localSheetId="5">#REF!</definedName>
    <definedName name="원자력기계설치공991">#REF!</definedName>
    <definedName name="원자력기계설치공992" localSheetId="4">#REF!</definedName>
    <definedName name="원자력기계설치공992" localSheetId="3">#REF!</definedName>
    <definedName name="원자력기계설치공992" localSheetId="2">#REF!</definedName>
    <definedName name="원자력기계설치공992" localSheetId="1">#REF!</definedName>
    <definedName name="원자력기계설치공992" localSheetId="0">#REF!</definedName>
    <definedName name="원자력기계설치공992" localSheetId="7">#REF!</definedName>
    <definedName name="원자력기계설치공992" localSheetId="5">#REF!</definedName>
    <definedName name="원자력기계설치공992">#REF!</definedName>
    <definedName name="원자력기술자001" localSheetId="4">#REF!</definedName>
    <definedName name="원자력기술자001" localSheetId="3">#REF!</definedName>
    <definedName name="원자력기술자001" localSheetId="2">#REF!</definedName>
    <definedName name="원자력기술자001" localSheetId="1">#REF!</definedName>
    <definedName name="원자력기술자001" localSheetId="0">#REF!</definedName>
    <definedName name="원자력기술자001" localSheetId="7">#REF!</definedName>
    <definedName name="원자력기술자001" localSheetId="5">#REF!</definedName>
    <definedName name="원자력기술자001">#REF!</definedName>
    <definedName name="원자력기술자002" localSheetId="4">#REF!</definedName>
    <definedName name="원자력기술자002" localSheetId="3">#REF!</definedName>
    <definedName name="원자력기술자002" localSheetId="2">#REF!</definedName>
    <definedName name="원자력기술자002" localSheetId="1">#REF!</definedName>
    <definedName name="원자력기술자002" localSheetId="0">#REF!</definedName>
    <definedName name="원자력기술자002" localSheetId="7">#REF!</definedName>
    <definedName name="원자력기술자002" localSheetId="5">#REF!</definedName>
    <definedName name="원자력기술자002">#REF!</definedName>
    <definedName name="원자력기술자011" localSheetId="4">#REF!</definedName>
    <definedName name="원자력기술자011" localSheetId="3">#REF!</definedName>
    <definedName name="원자력기술자011" localSheetId="2">#REF!</definedName>
    <definedName name="원자력기술자011" localSheetId="1">#REF!</definedName>
    <definedName name="원자력기술자011" localSheetId="0">#REF!</definedName>
    <definedName name="원자력기술자011" localSheetId="7">#REF!</definedName>
    <definedName name="원자력기술자011" localSheetId="5">#REF!</definedName>
    <definedName name="원자력기술자011">#REF!</definedName>
    <definedName name="원자력기술자012" localSheetId="4">#REF!</definedName>
    <definedName name="원자력기술자012" localSheetId="3">#REF!</definedName>
    <definedName name="원자력기술자012" localSheetId="2">#REF!</definedName>
    <definedName name="원자력기술자012" localSheetId="1">#REF!</definedName>
    <definedName name="원자력기술자012" localSheetId="0">#REF!</definedName>
    <definedName name="원자력기술자012" localSheetId="7">#REF!</definedName>
    <definedName name="원자력기술자012" localSheetId="5">#REF!</definedName>
    <definedName name="원자력기술자012">#REF!</definedName>
    <definedName name="원자력기술자982" localSheetId="4">#REF!</definedName>
    <definedName name="원자력기술자982" localSheetId="3">#REF!</definedName>
    <definedName name="원자력기술자982" localSheetId="2">#REF!</definedName>
    <definedName name="원자력기술자982" localSheetId="1">#REF!</definedName>
    <definedName name="원자력기술자982" localSheetId="0">#REF!</definedName>
    <definedName name="원자력기술자982" localSheetId="7">#REF!</definedName>
    <definedName name="원자력기술자982" localSheetId="5">#REF!</definedName>
    <definedName name="원자력기술자982">#REF!</definedName>
    <definedName name="원자력기술자991" localSheetId="4">#REF!</definedName>
    <definedName name="원자력기술자991" localSheetId="3">#REF!</definedName>
    <definedName name="원자력기술자991" localSheetId="2">#REF!</definedName>
    <definedName name="원자력기술자991" localSheetId="1">#REF!</definedName>
    <definedName name="원자력기술자991" localSheetId="0">#REF!</definedName>
    <definedName name="원자력기술자991" localSheetId="7">#REF!</definedName>
    <definedName name="원자력기술자991" localSheetId="5">#REF!</definedName>
    <definedName name="원자력기술자991">#REF!</definedName>
    <definedName name="원자력기술자992" localSheetId="4">#REF!</definedName>
    <definedName name="원자력기술자992" localSheetId="3">#REF!</definedName>
    <definedName name="원자력기술자992" localSheetId="2">#REF!</definedName>
    <definedName name="원자력기술자992" localSheetId="1">#REF!</definedName>
    <definedName name="원자력기술자992" localSheetId="0">#REF!</definedName>
    <definedName name="원자력기술자992" localSheetId="7">#REF!</definedName>
    <definedName name="원자력기술자992" localSheetId="5">#REF!</definedName>
    <definedName name="원자력기술자992">#REF!</definedName>
    <definedName name="원자력덕트공001" localSheetId="4">#REF!</definedName>
    <definedName name="원자력덕트공001" localSheetId="3">#REF!</definedName>
    <definedName name="원자력덕트공001" localSheetId="2">#REF!</definedName>
    <definedName name="원자력덕트공001" localSheetId="1">#REF!</definedName>
    <definedName name="원자력덕트공001" localSheetId="0">#REF!</definedName>
    <definedName name="원자력덕트공001" localSheetId="7">#REF!</definedName>
    <definedName name="원자력덕트공001" localSheetId="5">#REF!</definedName>
    <definedName name="원자력덕트공001">#REF!</definedName>
    <definedName name="원자력덕트공002" localSheetId="4">#REF!</definedName>
    <definedName name="원자력덕트공002" localSheetId="3">#REF!</definedName>
    <definedName name="원자력덕트공002" localSheetId="2">#REF!</definedName>
    <definedName name="원자력덕트공002" localSheetId="1">#REF!</definedName>
    <definedName name="원자력덕트공002" localSheetId="0">#REF!</definedName>
    <definedName name="원자력덕트공002" localSheetId="7">#REF!</definedName>
    <definedName name="원자력덕트공002" localSheetId="5">#REF!</definedName>
    <definedName name="원자력덕트공002">#REF!</definedName>
    <definedName name="원자력덕트공011" localSheetId="4">#REF!</definedName>
    <definedName name="원자력덕트공011" localSheetId="3">#REF!</definedName>
    <definedName name="원자력덕트공011" localSheetId="2">#REF!</definedName>
    <definedName name="원자력덕트공011" localSheetId="1">#REF!</definedName>
    <definedName name="원자력덕트공011" localSheetId="0">#REF!</definedName>
    <definedName name="원자력덕트공011" localSheetId="7">#REF!</definedName>
    <definedName name="원자력덕트공011" localSheetId="5">#REF!</definedName>
    <definedName name="원자력덕트공011">#REF!</definedName>
    <definedName name="원자력덕트공012" localSheetId="4">#REF!</definedName>
    <definedName name="원자력덕트공012" localSheetId="3">#REF!</definedName>
    <definedName name="원자력덕트공012" localSheetId="2">#REF!</definedName>
    <definedName name="원자력덕트공012" localSheetId="1">#REF!</definedName>
    <definedName name="원자력덕트공012" localSheetId="0">#REF!</definedName>
    <definedName name="원자력덕트공012" localSheetId="7">#REF!</definedName>
    <definedName name="원자력덕트공012" localSheetId="5">#REF!</definedName>
    <definedName name="원자력덕트공012">#REF!</definedName>
    <definedName name="원자력덕트공982" localSheetId="4">#REF!</definedName>
    <definedName name="원자력덕트공982" localSheetId="3">#REF!</definedName>
    <definedName name="원자력덕트공982" localSheetId="2">#REF!</definedName>
    <definedName name="원자력덕트공982" localSheetId="1">#REF!</definedName>
    <definedName name="원자력덕트공982" localSheetId="0">#REF!</definedName>
    <definedName name="원자력덕트공982" localSheetId="7">#REF!</definedName>
    <definedName name="원자력덕트공982" localSheetId="5">#REF!</definedName>
    <definedName name="원자력덕트공982">#REF!</definedName>
    <definedName name="원자력덕트공991" localSheetId="4">#REF!</definedName>
    <definedName name="원자력덕트공991" localSheetId="3">#REF!</definedName>
    <definedName name="원자력덕트공991" localSheetId="2">#REF!</definedName>
    <definedName name="원자력덕트공991" localSheetId="1">#REF!</definedName>
    <definedName name="원자력덕트공991" localSheetId="0">#REF!</definedName>
    <definedName name="원자력덕트공991" localSheetId="7">#REF!</definedName>
    <definedName name="원자력덕트공991" localSheetId="5">#REF!</definedName>
    <definedName name="원자력덕트공991">#REF!</definedName>
    <definedName name="원자력덕트공992" localSheetId="4">#REF!</definedName>
    <definedName name="원자력덕트공992" localSheetId="3">#REF!</definedName>
    <definedName name="원자력덕트공992" localSheetId="2">#REF!</definedName>
    <definedName name="원자력덕트공992" localSheetId="1">#REF!</definedName>
    <definedName name="원자력덕트공992" localSheetId="0">#REF!</definedName>
    <definedName name="원자력덕트공992" localSheetId="7">#REF!</definedName>
    <definedName name="원자력덕트공992" localSheetId="5">#REF!</definedName>
    <definedName name="원자력덕트공992">#REF!</definedName>
    <definedName name="원자력배관공001" localSheetId="4">#REF!</definedName>
    <definedName name="원자력배관공001" localSheetId="3">#REF!</definedName>
    <definedName name="원자력배관공001" localSheetId="2">#REF!</definedName>
    <definedName name="원자력배관공001" localSheetId="1">#REF!</definedName>
    <definedName name="원자력배관공001" localSheetId="0">#REF!</definedName>
    <definedName name="원자력배관공001" localSheetId="7">#REF!</definedName>
    <definedName name="원자력배관공001" localSheetId="5">#REF!</definedName>
    <definedName name="원자력배관공001">#REF!</definedName>
    <definedName name="원자력배관공002" localSheetId="4">#REF!</definedName>
    <definedName name="원자력배관공002" localSheetId="3">#REF!</definedName>
    <definedName name="원자력배관공002" localSheetId="2">#REF!</definedName>
    <definedName name="원자력배관공002" localSheetId="1">#REF!</definedName>
    <definedName name="원자력배관공002" localSheetId="0">#REF!</definedName>
    <definedName name="원자력배관공002" localSheetId="7">#REF!</definedName>
    <definedName name="원자력배관공002" localSheetId="5">#REF!</definedName>
    <definedName name="원자력배관공002">#REF!</definedName>
    <definedName name="원자력배관공011" localSheetId="4">#REF!</definedName>
    <definedName name="원자력배관공011" localSheetId="3">#REF!</definedName>
    <definedName name="원자력배관공011" localSheetId="2">#REF!</definedName>
    <definedName name="원자력배관공011" localSheetId="1">#REF!</definedName>
    <definedName name="원자력배관공011" localSheetId="0">#REF!</definedName>
    <definedName name="원자력배관공011" localSheetId="7">#REF!</definedName>
    <definedName name="원자력배관공011" localSheetId="5">#REF!</definedName>
    <definedName name="원자력배관공011">#REF!</definedName>
    <definedName name="원자력배관공012" localSheetId="4">#REF!</definedName>
    <definedName name="원자력배관공012" localSheetId="3">#REF!</definedName>
    <definedName name="원자력배관공012" localSheetId="2">#REF!</definedName>
    <definedName name="원자력배관공012" localSheetId="1">#REF!</definedName>
    <definedName name="원자력배관공012" localSheetId="0">#REF!</definedName>
    <definedName name="원자력배관공012" localSheetId="7">#REF!</definedName>
    <definedName name="원자력배관공012" localSheetId="5">#REF!</definedName>
    <definedName name="원자력배관공012">#REF!</definedName>
    <definedName name="원자력배관공982" localSheetId="4">#REF!</definedName>
    <definedName name="원자력배관공982" localSheetId="3">#REF!</definedName>
    <definedName name="원자력배관공982" localSheetId="2">#REF!</definedName>
    <definedName name="원자력배관공982" localSheetId="1">#REF!</definedName>
    <definedName name="원자력배관공982" localSheetId="0">#REF!</definedName>
    <definedName name="원자력배관공982" localSheetId="7">#REF!</definedName>
    <definedName name="원자력배관공982" localSheetId="5">#REF!</definedName>
    <definedName name="원자력배관공982">#REF!</definedName>
    <definedName name="원자력배관공991" localSheetId="4">#REF!</definedName>
    <definedName name="원자력배관공991" localSheetId="3">#REF!</definedName>
    <definedName name="원자력배관공991" localSheetId="2">#REF!</definedName>
    <definedName name="원자력배관공991" localSheetId="1">#REF!</definedName>
    <definedName name="원자력배관공991" localSheetId="0">#REF!</definedName>
    <definedName name="원자력배관공991" localSheetId="7">#REF!</definedName>
    <definedName name="원자력배관공991" localSheetId="5">#REF!</definedName>
    <definedName name="원자력배관공991">#REF!</definedName>
    <definedName name="원자력배관공992" localSheetId="4">#REF!</definedName>
    <definedName name="원자력배관공992" localSheetId="3">#REF!</definedName>
    <definedName name="원자력배관공992" localSheetId="2">#REF!</definedName>
    <definedName name="원자력배관공992" localSheetId="1">#REF!</definedName>
    <definedName name="원자력배관공992" localSheetId="0">#REF!</definedName>
    <definedName name="원자력배관공992" localSheetId="7">#REF!</definedName>
    <definedName name="원자력배관공992" localSheetId="5">#REF!</definedName>
    <definedName name="원자력배관공992">#REF!</definedName>
    <definedName name="원자력보온공001" localSheetId="4">#REF!</definedName>
    <definedName name="원자력보온공001" localSheetId="3">#REF!</definedName>
    <definedName name="원자력보온공001" localSheetId="2">#REF!</definedName>
    <definedName name="원자력보온공001" localSheetId="1">#REF!</definedName>
    <definedName name="원자력보온공001" localSheetId="0">#REF!</definedName>
    <definedName name="원자력보온공001" localSheetId="7">#REF!</definedName>
    <definedName name="원자력보온공001" localSheetId="5">#REF!</definedName>
    <definedName name="원자력보온공001">#REF!</definedName>
    <definedName name="원자력보온공002" localSheetId="4">#REF!</definedName>
    <definedName name="원자력보온공002" localSheetId="3">#REF!</definedName>
    <definedName name="원자력보온공002" localSheetId="2">#REF!</definedName>
    <definedName name="원자력보온공002" localSheetId="1">#REF!</definedName>
    <definedName name="원자력보온공002" localSheetId="0">#REF!</definedName>
    <definedName name="원자력보온공002" localSheetId="7">#REF!</definedName>
    <definedName name="원자력보온공002" localSheetId="5">#REF!</definedName>
    <definedName name="원자력보온공002">#REF!</definedName>
    <definedName name="원자력보온공011" localSheetId="4">#REF!</definedName>
    <definedName name="원자력보온공011" localSheetId="3">#REF!</definedName>
    <definedName name="원자력보온공011" localSheetId="2">#REF!</definedName>
    <definedName name="원자력보온공011" localSheetId="1">#REF!</definedName>
    <definedName name="원자력보온공011" localSheetId="0">#REF!</definedName>
    <definedName name="원자력보온공011" localSheetId="7">#REF!</definedName>
    <definedName name="원자력보온공011" localSheetId="5">#REF!</definedName>
    <definedName name="원자력보온공011">#REF!</definedName>
    <definedName name="원자력보온공012" localSheetId="4">#REF!</definedName>
    <definedName name="원자력보온공012" localSheetId="3">#REF!</definedName>
    <definedName name="원자력보온공012" localSheetId="2">#REF!</definedName>
    <definedName name="원자력보온공012" localSheetId="1">#REF!</definedName>
    <definedName name="원자력보온공012" localSheetId="0">#REF!</definedName>
    <definedName name="원자력보온공012" localSheetId="7">#REF!</definedName>
    <definedName name="원자력보온공012" localSheetId="5">#REF!</definedName>
    <definedName name="원자력보온공012">#REF!</definedName>
    <definedName name="원자력보온공982" localSheetId="4">#REF!</definedName>
    <definedName name="원자력보온공982" localSheetId="3">#REF!</definedName>
    <definedName name="원자력보온공982" localSheetId="2">#REF!</definedName>
    <definedName name="원자력보온공982" localSheetId="1">#REF!</definedName>
    <definedName name="원자력보온공982" localSheetId="0">#REF!</definedName>
    <definedName name="원자력보온공982" localSheetId="7">#REF!</definedName>
    <definedName name="원자력보온공982" localSheetId="5">#REF!</definedName>
    <definedName name="원자력보온공982">#REF!</definedName>
    <definedName name="원자력보온공991" localSheetId="4">#REF!</definedName>
    <definedName name="원자력보온공991" localSheetId="3">#REF!</definedName>
    <definedName name="원자력보온공991" localSheetId="2">#REF!</definedName>
    <definedName name="원자력보온공991" localSheetId="1">#REF!</definedName>
    <definedName name="원자력보온공991" localSheetId="0">#REF!</definedName>
    <definedName name="원자력보온공991" localSheetId="7">#REF!</definedName>
    <definedName name="원자력보온공991" localSheetId="5">#REF!</definedName>
    <definedName name="원자력보온공991">#REF!</definedName>
    <definedName name="원자력보온공992" localSheetId="4">#REF!</definedName>
    <definedName name="원자력보온공992" localSheetId="3">#REF!</definedName>
    <definedName name="원자력보온공992" localSheetId="2">#REF!</definedName>
    <definedName name="원자력보온공992" localSheetId="1">#REF!</definedName>
    <definedName name="원자력보온공992" localSheetId="0">#REF!</definedName>
    <definedName name="원자력보온공992" localSheetId="7">#REF!</definedName>
    <definedName name="원자력보온공992" localSheetId="5">#REF!</definedName>
    <definedName name="원자력보온공992">#REF!</definedName>
    <definedName name="원자력용접공001" localSheetId="4">#REF!</definedName>
    <definedName name="원자력용접공001" localSheetId="3">#REF!</definedName>
    <definedName name="원자력용접공001" localSheetId="2">#REF!</definedName>
    <definedName name="원자력용접공001" localSheetId="1">#REF!</definedName>
    <definedName name="원자력용접공001" localSheetId="0">#REF!</definedName>
    <definedName name="원자력용접공001" localSheetId="7">#REF!</definedName>
    <definedName name="원자력용접공001" localSheetId="5">#REF!</definedName>
    <definedName name="원자력용접공001">#REF!</definedName>
    <definedName name="원자력용접공002" localSheetId="4">#REF!</definedName>
    <definedName name="원자력용접공002" localSheetId="3">#REF!</definedName>
    <definedName name="원자력용접공002" localSheetId="2">#REF!</definedName>
    <definedName name="원자력용접공002" localSheetId="1">#REF!</definedName>
    <definedName name="원자력용접공002" localSheetId="0">#REF!</definedName>
    <definedName name="원자력용접공002" localSheetId="7">#REF!</definedName>
    <definedName name="원자력용접공002" localSheetId="5">#REF!</definedName>
    <definedName name="원자력용접공002">#REF!</definedName>
    <definedName name="원자력용접공011" localSheetId="4">#REF!</definedName>
    <definedName name="원자력용접공011" localSheetId="3">#REF!</definedName>
    <definedName name="원자력용접공011" localSheetId="2">#REF!</definedName>
    <definedName name="원자력용접공011" localSheetId="1">#REF!</definedName>
    <definedName name="원자력용접공011" localSheetId="0">#REF!</definedName>
    <definedName name="원자력용접공011" localSheetId="7">#REF!</definedName>
    <definedName name="원자력용접공011" localSheetId="5">#REF!</definedName>
    <definedName name="원자력용접공011">#REF!</definedName>
    <definedName name="원자력용접공012" localSheetId="4">#REF!</definedName>
    <definedName name="원자력용접공012" localSheetId="3">#REF!</definedName>
    <definedName name="원자력용접공012" localSheetId="2">#REF!</definedName>
    <definedName name="원자력용접공012" localSheetId="1">#REF!</definedName>
    <definedName name="원자력용접공012" localSheetId="0">#REF!</definedName>
    <definedName name="원자력용접공012" localSheetId="7">#REF!</definedName>
    <definedName name="원자력용접공012" localSheetId="5">#REF!</definedName>
    <definedName name="원자력용접공012">#REF!</definedName>
    <definedName name="원자력용접공982" localSheetId="4">#REF!</definedName>
    <definedName name="원자력용접공982" localSheetId="3">#REF!</definedName>
    <definedName name="원자력용접공982" localSheetId="2">#REF!</definedName>
    <definedName name="원자력용접공982" localSheetId="1">#REF!</definedName>
    <definedName name="원자력용접공982" localSheetId="0">#REF!</definedName>
    <definedName name="원자력용접공982" localSheetId="7">#REF!</definedName>
    <definedName name="원자력용접공982" localSheetId="5">#REF!</definedName>
    <definedName name="원자력용접공982">#REF!</definedName>
    <definedName name="원자력용접공991" localSheetId="4">#REF!</definedName>
    <definedName name="원자력용접공991" localSheetId="3">#REF!</definedName>
    <definedName name="원자력용접공991" localSheetId="2">#REF!</definedName>
    <definedName name="원자력용접공991" localSheetId="1">#REF!</definedName>
    <definedName name="원자력용접공991" localSheetId="0">#REF!</definedName>
    <definedName name="원자력용접공991" localSheetId="7">#REF!</definedName>
    <definedName name="원자력용접공991" localSheetId="5">#REF!</definedName>
    <definedName name="원자력용접공991">#REF!</definedName>
    <definedName name="원자력용접공992" localSheetId="4">#REF!</definedName>
    <definedName name="원자력용접공992" localSheetId="3">#REF!</definedName>
    <definedName name="원자력용접공992" localSheetId="2">#REF!</definedName>
    <definedName name="원자력용접공992" localSheetId="1">#REF!</definedName>
    <definedName name="원자력용접공992" localSheetId="0">#REF!</definedName>
    <definedName name="원자력용접공992" localSheetId="7">#REF!</definedName>
    <definedName name="원자력용접공992" localSheetId="5">#REF!</definedName>
    <definedName name="원자력용접공992">#REF!</definedName>
    <definedName name="원자력제관공001" localSheetId="4">#REF!</definedName>
    <definedName name="원자력제관공001" localSheetId="3">#REF!</definedName>
    <definedName name="원자력제관공001" localSheetId="2">#REF!</definedName>
    <definedName name="원자력제관공001" localSheetId="1">#REF!</definedName>
    <definedName name="원자력제관공001" localSheetId="0">#REF!</definedName>
    <definedName name="원자력제관공001" localSheetId="7">#REF!</definedName>
    <definedName name="원자력제관공001" localSheetId="5">#REF!</definedName>
    <definedName name="원자력제관공001">#REF!</definedName>
    <definedName name="원자력제관공002" localSheetId="4">#REF!</definedName>
    <definedName name="원자력제관공002" localSheetId="3">#REF!</definedName>
    <definedName name="원자력제관공002" localSheetId="2">#REF!</definedName>
    <definedName name="원자력제관공002" localSheetId="1">#REF!</definedName>
    <definedName name="원자력제관공002" localSheetId="0">#REF!</definedName>
    <definedName name="원자력제관공002" localSheetId="7">#REF!</definedName>
    <definedName name="원자력제관공002" localSheetId="5">#REF!</definedName>
    <definedName name="원자력제관공002">#REF!</definedName>
    <definedName name="원자력제관공011" localSheetId="4">#REF!</definedName>
    <definedName name="원자력제관공011" localSheetId="3">#REF!</definedName>
    <definedName name="원자력제관공011" localSheetId="2">#REF!</definedName>
    <definedName name="원자력제관공011" localSheetId="1">#REF!</definedName>
    <definedName name="원자력제관공011" localSheetId="0">#REF!</definedName>
    <definedName name="원자력제관공011" localSheetId="7">#REF!</definedName>
    <definedName name="원자력제관공011" localSheetId="5">#REF!</definedName>
    <definedName name="원자력제관공011">#REF!</definedName>
    <definedName name="원자력제관공012" localSheetId="4">#REF!</definedName>
    <definedName name="원자력제관공012" localSheetId="3">#REF!</definedName>
    <definedName name="원자력제관공012" localSheetId="2">#REF!</definedName>
    <definedName name="원자력제관공012" localSheetId="1">#REF!</definedName>
    <definedName name="원자력제관공012" localSheetId="0">#REF!</definedName>
    <definedName name="원자력제관공012" localSheetId="7">#REF!</definedName>
    <definedName name="원자력제관공012" localSheetId="5">#REF!</definedName>
    <definedName name="원자력제관공012">#REF!</definedName>
    <definedName name="원자력제관공982" localSheetId="4">#REF!</definedName>
    <definedName name="원자력제관공982" localSheetId="3">#REF!</definedName>
    <definedName name="원자력제관공982" localSheetId="2">#REF!</definedName>
    <definedName name="원자력제관공982" localSheetId="1">#REF!</definedName>
    <definedName name="원자력제관공982" localSheetId="0">#REF!</definedName>
    <definedName name="원자력제관공982" localSheetId="7">#REF!</definedName>
    <definedName name="원자력제관공982" localSheetId="5">#REF!</definedName>
    <definedName name="원자력제관공982">#REF!</definedName>
    <definedName name="원자력제관공991" localSheetId="4">#REF!</definedName>
    <definedName name="원자력제관공991" localSheetId="3">#REF!</definedName>
    <definedName name="원자력제관공991" localSheetId="2">#REF!</definedName>
    <definedName name="원자력제관공991" localSheetId="1">#REF!</definedName>
    <definedName name="원자력제관공991" localSheetId="0">#REF!</definedName>
    <definedName name="원자력제관공991" localSheetId="7">#REF!</definedName>
    <definedName name="원자력제관공991" localSheetId="5">#REF!</definedName>
    <definedName name="원자력제관공991">#REF!</definedName>
    <definedName name="원자력제관공992" localSheetId="4">#REF!</definedName>
    <definedName name="원자력제관공992" localSheetId="3">#REF!</definedName>
    <definedName name="원자력제관공992" localSheetId="2">#REF!</definedName>
    <definedName name="원자력제관공992" localSheetId="1">#REF!</definedName>
    <definedName name="원자력제관공992" localSheetId="0">#REF!</definedName>
    <definedName name="원자력제관공992" localSheetId="7">#REF!</definedName>
    <definedName name="원자력제관공992" localSheetId="5">#REF!</definedName>
    <definedName name="원자력제관공992">#REF!</definedName>
    <definedName name="원자력케이블전공001" localSheetId="4">#REF!</definedName>
    <definedName name="원자력케이블전공001" localSheetId="3">#REF!</definedName>
    <definedName name="원자력케이블전공001" localSheetId="2">#REF!</definedName>
    <definedName name="원자력케이블전공001" localSheetId="1">#REF!</definedName>
    <definedName name="원자력케이블전공001" localSheetId="0">#REF!</definedName>
    <definedName name="원자력케이블전공001" localSheetId="7">#REF!</definedName>
    <definedName name="원자력케이블전공001" localSheetId="5">#REF!</definedName>
    <definedName name="원자력케이블전공001">#REF!</definedName>
    <definedName name="원자력케이블전공002" localSheetId="4">#REF!</definedName>
    <definedName name="원자력케이블전공002" localSheetId="3">#REF!</definedName>
    <definedName name="원자력케이블전공002" localSheetId="2">#REF!</definedName>
    <definedName name="원자력케이블전공002" localSheetId="1">#REF!</definedName>
    <definedName name="원자력케이블전공002" localSheetId="0">#REF!</definedName>
    <definedName name="원자력케이블전공002" localSheetId="7">#REF!</definedName>
    <definedName name="원자력케이블전공002" localSheetId="5">#REF!</definedName>
    <definedName name="원자력케이블전공002">#REF!</definedName>
    <definedName name="원자력케이블전공011" localSheetId="4">#REF!</definedName>
    <definedName name="원자력케이블전공011" localSheetId="3">#REF!</definedName>
    <definedName name="원자력케이블전공011" localSheetId="2">#REF!</definedName>
    <definedName name="원자력케이블전공011" localSheetId="1">#REF!</definedName>
    <definedName name="원자력케이블전공011" localSheetId="0">#REF!</definedName>
    <definedName name="원자력케이블전공011" localSheetId="7">#REF!</definedName>
    <definedName name="원자력케이블전공011" localSheetId="5">#REF!</definedName>
    <definedName name="원자력케이블전공011">#REF!</definedName>
    <definedName name="원자력케이블전공012" localSheetId="4">#REF!</definedName>
    <definedName name="원자력케이블전공012" localSheetId="3">#REF!</definedName>
    <definedName name="원자력케이블전공012" localSheetId="2">#REF!</definedName>
    <definedName name="원자력케이블전공012" localSheetId="1">#REF!</definedName>
    <definedName name="원자력케이블전공012" localSheetId="0">#REF!</definedName>
    <definedName name="원자력케이블전공012" localSheetId="7">#REF!</definedName>
    <definedName name="원자력케이블전공012" localSheetId="5">#REF!</definedName>
    <definedName name="원자력케이블전공012">#REF!</definedName>
    <definedName name="원자력케이블전공982" localSheetId="4">#REF!</definedName>
    <definedName name="원자력케이블전공982" localSheetId="3">#REF!</definedName>
    <definedName name="원자력케이블전공982" localSheetId="2">#REF!</definedName>
    <definedName name="원자력케이블전공982" localSheetId="1">#REF!</definedName>
    <definedName name="원자력케이블전공982" localSheetId="0">#REF!</definedName>
    <definedName name="원자력케이블전공982" localSheetId="7">#REF!</definedName>
    <definedName name="원자력케이블전공982" localSheetId="5">#REF!</definedName>
    <definedName name="원자력케이블전공982">#REF!</definedName>
    <definedName name="원자력케이블전공991" localSheetId="4">#REF!</definedName>
    <definedName name="원자력케이블전공991" localSheetId="3">#REF!</definedName>
    <definedName name="원자력케이블전공991" localSheetId="2">#REF!</definedName>
    <definedName name="원자력케이블전공991" localSheetId="1">#REF!</definedName>
    <definedName name="원자력케이블전공991" localSheetId="0">#REF!</definedName>
    <definedName name="원자력케이블전공991" localSheetId="7">#REF!</definedName>
    <definedName name="원자력케이블전공991" localSheetId="5">#REF!</definedName>
    <definedName name="원자력케이블전공991">#REF!</definedName>
    <definedName name="원자력케이블전공992" localSheetId="4">#REF!</definedName>
    <definedName name="원자력케이블전공992" localSheetId="3">#REF!</definedName>
    <definedName name="원자력케이블전공992" localSheetId="2">#REF!</definedName>
    <definedName name="원자력케이블전공992" localSheetId="1">#REF!</definedName>
    <definedName name="원자력케이블전공992" localSheetId="0">#REF!</definedName>
    <definedName name="원자력케이블전공992" localSheetId="7">#REF!</definedName>
    <definedName name="원자력케이블전공992" localSheetId="5">#REF!</definedName>
    <definedName name="원자력케이블전공992">#REF!</definedName>
    <definedName name="원자력특별인부001" localSheetId="4">#REF!</definedName>
    <definedName name="원자력특별인부001" localSheetId="3">#REF!</definedName>
    <definedName name="원자력특별인부001" localSheetId="2">#REF!</definedName>
    <definedName name="원자력특별인부001" localSheetId="1">#REF!</definedName>
    <definedName name="원자력특별인부001" localSheetId="0">#REF!</definedName>
    <definedName name="원자력특별인부001" localSheetId="7">#REF!</definedName>
    <definedName name="원자력특별인부001" localSheetId="5">#REF!</definedName>
    <definedName name="원자력특별인부001">#REF!</definedName>
    <definedName name="원자력특별인부002" localSheetId="4">#REF!</definedName>
    <definedName name="원자력특별인부002" localSheetId="3">#REF!</definedName>
    <definedName name="원자력특별인부002" localSheetId="2">#REF!</definedName>
    <definedName name="원자력특별인부002" localSheetId="1">#REF!</definedName>
    <definedName name="원자력특별인부002" localSheetId="0">#REF!</definedName>
    <definedName name="원자력특별인부002" localSheetId="7">#REF!</definedName>
    <definedName name="원자력특별인부002" localSheetId="5">#REF!</definedName>
    <definedName name="원자력특별인부002">#REF!</definedName>
    <definedName name="원자력특별인부011" localSheetId="4">#REF!</definedName>
    <definedName name="원자력특별인부011" localSheetId="3">#REF!</definedName>
    <definedName name="원자력특별인부011" localSheetId="2">#REF!</definedName>
    <definedName name="원자력특별인부011" localSheetId="1">#REF!</definedName>
    <definedName name="원자력특별인부011" localSheetId="0">#REF!</definedName>
    <definedName name="원자력특별인부011" localSheetId="7">#REF!</definedName>
    <definedName name="원자력특별인부011" localSheetId="5">#REF!</definedName>
    <definedName name="원자력특별인부011">#REF!</definedName>
    <definedName name="원자력특별인부012" localSheetId="4">#REF!</definedName>
    <definedName name="원자력특별인부012" localSheetId="3">#REF!</definedName>
    <definedName name="원자력특별인부012" localSheetId="2">#REF!</definedName>
    <definedName name="원자력특별인부012" localSheetId="1">#REF!</definedName>
    <definedName name="원자력특별인부012" localSheetId="0">#REF!</definedName>
    <definedName name="원자력특별인부012" localSheetId="7">#REF!</definedName>
    <definedName name="원자력특별인부012" localSheetId="5">#REF!</definedName>
    <definedName name="원자력특별인부012">#REF!</definedName>
    <definedName name="원자력특별인부982" localSheetId="4">#REF!</definedName>
    <definedName name="원자력특별인부982" localSheetId="3">#REF!</definedName>
    <definedName name="원자력특별인부982" localSheetId="2">#REF!</definedName>
    <definedName name="원자력특별인부982" localSheetId="1">#REF!</definedName>
    <definedName name="원자력특별인부982" localSheetId="0">#REF!</definedName>
    <definedName name="원자력특별인부982" localSheetId="7">#REF!</definedName>
    <definedName name="원자력특별인부982" localSheetId="5">#REF!</definedName>
    <definedName name="원자력특별인부982">#REF!</definedName>
    <definedName name="원자력특별인부991" localSheetId="4">#REF!</definedName>
    <definedName name="원자력특별인부991" localSheetId="3">#REF!</definedName>
    <definedName name="원자력특별인부991" localSheetId="2">#REF!</definedName>
    <definedName name="원자력특별인부991" localSheetId="1">#REF!</definedName>
    <definedName name="원자력특별인부991" localSheetId="0">#REF!</definedName>
    <definedName name="원자력특별인부991" localSheetId="7">#REF!</definedName>
    <definedName name="원자력특별인부991" localSheetId="5">#REF!</definedName>
    <definedName name="원자력특별인부991">#REF!</definedName>
    <definedName name="원자력특별인부992" localSheetId="4">#REF!</definedName>
    <definedName name="원자력특별인부992" localSheetId="3">#REF!</definedName>
    <definedName name="원자력특별인부992" localSheetId="2">#REF!</definedName>
    <definedName name="원자력특별인부992" localSheetId="1">#REF!</definedName>
    <definedName name="원자력특별인부992" localSheetId="0">#REF!</definedName>
    <definedName name="원자력특별인부992" localSheetId="7">#REF!</definedName>
    <definedName name="원자력특별인부992" localSheetId="5">#REF!</definedName>
    <definedName name="원자력특별인부992">#REF!</definedName>
    <definedName name="원자력품질관리사001" localSheetId="4">#REF!</definedName>
    <definedName name="원자력품질관리사001" localSheetId="3">#REF!</definedName>
    <definedName name="원자력품질관리사001" localSheetId="2">#REF!</definedName>
    <definedName name="원자력품질관리사001" localSheetId="1">#REF!</definedName>
    <definedName name="원자력품질관리사001" localSheetId="0">#REF!</definedName>
    <definedName name="원자력품질관리사001" localSheetId="7">#REF!</definedName>
    <definedName name="원자력품질관리사001" localSheetId="5">#REF!</definedName>
    <definedName name="원자력품질관리사001">#REF!</definedName>
    <definedName name="원자력품질관리사002" localSheetId="4">#REF!</definedName>
    <definedName name="원자력품질관리사002" localSheetId="3">#REF!</definedName>
    <definedName name="원자력품질관리사002" localSheetId="2">#REF!</definedName>
    <definedName name="원자력품질관리사002" localSheetId="1">#REF!</definedName>
    <definedName name="원자력품질관리사002" localSheetId="0">#REF!</definedName>
    <definedName name="원자력품질관리사002" localSheetId="7">#REF!</definedName>
    <definedName name="원자력품질관리사002" localSheetId="5">#REF!</definedName>
    <definedName name="원자력품질관리사002">#REF!</definedName>
    <definedName name="원자력품질관리사011" localSheetId="4">#REF!</definedName>
    <definedName name="원자력품질관리사011" localSheetId="3">#REF!</definedName>
    <definedName name="원자력품질관리사011" localSheetId="2">#REF!</definedName>
    <definedName name="원자력품질관리사011" localSheetId="1">#REF!</definedName>
    <definedName name="원자력품질관리사011" localSheetId="0">#REF!</definedName>
    <definedName name="원자력품질관리사011" localSheetId="7">#REF!</definedName>
    <definedName name="원자력품질관리사011" localSheetId="5">#REF!</definedName>
    <definedName name="원자력품질관리사011">#REF!</definedName>
    <definedName name="원자력품질관리사012" localSheetId="4">#REF!</definedName>
    <definedName name="원자력품질관리사012" localSheetId="3">#REF!</definedName>
    <definedName name="원자력품질관리사012" localSheetId="2">#REF!</definedName>
    <definedName name="원자력품질관리사012" localSheetId="1">#REF!</definedName>
    <definedName name="원자력품질관리사012" localSheetId="0">#REF!</definedName>
    <definedName name="원자력품질관리사012" localSheetId="7">#REF!</definedName>
    <definedName name="원자력품질관리사012" localSheetId="5">#REF!</definedName>
    <definedName name="원자력품질관리사012">#REF!</definedName>
    <definedName name="원자력품질관리사982" localSheetId="4">#REF!</definedName>
    <definedName name="원자력품질관리사982" localSheetId="3">#REF!</definedName>
    <definedName name="원자력품질관리사982" localSheetId="2">#REF!</definedName>
    <definedName name="원자력품질관리사982" localSheetId="1">#REF!</definedName>
    <definedName name="원자력품질관리사982" localSheetId="0">#REF!</definedName>
    <definedName name="원자력품질관리사982" localSheetId="7">#REF!</definedName>
    <definedName name="원자력품질관리사982" localSheetId="5">#REF!</definedName>
    <definedName name="원자력품질관리사982">#REF!</definedName>
    <definedName name="원자력품질관리사991" localSheetId="4">#REF!</definedName>
    <definedName name="원자력품질관리사991" localSheetId="3">#REF!</definedName>
    <definedName name="원자력품질관리사991" localSheetId="2">#REF!</definedName>
    <definedName name="원자력품질관리사991" localSheetId="1">#REF!</definedName>
    <definedName name="원자력품질관리사991" localSheetId="0">#REF!</definedName>
    <definedName name="원자력품질관리사991" localSheetId="7">#REF!</definedName>
    <definedName name="원자력품질관리사991" localSheetId="5">#REF!</definedName>
    <definedName name="원자력품질관리사991">#REF!</definedName>
    <definedName name="원자력품질관리사992" localSheetId="4">#REF!</definedName>
    <definedName name="원자력품질관리사992" localSheetId="3">#REF!</definedName>
    <definedName name="원자력품질관리사992" localSheetId="2">#REF!</definedName>
    <definedName name="원자력품질관리사992" localSheetId="1">#REF!</definedName>
    <definedName name="원자력품질관리사992" localSheetId="0">#REF!</definedName>
    <definedName name="원자력품질관리사992" localSheetId="7">#REF!</definedName>
    <definedName name="원자력품질관리사992" localSheetId="5">#REF!</definedName>
    <definedName name="원자력품질관리사992">#REF!</definedName>
    <definedName name="원자력플랜트전공001" localSheetId="4">#REF!</definedName>
    <definedName name="원자력플랜트전공001" localSheetId="3">#REF!</definedName>
    <definedName name="원자력플랜트전공001" localSheetId="2">#REF!</definedName>
    <definedName name="원자력플랜트전공001" localSheetId="1">#REF!</definedName>
    <definedName name="원자력플랜트전공001" localSheetId="0">#REF!</definedName>
    <definedName name="원자력플랜트전공001" localSheetId="7">#REF!</definedName>
    <definedName name="원자력플랜트전공001" localSheetId="5">#REF!</definedName>
    <definedName name="원자력플랜트전공001">#REF!</definedName>
    <definedName name="원자력플랜트전공002" localSheetId="4">#REF!</definedName>
    <definedName name="원자력플랜트전공002" localSheetId="3">#REF!</definedName>
    <definedName name="원자력플랜트전공002" localSheetId="2">#REF!</definedName>
    <definedName name="원자력플랜트전공002" localSheetId="1">#REF!</definedName>
    <definedName name="원자력플랜트전공002" localSheetId="0">#REF!</definedName>
    <definedName name="원자력플랜트전공002" localSheetId="7">#REF!</definedName>
    <definedName name="원자력플랜트전공002" localSheetId="5">#REF!</definedName>
    <definedName name="원자력플랜트전공002">#REF!</definedName>
    <definedName name="원자력플랜트전공011" localSheetId="4">#REF!</definedName>
    <definedName name="원자력플랜트전공011" localSheetId="3">#REF!</definedName>
    <definedName name="원자력플랜트전공011" localSheetId="2">#REF!</definedName>
    <definedName name="원자력플랜트전공011" localSheetId="1">#REF!</definedName>
    <definedName name="원자력플랜트전공011" localSheetId="0">#REF!</definedName>
    <definedName name="원자력플랜트전공011" localSheetId="7">#REF!</definedName>
    <definedName name="원자력플랜트전공011" localSheetId="5">#REF!</definedName>
    <definedName name="원자력플랜트전공011">#REF!</definedName>
    <definedName name="원자력플랜트전공012" localSheetId="4">#REF!</definedName>
    <definedName name="원자력플랜트전공012" localSheetId="3">#REF!</definedName>
    <definedName name="원자력플랜트전공012" localSheetId="2">#REF!</definedName>
    <definedName name="원자력플랜트전공012" localSheetId="1">#REF!</definedName>
    <definedName name="원자력플랜트전공012" localSheetId="0">#REF!</definedName>
    <definedName name="원자력플랜트전공012" localSheetId="7">#REF!</definedName>
    <definedName name="원자력플랜트전공012" localSheetId="5">#REF!</definedName>
    <definedName name="원자력플랜트전공012">#REF!</definedName>
    <definedName name="원자력플랜트전공982" localSheetId="4">#REF!</definedName>
    <definedName name="원자력플랜트전공982" localSheetId="3">#REF!</definedName>
    <definedName name="원자력플랜트전공982" localSheetId="2">#REF!</definedName>
    <definedName name="원자력플랜트전공982" localSheetId="1">#REF!</definedName>
    <definedName name="원자력플랜트전공982" localSheetId="0">#REF!</definedName>
    <definedName name="원자력플랜트전공982" localSheetId="7">#REF!</definedName>
    <definedName name="원자력플랜트전공982" localSheetId="5">#REF!</definedName>
    <definedName name="원자력플랜트전공982">#REF!</definedName>
    <definedName name="원자력플랜트전공991" localSheetId="4">#REF!</definedName>
    <definedName name="원자력플랜트전공991" localSheetId="3">#REF!</definedName>
    <definedName name="원자력플랜트전공991" localSheetId="2">#REF!</definedName>
    <definedName name="원자력플랜트전공991" localSheetId="1">#REF!</definedName>
    <definedName name="원자력플랜트전공991" localSheetId="0">#REF!</definedName>
    <definedName name="원자력플랜트전공991" localSheetId="7">#REF!</definedName>
    <definedName name="원자력플랜트전공991" localSheetId="5">#REF!</definedName>
    <definedName name="원자력플랜트전공991">#REF!</definedName>
    <definedName name="원자력플랜트전공992" localSheetId="4">#REF!</definedName>
    <definedName name="원자력플랜트전공992" localSheetId="3">#REF!</definedName>
    <definedName name="원자력플랜트전공992" localSheetId="2">#REF!</definedName>
    <definedName name="원자력플랜트전공992" localSheetId="1">#REF!</definedName>
    <definedName name="원자력플랜트전공992" localSheetId="0">#REF!</definedName>
    <definedName name="원자력플랜트전공992" localSheetId="7">#REF!</definedName>
    <definedName name="원자력플랜트전공992" localSheetId="5">#REF!</definedName>
    <definedName name="원자력플랜트전공992">#REF!</definedName>
    <definedName name="월드건설" hidden="1">{#N/A,#N/A,FALSE,"이태원철근"}</definedName>
    <definedName name="위생공001" localSheetId="4">#REF!</definedName>
    <definedName name="위생공001" localSheetId="3">#REF!</definedName>
    <definedName name="위생공001" localSheetId="2">#REF!</definedName>
    <definedName name="위생공001" localSheetId="1">#REF!</definedName>
    <definedName name="위생공001" localSheetId="0">#REF!</definedName>
    <definedName name="위생공001" localSheetId="7">#REF!</definedName>
    <definedName name="위생공001" localSheetId="5">#REF!</definedName>
    <definedName name="위생공001">#REF!</definedName>
    <definedName name="위생공002" localSheetId="4">#REF!</definedName>
    <definedName name="위생공002" localSheetId="3">#REF!</definedName>
    <definedName name="위생공002" localSheetId="2">#REF!</definedName>
    <definedName name="위생공002" localSheetId="1">#REF!</definedName>
    <definedName name="위생공002" localSheetId="0">#REF!</definedName>
    <definedName name="위생공002" localSheetId="7">#REF!</definedName>
    <definedName name="위생공002" localSheetId="5">#REF!</definedName>
    <definedName name="위생공002">#REF!</definedName>
    <definedName name="위생공011" localSheetId="4">#REF!</definedName>
    <definedName name="위생공011" localSheetId="3">#REF!</definedName>
    <definedName name="위생공011" localSheetId="2">#REF!</definedName>
    <definedName name="위생공011" localSheetId="1">#REF!</definedName>
    <definedName name="위생공011" localSheetId="0">#REF!</definedName>
    <definedName name="위생공011" localSheetId="7">#REF!</definedName>
    <definedName name="위생공011" localSheetId="5">#REF!</definedName>
    <definedName name="위생공011">#REF!</definedName>
    <definedName name="위생공012" localSheetId="4">#REF!</definedName>
    <definedName name="위생공012" localSheetId="3">#REF!</definedName>
    <definedName name="위생공012" localSheetId="2">#REF!</definedName>
    <definedName name="위생공012" localSheetId="1">#REF!</definedName>
    <definedName name="위생공012" localSheetId="0">#REF!</definedName>
    <definedName name="위생공012" localSheetId="7">#REF!</definedName>
    <definedName name="위생공012" localSheetId="5">#REF!</definedName>
    <definedName name="위생공012">#REF!</definedName>
    <definedName name="위생공982" localSheetId="4">#REF!</definedName>
    <definedName name="위생공982" localSheetId="3">#REF!</definedName>
    <definedName name="위생공982" localSheetId="2">#REF!</definedName>
    <definedName name="위생공982" localSheetId="1">#REF!</definedName>
    <definedName name="위생공982" localSheetId="0">#REF!</definedName>
    <definedName name="위생공982" localSheetId="7">#REF!</definedName>
    <definedName name="위생공982" localSheetId="5">#REF!</definedName>
    <definedName name="위생공982">#REF!</definedName>
    <definedName name="위생공991" localSheetId="4">#REF!</definedName>
    <definedName name="위생공991" localSheetId="3">#REF!</definedName>
    <definedName name="위생공991" localSheetId="2">#REF!</definedName>
    <definedName name="위생공991" localSheetId="1">#REF!</definedName>
    <definedName name="위생공991" localSheetId="0">#REF!</definedName>
    <definedName name="위생공991" localSheetId="7">#REF!</definedName>
    <definedName name="위생공991" localSheetId="5">#REF!</definedName>
    <definedName name="위생공991">#REF!</definedName>
    <definedName name="위생공992" localSheetId="4">#REF!</definedName>
    <definedName name="위생공992" localSheetId="3">#REF!</definedName>
    <definedName name="위생공992" localSheetId="2">#REF!</definedName>
    <definedName name="위생공992" localSheetId="1">#REF!</definedName>
    <definedName name="위생공992" localSheetId="0">#REF!</definedName>
    <definedName name="위생공992" localSheetId="7">#REF!</definedName>
    <definedName name="위생공992" localSheetId="5">#REF!</definedName>
    <definedName name="위생공992">#REF!</definedName>
    <definedName name="유리공001" localSheetId="4">#REF!</definedName>
    <definedName name="유리공001" localSheetId="3">#REF!</definedName>
    <definedName name="유리공001" localSheetId="2">#REF!</definedName>
    <definedName name="유리공001" localSheetId="1">#REF!</definedName>
    <definedName name="유리공001" localSheetId="0">#REF!</definedName>
    <definedName name="유리공001" localSheetId="7">#REF!</definedName>
    <definedName name="유리공001" localSheetId="5">#REF!</definedName>
    <definedName name="유리공001">#REF!</definedName>
    <definedName name="유리공002" localSheetId="4">#REF!</definedName>
    <definedName name="유리공002" localSheetId="3">#REF!</definedName>
    <definedName name="유리공002" localSheetId="2">#REF!</definedName>
    <definedName name="유리공002" localSheetId="1">#REF!</definedName>
    <definedName name="유리공002" localSheetId="0">#REF!</definedName>
    <definedName name="유리공002" localSheetId="7">#REF!</definedName>
    <definedName name="유리공002" localSheetId="5">#REF!</definedName>
    <definedName name="유리공002">#REF!</definedName>
    <definedName name="유리공011" localSheetId="4">#REF!</definedName>
    <definedName name="유리공011" localSheetId="3">#REF!</definedName>
    <definedName name="유리공011" localSheetId="2">#REF!</definedName>
    <definedName name="유리공011" localSheetId="1">#REF!</definedName>
    <definedName name="유리공011" localSheetId="0">#REF!</definedName>
    <definedName name="유리공011" localSheetId="7">#REF!</definedName>
    <definedName name="유리공011" localSheetId="5">#REF!</definedName>
    <definedName name="유리공011">#REF!</definedName>
    <definedName name="유리공012" localSheetId="4">#REF!</definedName>
    <definedName name="유리공012" localSheetId="3">#REF!</definedName>
    <definedName name="유리공012" localSheetId="2">#REF!</definedName>
    <definedName name="유리공012" localSheetId="1">#REF!</definedName>
    <definedName name="유리공012" localSheetId="0">#REF!</definedName>
    <definedName name="유리공012" localSheetId="7">#REF!</definedName>
    <definedName name="유리공012" localSheetId="5">#REF!</definedName>
    <definedName name="유리공012">#REF!</definedName>
    <definedName name="유리공982" localSheetId="4">#REF!</definedName>
    <definedName name="유리공982" localSheetId="3">#REF!</definedName>
    <definedName name="유리공982" localSheetId="2">#REF!</definedName>
    <definedName name="유리공982" localSheetId="1">#REF!</definedName>
    <definedName name="유리공982" localSheetId="0">#REF!</definedName>
    <definedName name="유리공982" localSheetId="7">#REF!</definedName>
    <definedName name="유리공982" localSheetId="5">#REF!</definedName>
    <definedName name="유리공982">#REF!</definedName>
    <definedName name="유리공991" localSheetId="4">#REF!</definedName>
    <definedName name="유리공991" localSheetId="3">#REF!</definedName>
    <definedName name="유리공991" localSheetId="2">#REF!</definedName>
    <definedName name="유리공991" localSheetId="1">#REF!</definedName>
    <definedName name="유리공991" localSheetId="0">#REF!</definedName>
    <definedName name="유리공991" localSheetId="7">#REF!</definedName>
    <definedName name="유리공991" localSheetId="5">#REF!</definedName>
    <definedName name="유리공991">#REF!</definedName>
    <definedName name="유리공992" localSheetId="4">#REF!</definedName>
    <definedName name="유리공992" localSheetId="3">#REF!</definedName>
    <definedName name="유리공992" localSheetId="2">#REF!</definedName>
    <definedName name="유리공992" localSheetId="1">#REF!</definedName>
    <definedName name="유리공992" localSheetId="0">#REF!</definedName>
    <definedName name="유리공992" localSheetId="7">#REF!</definedName>
    <definedName name="유리공992" localSheetId="5">#REF!</definedName>
    <definedName name="유리공992">#REF!</definedName>
    <definedName name="유입1" localSheetId="4">[88]맨홀수량산출!#REF!</definedName>
    <definedName name="유입1" localSheetId="3">[88]맨홀수량산출!#REF!</definedName>
    <definedName name="유입1">[88]맨홀수량산출!#REF!</definedName>
    <definedName name="유출">#N/A</definedName>
    <definedName name="유치원" localSheetId="4">#REF!</definedName>
    <definedName name="유치원" localSheetId="3">#REF!</definedName>
    <definedName name="유치원" localSheetId="2">#REF!</definedName>
    <definedName name="유치원" localSheetId="1">#REF!</definedName>
    <definedName name="유치원" localSheetId="0">#REF!</definedName>
    <definedName name="유치원" localSheetId="7">#REF!</definedName>
    <definedName name="유치원" localSheetId="5">#REF!</definedName>
    <definedName name="유치원">#REF!</definedName>
    <definedName name="유치원1">'[48]교사기준면적(초등)'!$D$5</definedName>
    <definedName name="유형" localSheetId="4" hidden="1">{#N/A,#N/A,FALSE,"혼합골재"}</definedName>
    <definedName name="유형" localSheetId="3" hidden="1">{#N/A,#N/A,FALSE,"혼합골재"}</definedName>
    <definedName name="유형" localSheetId="2" hidden="1">{#N/A,#N/A,FALSE,"혼합골재"}</definedName>
    <definedName name="유형" localSheetId="1" hidden="1">{#N/A,#N/A,FALSE,"혼합골재"}</definedName>
    <definedName name="유형" localSheetId="0" hidden="1">{#N/A,#N/A,FALSE,"혼합골재"}</definedName>
    <definedName name="유형" localSheetId="7" hidden="1">{#N/A,#N/A,FALSE,"혼합골재"}</definedName>
    <definedName name="유형" localSheetId="11" hidden="1">{#N/A,#N/A,FALSE,"혼합골재"}</definedName>
    <definedName name="유형" localSheetId="5" hidden="1">{#N/A,#N/A,FALSE,"혼합골재"}</definedName>
    <definedName name="유형" hidden="1">{#N/A,#N/A,FALSE,"혼합골재"}</definedName>
    <definedName name="육리1호" localSheetId="4">#REF!</definedName>
    <definedName name="육리1호" localSheetId="3">#REF!</definedName>
    <definedName name="육리1호" localSheetId="2">#REF!</definedName>
    <definedName name="육리1호" localSheetId="1">#REF!</definedName>
    <definedName name="육리1호" localSheetId="0">#REF!</definedName>
    <definedName name="육리1호" localSheetId="7">#REF!</definedName>
    <definedName name="육리1호" localSheetId="5">#REF!</definedName>
    <definedName name="육리1호">#REF!</definedName>
    <definedName name="육리2호" localSheetId="4">#REF!</definedName>
    <definedName name="육리2호" localSheetId="3">#REF!</definedName>
    <definedName name="육리2호" localSheetId="2">#REF!</definedName>
    <definedName name="육리2호" localSheetId="1">#REF!</definedName>
    <definedName name="육리2호" localSheetId="0">#REF!</definedName>
    <definedName name="육리2호" localSheetId="7">#REF!</definedName>
    <definedName name="육리2호" localSheetId="5">#REF!</definedName>
    <definedName name="육리2호">#REF!</definedName>
    <definedName name="육상면정리및청소" localSheetId="4">#REF!</definedName>
    <definedName name="육상면정리및청소" localSheetId="3">#REF!</definedName>
    <definedName name="육상면정리및청소" localSheetId="2">#REF!</definedName>
    <definedName name="육상면정리및청소" localSheetId="1">#REF!</definedName>
    <definedName name="육상면정리및청소" localSheetId="0">#REF!</definedName>
    <definedName name="육상면정리및청소" localSheetId="7">#REF!</definedName>
    <definedName name="육상면정리및청소" localSheetId="5">#REF!</definedName>
    <definedName name="육상면정리및청소">#REF!</definedName>
    <definedName name="육상암1" localSheetId="4">#REF!</definedName>
    <definedName name="육상암1" localSheetId="3">#REF!</definedName>
    <definedName name="육상암1" localSheetId="2">#REF!</definedName>
    <definedName name="육상암1" localSheetId="1">#REF!</definedName>
    <definedName name="육상암1" localSheetId="0">#REF!</definedName>
    <definedName name="육상암1" localSheetId="7">#REF!</definedName>
    <definedName name="육상암1" localSheetId="5">#REF!</definedName>
    <definedName name="육상암1">#REF!</definedName>
    <definedName name="육상토사1" localSheetId="4">#REF!</definedName>
    <definedName name="육상토사1" localSheetId="3">#REF!</definedName>
    <definedName name="육상토사1" localSheetId="2">#REF!</definedName>
    <definedName name="육상토사1" localSheetId="1">#REF!</definedName>
    <definedName name="육상토사1" localSheetId="0">#REF!</definedName>
    <definedName name="육상토사1" localSheetId="7">#REF!</definedName>
    <definedName name="육상토사1" localSheetId="5">#REF!</definedName>
    <definedName name="육상토사1">#REF!</definedName>
    <definedName name="육상토사2" localSheetId="4">#REF!</definedName>
    <definedName name="육상토사2" localSheetId="3">#REF!</definedName>
    <definedName name="육상토사2" localSheetId="2">#REF!</definedName>
    <definedName name="육상토사2" localSheetId="1">#REF!</definedName>
    <definedName name="육상토사2" localSheetId="0">#REF!</definedName>
    <definedName name="육상토사2" localSheetId="7">#REF!</definedName>
    <definedName name="육상토사2" localSheetId="5">#REF!</definedName>
    <definedName name="육상토사2">#REF!</definedName>
    <definedName name="은산1호" localSheetId="4">#REF!</definedName>
    <definedName name="은산1호" localSheetId="3">#REF!</definedName>
    <definedName name="은산1호" localSheetId="2">#REF!</definedName>
    <definedName name="은산1호" localSheetId="1">#REF!</definedName>
    <definedName name="은산1호" localSheetId="0">#REF!</definedName>
    <definedName name="은산1호" localSheetId="7">#REF!</definedName>
    <definedName name="은산1호" localSheetId="5">#REF!</definedName>
    <definedName name="은산1호">#REF!</definedName>
    <definedName name="은산2호" localSheetId="4">#REF!</definedName>
    <definedName name="은산2호" localSheetId="3">#REF!</definedName>
    <definedName name="은산2호" localSheetId="2">#REF!</definedName>
    <definedName name="은산2호" localSheetId="1">#REF!</definedName>
    <definedName name="은산2호" localSheetId="0">#REF!</definedName>
    <definedName name="은산2호" localSheetId="7">#REF!</definedName>
    <definedName name="은산2호" localSheetId="5">#REF!</definedName>
    <definedName name="은산2호">#REF!</definedName>
    <definedName name="은산3호" localSheetId="4">#REF!</definedName>
    <definedName name="은산3호" localSheetId="3">#REF!</definedName>
    <definedName name="은산3호" localSheetId="2">#REF!</definedName>
    <definedName name="은산3호" localSheetId="1">#REF!</definedName>
    <definedName name="은산3호" localSheetId="0">#REF!</definedName>
    <definedName name="은산3호" localSheetId="7">#REF!</definedName>
    <definedName name="은산3호" localSheetId="5">#REF!</definedName>
    <definedName name="은산3호">#REF!</definedName>
    <definedName name="은산4호" localSheetId="4">#REF!</definedName>
    <definedName name="은산4호" localSheetId="3">#REF!</definedName>
    <definedName name="은산4호" localSheetId="2">#REF!</definedName>
    <definedName name="은산4호" localSheetId="1">#REF!</definedName>
    <definedName name="은산4호" localSheetId="0">#REF!</definedName>
    <definedName name="은산4호" localSheetId="7">#REF!</definedName>
    <definedName name="은산4호" localSheetId="5">#REF!</definedName>
    <definedName name="은산4호">#REF!</definedName>
    <definedName name="은행나무" localSheetId="4">#REF!</definedName>
    <definedName name="은행나무" localSheetId="3">#REF!</definedName>
    <definedName name="은행나무" localSheetId="2">#REF!</definedName>
    <definedName name="은행나무" localSheetId="1">#REF!</definedName>
    <definedName name="은행나무" localSheetId="0">#REF!</definedName>
    <definedName name="은행나무" localSheetId="7">#REF!</definedName>
    <definedName name="은행나무" localSheetId="5">#REF!</definedName>
    <definedName name="은행나무">#REF!</definedName>
    <definedName name="을부담품목별중량계">[45]운반비산출!$E$25</definedName>
    <definedName name="음악" localSheetId="4">#REF!</definedName>
    <definedName name="음악" localSheetId="3">#REF!</definedName>
    <definedName name="음악" localSheetId="2">#REF!</definedName>
    <definedName name="음악" localSheetId="1">#REF!</definedName>
    <definedName name="음악" localSheetId="0">#REF!</definedName>
    <definedName name="음악" localSheetId="7">#REF!</definedName>
    <definedName name="음악" localSheetId="5">#REF!</definedName>
    <definedName name="음악">#REF!</definedName>
    <definedName name="음악1">'[48]교사기준면적(초등)'!$D$9</definedName>
    <definedName name="의" hidden="1">{#N/A,#N/A,FALSE,"운반시간"}</definedName>
    <definedName name="이공구" localSheetId="4">#REF!</definedName>
    <definedName name="이공구" localSheetId="3">#REF!</definedName>
    <definedName name="이공구" localSheetId="2">#REF!</definedName>
    <definedName name="이공구" localSheetId="1">#REF!</definedName>
    <definedName name="이공구" localSheetId="0">#REF!</definedName>
    <definedName name="이공구" localSheetId="7">#REF!</definedName>
    <definedName name="이공구" localSheetId="5">#REF!</definedName>
    <definedName name="이공구">#REF!</definedName>
    <definedName name="이공구가설비">'[123]1,2공구원가계산서'!$D$30</definedName>
    <definedName name="이공구간접노무비">'[123]1,2공구원가계산서'!$D$23</definedName>
    <definedName name="이공구관급" localSheetId="4">#REF!</definedName>
    <definedName name="이공구관급" localSheetId="3">#REF!</definedName>
    <definedName name="이공구관급" localSheetId="2">#REF!</definedName>
    <definedName name="이공구관급" localSheetId="1">#REF!</definedName>
    <definedName name="이공구관급" localSheetId="0">#REF!</definedName>
    <definedName name="이공구관급" localSheetId="7">#REF!</definedName>
    <definedName name="이공구관급" localSheetId="5">#REF!</definedName>
    <definedName name="이공구관급">#REF!</definedName>
    <definedName name="이공구기타경비">'[123]1,2공구원가계산서'!$D$29</definedName>
    <definedName name="이공구부가가치세">'[123]2공구산출내역'!$F$174</definedName>
    <definedName name="이공구산재보험료">'[123]1,2공구원가계산서'!$D$27</definedName>
    <definedName name="이공구안전관리비">'[123]1,2공구원가계산서'!$D$28</definedName>
    <definedName name="이공구이윤">'[123]1,2공구원가계산서'!$D$35</definedName>
    <definedName name="이공구일반관리비">'[123]1,2공구원가계산서'!$D$34</definedName>
    <definedName name="이공구품질관리비">'[123]1,2공구원가계산서'!$D$31</definedName>
    <definedName name="이삼" localSheetId="4">#REF!</definedName>
    <definedName name="이삼" localSheetId="3">#REF!</definedName>
    <definedName name="이삼" localSheetId="2">#REF!</definedName>
    <definedName name="이삼" localSheetId="1">#REF!</definedName>
    <definedName name="이삼" localSheetId="0">#REF!</definedName>
    <definedName name="이삼" localSheetId="7">#REF!</definedName>
    <definedName name="이삼" localSheetId="5">#REF!</definedName>
    <definedName name="이삼">#REF!</definedName>
    <definedName name="이식단가" localSheetId="4">#REF!</definedName>
    <definedName name="이식단가" localSheetId="3">#REF!</definedName>
    <definedName name="이식단가" localSheetId="2">#REF!</definedName>
    <definedName name="이식단가" localSheetId="1">#REF!</definedName>
    <definedName name="이식단가" localSheetId="0">#REF!</definedName>
    <definedName name="이식단가" localSheetId="7">#REF!</definedName>
    <definedName name="이식단가" localSheetId="5">#REF!</definedName>
    <definedName name="이식단가">#REF!</definedName>
    <definedName name="이식단가1" localSheetId="4">#REF!</definedName>
    <definedName name="이식단가1" localSheetId="3">#REF!</definedName>
    <definedName name="이식단가1" localSheetId="2">#REF!</definedName>
    <definedName name="이식단가1" localSheetId="1">#REF!</definedName>
    <definedName name="이식단가1" localSheetId="0">#REF!</definedName>
    <definedName name="이식단가1" localSheetId="7">#REF!</definedName>
    <definedName name="이식단가1" localSheetId="5">#REF!</definedName>
    <definedName name="이식단가1">#REF!</definedName>
    <definedName name="이식일위" localSheetId="4">#REF!</definedName>
    <definedName name="이식일위" localSheetId="3">#REF!</definedName>
    <definedName name="이식일위" localSheetId="2">#REF!</definedName>
    <definedName name="이식일위" localSheetId="1">#REF!</definedName>
    <definedName name="이식일위" localSheetId="0">#REF!</definedName>
    <definedName name="이식일위" localSheetId="7">#REF!</definedName>
    <definedName name="이식일위" localSheetId="5">#REF!</definedName>
    <definedName name="이식일위">#REF!</definedName>
    <definedName name="이월32" localSheetId="4">#REF!</definedName>
    <definedName name="이월32" localSheetId="3">#REF!</definedName>
    <definedName name="이월32" localSheetId="2">#REF!</definedName>
    <definedName name="이월32" localSheetId="1">#REF!</definedName>
    <definedName name="이월32" localSheetId="0">#REF!</definedName>
    <definedName name="이월32" localSheetId="7">#REF!</definedName>
    <definedName name="이월32" localSheetId="5">#REF!</definedName>
    <definedName name="이월32">#REF!</definedName>
    <definedName name="이윤" localSheetId="4">#REF!</definedName>
    <definedName name="이윤" localSheetId="3">#REF!</definedName>
    <definedName name="이윤" localSheetId="2">#REF!</definedName>
    <definedName name="이윤" localSheetId="1">#REF!</definedName>
    <definedName name="이윤" localSheetId="0">#REF!</definedName>
    <definedName name="이윤" localSheetId="7">#REF!</definedName>
    <definedName name="이윤" localSheetId="5">#REF!</definedName>
    <definedName name="이윤">#REF!</definedName>
    <definedName name="이윤율" localSheetId="4">#REF!</definedName>
    <definedName name="이윤율" localSheetId="3">#REF!</definedName>
    <definedName name="이윤율" localSheetId="2">#REF!</definedName>
    <definedName name="이윤율" localSheetId="1">#REF!</definedName>
    <definedName name="이윤율" localSheetId="0">#REF!</definedName>
    <definedName name="이윤율" localSheetId="7">#REF!</definedName>
    <definedName name="이윤율" localSheetId="5">#REF!</definedName>
    <definedName name="이윤율">#REF!</definedName>
    <definedName name="이자" localSheetId="4">#REF!</definedName>
    <definedName name="이자" localSheetId="3">#REF!</definedName>
    <definedName name="이자" localSheetId="2">#REF!</definedName>
    <definedName name="이자" localSheetId="1">#REF!</definedName>
    <definedName name="이자" localSheetId="0">#REF!</definedName>
    <definedName name="이자" localSheetId="7">#REF!</definedName>
    <definedName name="이자" localSheetId="5">#REF!</definedName>
    <definedName name="이자">#REF!</definedName>
    <definedName name="이자율">0.125</definedName>
    <definedName name="이정" localSheetId="4" hidden="1">{#N/A,#N/A,FALSE,"2~8번"}</definedName>
    <definedName name="이정" localSheetId="3" hidden="1">{#N/A,#N/A,FALSE,"2~8번"}</definedName>
    <definedName name="이정" localSheetId="2" hidden="1">{#N/A,#N/A,FALSE,"2~8번"}</definedName>
    <definedName name="이정" localSheetId="1" hidden="1">{#N/A,#N/A,FALSE,"2~8번"}</definedName>
    <definedName name="이정" localSheetId="0" hidden="1">{#N/A,#N/A,FALSE,"2~8번"}</definedName>
    <definedName name="이정" localSheetId="7" hidden="1">{#N/A,#N/A,FALSE,"2~8번"}</definedName>
    <definedName name="이정" localSheetId="11" hidden="1">{#N/A,#N/A,FALSE,"2~8번"}</definedName>
    <definedName name="이정" localSheetId="5" hidden="1">{#N/A,#N/A,FALSE,"2~8번"}</definedName>
    <definedName name="이정" hidden="1">{#N/A,#N/A,FALSE,"2~8번"}</definedName>
    <definedName name="이토_배관물량" localSheetId="4">#REF!</definedName>
    <definedName name="이토_배관물량" localSheetId="3">#REF!</definedName>
    <definedName name="이토_배관물량">#REF!</definedName>
    <definedName name="이토변실" localSheetId="4">#REF!</definedName>
    <definedName name="이토변실" localSheetId="3">#REF!</definedName>
    <definedName name="이토변실">#REF!</definedName>
    <definedName name="이형관" localSheetId="7">[41]DATE!$B$24:$B$85</definedName>
    <definedName name="이형관">[42]DATE!$B$24:$B$85</definedName>
    <definedName name="이형관2" localSheetId="4">[124]DATE!$B$24:$B$85</definedName>
    <definedName name="이형관2" localSheetId="3">[124]DATE!$B$24:$B$85</definedName>
    <definedName name="이형관2" localSheetId="2">[124]DATE!$B$24:$B$85</definedName>
    <definedName name="이형관2" localSheetId="1">[124]DATE!$B$24:$B$85</definedName>
    <definedName name="이형관2" localSheetId="0">[124]DATE!$B$24:$B$85</definedName>
    <definedName name="이형관2" localSheetId="5">[124]DATE!$B$24:$B$85</definedName>
    <definedName name="이형관2">[125]DATE!$B$24:$B$85</definedName>
    <definedName name="인가번호" localSheetId="4">#REF!</definedName>
    <definedName name="인가번호" localSheetId="3">#REF!</definedName>
    <definedName name="인가번호" localSheetId="2">#REF!</definedName>
    <definedName name="인가번호" localSheetId="1">#REF!</definedName>
    <definedName name="인가번호" localSheetId="0">#REF!</definedName>
    <definedName name="인가번호" localSheetId="7">#REF!</definedName>
    <definedName name="인가번호" localSheetId="5">#REF!</definedName>
    <definedName name="인가번호">#REF!</definedName>
    <definedName name="인동덩쿨" localSheetId="4">#REF!</definedName>
    <definedName name="인동덩쿨" localSheetId="3">#REF!</definedName>
    <definedName name="인동덩쿨" localSheetId="2">#REF!</definedName>
    <definedName name="인동덩쿨" localSheetId="1">#REF!</definedName>
    <definedName name="인동덩쿨" localSheetId="0">#REF!</definedName>
    <definedName name="인동덩쿨" localSheetId="7">#REF!</definedName>
    <definedName name="인동덩쿨" localSheetId="5">#REF!</definedName>
    <definedName name="인동덩쿨">#REF!</definedName>
    <definedName name="인버트두께">[88]단위수량!$C$10</definedName>
    <definedName name="인쇄양식" localSheetId="4">#N/A</definedName>
    <definedName name="인쇄양식" localSheetId="3">#N/A</definedName>
    <definedName name="인쇄양식" localSheetId="2">#N/A</definedName>
    <definedName name="인쇄양식" localSheetId="1">#N/A</definedName>
    <definedName name="인쇄양식" localSheetId="0">#N/A</definedName>
    <definedName name="인쇄양식" localSheetId="7">[0]!일공구부가가치세</definedName>
    <definedName name="인쇄양식" localSheetId="11">[0]!일공구기타경비</definedName>
    <definedName name="인쇄양식" localSheetId="5">#N/A</definedName>
    <definedName name="인쇄양식">#N/A</definedName>
    <definedName name="인양제내역서">[126]전체!$B$1:$H$248</definedName>
    <definedName name="일공구가설비">'[123]1,2공구원가계산서'!$D$12</definedName>
    <definedName name="일공구간접노무비">'[123]1,2공구원가계산서'!$D$5</definedName>
    <definedName name="일공구관급" localSheetId="4">#REF!</definedName>
    <definedName name="일공구관급" localSheetId="3">#REF!</definedName>
    <definedName name="일공구관급" localSheetId="2">#REF!</definedName>
    <definedName name="일공구관급" localSheetId="1">#REF!</definedName>
    <definedName name="일공구관급" localSheetId="0">#REF!</definedName>
    <definedName name="일공구관급" localSheetId="7">#REF!</definedName>
    <definedName name="일공구관급" localSheetId="5">#REF!</definedName>
    <definedName name="일공구관급">#REF!</definedName>
    <definedName name="일공구기타경비">'[123]1,2공구원가계산서'!$D$11</definedName>
    <definedName name="일공구부가가치세">'[123]1공구산출내역서'!$F$745</definedName>
    <definedName name="일공구산재보험료">'[123]1,2공구원가계산서'!$D$9</definedName>
    <definedName name="일공구안전관리비">'[123]1,2공구원가계산서'!$D$10</definedName>
    <definedName name="일공구이윤">'[123]1,2공구원가계산서'!$D$17</definedName>
    <definedName name="일공구일반관리비">'[123]1,2공구원가계산서'!$D$16</definedName>
    <definedName name="일공구직영비">'[123]1공구산출내역서'!$F$746</definedName>
    <definedName name="일공구품질관리비">'[123]1,2공구원가계산서'!$D$13</definedName>
    <definedName name="일관" localSheetId="4">[30]설계예시!$J$624</definedName>
    <definedName name="일관" localSheetId="3">[30]설계예시!$J$624</definedName>
    <definedName name="일관" localSheetId="2">[30]설계예시!$J$624</definedName>
    <definedName name="일관" localSheetId="1">[30]설계예시!$J$624</definedName>
    <definedName name="일관" localSheetId="0">[30]설계예시!$J$624</definedName>
    <definedName name="일관" localSheetId="5">[30]설계예시!$J$624</definedName>
    <definedName name="일관">[31]설계예시!$J$624</definedName>
    <definedName name="일반" localSheetId="4">#REF!</definedName>
    <definedName name="일반" localSheetId="3">#REF!</definedName>
    <definedName name="일반" localSheetId="2">#REF!</definedName>
    <definedName name="일반" localSheetId="1">#REF!</definedName>
    <definedName name="일반" localSheetId="0">#REF!</definedName>
    <definedName name="일반" localSheetId="7">#REF!</definedName>
    <definedName name="일반" localSheetId="5">#REF!</definedName>
    <definedName name="일반">#REF!</definedName>
    <definedName name="일반1">'[48]교사기준면적(초등)'!$D$4</definedName>
    <definedName name="일반관리비" localSheetId="4">#REF!</definedName>
    <definedName name="일반관리비" localSheetId="3">#REF!</definedName>
    <definedName name="일반관리비" localSheetId="2">#REF!</definedName>
    <definedName name="일반관리비" localSheetId="1">#REF!</definedName>
    <definedName name="일반관리비" localSheetId="0">#REF!</definedName>
    <definedName name="일반관리비" localSheetId="7">#REF!</definedName>
    <definedName name="일반관리비" localSheetId="5">#REF!</definedName>
    <definedName name="일반관리비">#REF!</definedName>
    <definedName name="일반관리비율" localSheetId="4">#REF!</definedName>
    <definedName name="일반관리비율" localSheetId="3">#REF!</definedName>
    <definedName name="일반관리비율" localSheetId="2">#REF!</definedName>
    <definedName name="일반관리비율" localSheetId="1">#REF!</definedName>
    <definedName name="일반관리비율" localSheetId="0">#REF!</definedName>
    <definedName name="일반관리비율" localSheetId="7">#REF!</definedName>
    <definedName name="일반관리비율" localSheetId="5">#REF!</definedName>
    <definedName name="일반관리비율">#REF!</definedName>
    <definedName name="일반교실" localSheetId="4">#REF!</definedName>
    <definedName name="일반교실" localSheetId="3">#REF!</definedName>
    <definedName name="일반교실" localSheetId="2">#REF!</definedName>
    <definedName name="일반교실" localSheetId="1">#REF!</definedName>
    <definedName name="일반교실" localSheetId="0">#REF!</definedName>
    <definedName name="일반교실" localSheetId="7">#REF!</definedName>
    <definedName name="일반교실" localSheetId="5">#REF!</definedName>
    <definedName name="일반교실">#REF!</definedName>
    <definedName name="일반교실1">'[48]교사기준면적(초등)'!$D$4</definedName>
    <definedName name="일반집계" localSheetId="4">#REF!</definedName>
    <definedName name="일반집계" localSheetId="3">#REF!</definedName>
    <definedName name="일반집계" localSheetId="2">#REF!</definedName>
    <definedName name="일반집계" localSheetId="1">#REF!</definedName>
    <definedName name="일반집계" localSheetId="0">#REF!</definedName>
    <definedName name="일반집계" localSheetId="7">#REF!</definedName>
    <definedName name="일반집계" localSheetId="5">#REF!</definedName>
    <definedName name="일반집계">#REF!</definedName>
    <definedName name="일반통신설비" localSheetId="4">#REF!</definedName>
    <definedName name="일반통신설비" localSheetId="3">#REF!</definedName>
    <definedName name="일반통신설비" localSheetId="2">#REF!</definedName>
    <definedName name="일반통신설비" localSheetId="1">#REF!</definedName>
    <definedName name="일반통신설비" localSheetId="0">#REF!</definedName>
    <definedName name="일반통신설비" localSheetId="7">#REF!</definedName>
    <definedName name="일반통신설비" localSheetId="5">#REF!</definedName>
    <definedName name="일반통신설비">#REF!</definedName>
    <definedName name="일수" localSheetId="4">#REF!</definedName>
    <definedName name="일수" localSheetId="3">#REF!</definedName>
    <definedName name="일수" localSheetId="2">#REF!</definedName>
    <definedName name="일수" localSheetId="1">#REF!</definedName>
    <definedName name="일수" localSheetId="0">#REF!</definedName>
    <definedName name="일수" localSheetId="7">#REF!</definedName>
    <definedName name="일수" localSheetId="5">#REF!</definedName>
    <definedName name="일수">#REF!</definedName>
    <definedName name="일위" localSheetId="4">#REF!,#REF!</definedName>
    <definedName name="일위" localSheetId="3">#REF!,#REF!</definedName>
    <definedName name="일위" localSheetId="2">#REF!,#REF!</definedName>
    <definedName name="일위" localSheetId="1">#REF!,#REF!</definedName>
    <definedName name="일위" localSheetId="0">#REF!,#REF!</definedName>
    <definedName name="일위" localSheetId="7">#REF!,#REF!</definedName>
    <definedName name="일위" localSheetId="5">#REF!,#REF!</definedName>
    <definedName name="일위">#REF!,#REF!</definedName>
    <definedName name="일위대가1" localSheetId="4">#REF!</definedName>
    <definedName name="일위대가1" localSheetId="3">#REF!</definedName>
    <definedName name="일위대가1" localSheetId="2">#REF!</definedName>
    <definedName name="일위대가1" localSheetId="1">#REF!</definedName>
    <definedName name="일위대가1" localSheetId="0">#REF!</definedName>
    <definedName name="일위대가1" localSheetId="7">#REF!</definedName>
    <definedName name="일위대가1" localSheetId="5">#REF!</definedName>
    <definedName name="일위대가1">#REF!</definedName>
    <definedName name="일위대가목록">[127]일위대가!$A$2:$M$1687</definedName>
    <definedName name="일위대가표" localSheetId="4">#REF!</definedName>
    <definedName name="일위대가표" localSheetId="3">#REF!</definedName>
    <definedName name="일위대가표" localSheetId="2">#REF!</definedName>
    <definedName name="일위대가표" localSheetId="1">#REF!</definedName>
    <definedName name="일위대가표" localSheetId="0">#REF!</definedName>
    <definedName name="일위대가표" localSheetId="7">#REF!</definedName>
    <definedName name="일위대가표" localSheetId="5">#REF!</definedName>
    <definedName name="일위대가표">#REF!</definedName>
    <definedName name="일위산출" localSheetId="4">#REF!</definedName>
    <definedName name="일위산출" localSheetId="3">#REF!</definedName>
    <definedName name="일위산출" localSheetId="2">#REF!</definedName>
    <definedName name="일위산출" localSheetId="1">#REF!</definedName>
    <definedName name="일위산출" localSheetId="0">#REF!</definedName>
    <definedName name="일위산출" localSheetId="7">#REF!</definedName>
    <definedName name="일위산출" localSheetId="5">#REF!</definedName>
    <definedName name="일위산출">#REF!</definedName>
    <definedName name="일위산출1" localSheetId="4">#REF!</definedName>
    <definedName name="일위산출1" localSheetId="3">#REF!</definedName>
    <definedName name="일위산출1" localSheetId="2">#REF!</definedName>
    <definedName name="일위산출1" localSheetId="1">#REF!</definedName>
    <definedName name="일위산출1" localSheetId="0">#REF!</definedName>
    <definedName name="일위산출1" localSheetId="7">#REF!</definedName>
    <definedName name="일위산출1" localSheetId="5">#REF!</definedName>
    <definedName name="일위산출1">#REF!</definedName>
    <definedName name="일위호표" localSheetId="4">#REF!</definedName>
    <definedName name="일위호표" localSheetId="3">#REF!</definedName>
    <definedName name="일위호표" localSheetId="2">#REF!</definedName>
    <definedName name="일위호표" localSheetId="1">#REF!</definedName>
    <definedName name="일위호표" localSheetId="0">#REF!</definedName>
    <definedName name="일위호표" localSheetId="7">#REF!</definedName>
    <definedName name="일위호표" localSheetId="5">#REF!</definedName>
    <definedName name="일위호표">#REF!</definedName>
    <definedName name="임">[118]산출내역서집계표!$AB$2:$AR$143</definedName>
    <definedName name="입안1호" localSheetId="4">#REF!</definedName>
    <definedName name="입안1호" localSheetId="3">#REF!</definedName>
    <definedName name="입안1호" localSheetId="2">#REF!</definedName>
    <definedName name="입안1호" localSheetId="1">#REF!</definedName>
    <definedName name="입안1호" localSheetId="0">#REF!</definedName>
    <definedName name="입안1호" localSheetId="7">#REF!</definedName>
    <definedName name="입안1호" localSheetId="5">#REF!</definedName>
    <definedName name="입안1호">#REF!</definedName>
    <definedName name="입안2호" localSheetId="4">#REF!</definedName>
    <definedName name="입안2호" localSheetId="3">#REF!</definedName>
    <definedName name="입안2호" localSheetId="2">#REF!</definedName>
    <definedName name="입안2호" localSheetId="1">#REF!</definedName>
    <definedName name="입안2호" localSheetId="0">#REF!</definedName>
    <definedName name="입안2호" localSheetId="7">#REF!</definedName>
    <definedName name="입안2호" localSheetId="5">#REF!</definedName>
    <definedName name="입안2호">#REF!</definedName>
    <definedName name="입안3호" localSheetId="4">#REF!</definedName>
    <definedName name="입안3호" localSheetId="3">#REF!</definedName>
    <definedName name="입안3호" localSheetId="2">#REF!</definedName>
    <definedName name="입안3호" localSheetId="1">#REF!</definedName>
    <definedName name="입안3호" localSheetId="0">#REF!</definedName>
    <definedName name="입안3호" localSheetId="7">#REF!</definedName>
    <definedName name="입안3호" localSheetId="5">#REF!</definedName>
    <definedName name="입안3호">#REF!</definedName>
    <definedName name="입안4호" localSheetId="4">#REF!</definedName>
    <definedName name="입안4호" localSheetId="3">#REF!</definedName>
    <definedName name="입안4호" localSheetId="2">#REF!</definedName>
    <definedName name="입안4호" localSheetId="1">#REF!</definedName>
    <definedName name="입안4호" localSheetId="0">#REF!</definedName>
    <definedName name="입안4호" localSheetId="7">#REF!</definedName>
    <definedName name="입안4호" localSheetId="5">#REF!</definedName>
    <definedName name="입안4호">#REF!</definedName>
    <definedName name="입안기존2" localSheetId="4">#REF!</definedName>
    <definedName name="입안기존2" localSheetId="3">#REF!</definedName>
    <definedName name="입안기존2" localSheetId="2">#REF!</definedName>
    <definedName name="입안기존2" localSheetId="1">#REF!</definedName>
    <definedName name="입안기존2" localSheetId="0">#REF!</definedName>
    <definedName name="입안기존2" localSheetId="7">#REF!</definedName>
    <definedName name="입안기존2" localSheetId="5">#REF!</definedName>
    <definedName name="입안기존2">#REF!</definedName>
    <definedName name="입찰금액안" localSheetId="4" hidden="1">[128]집계표!#REF!</definedName>
    <definedName name="입찰금액안" localSheetId="3" hidden="1">[128]집계표!#REF!</definedName>
    <definedName name="입찰금액안" hidden="1">[128]집계표!#REF!</definedName>
    <definedName name="ㅈ" localSheetId="4">#REF!</definedName>
    <definedName name="ㅈ" localSheetId="3">#REF!</definedName>
    <definedName name="ㅈ" localSheetId="2">#REF!</definedName>
    <definedName name="ㅈ" localSheetId="1">#REF!</definedName>
    <definedName name="ㅈ" localSheetId="0">#REF!</definedName>
    <definedName name="ㅈ" localSheetId="7">#REF!</definedName>
    <definedName name="ㅈ" localSheetId="5">#REF!</definedName>
    <definedName name="ㅈ">#REF!</definedName>
    <definedName name="ㅈㅈ" localSheetId="4" hidden="1">{#N/A,#N/A,FALSE,"표지목차"}</definedName>
    <definedName name="ㅈㅈ" localSheetId="3" hidden="1">{#N/A,#N/A,FALSE,"표지목차"}</definedName>
    <definedName name="ㅈㅈ" localSheetId="2" hidden="1">{#N/A,#N/A,FALSE,"표지목차"}</definedName>
    <definedName name="ㅈㅈ" localSheetId="1" hidden="1">{#N/A,#N/A,FALSE,"표지목차"}</definedName>
    <definedName name="ㅈㅈ" localSheetId="0" hidden="1">{#N/A,#N/A,FALSE,"표지목차"}</definedName>
    <definedName name="ㅈㅈ" localSheetId="7">[84]우배수!$I$24:$I$85</definedName>
    <definedName name="ㅈㅈ" localSheetId="11" hidden="1">{#N/A,#N/A,FALSE,"표지목차"}</definedName>
    <definedName name="ㅈㅈ" localSheetId="5" hidden="1">{#N/A,#N/A,FALSE,"표지목차"}</definedName>
    <definedName name="ㅈㅈ" hidden="1">{#N/A,#N/A,FALSE,"표지목차"}</definedName>
    <definedName name="자" localSheetId="4">#REF!</definedName>
    <definedName name="자" localSheetId="3">#REF!</definedName>
    <definedName name="자" localSheetId="2">#REF!</definedName>
    <definedName name="자" localSheetId="1">#REF!</definedName>
    <definedName name="자" localSheetId="0">#REF!</definedName>
    <definedName name="자" localSheetId="7">#REF!</definedName>
    <definedName name="자" localSheetId="5">#REF!</definedName>
    <definedName name="자">#REF!</definedName>
    <definedName name="자갈합계" localSheetId="4">#REF!</definedName>
    <definedName name="자갈합계" localSheetId="3">#REF!</definedName>
    <definedName name="자갈합계" localSheetId="2">#REF!</definedName>
    <definedName name="자갈합계" localSheetId="1">#REF!</definedName>
    <definedName name="자갈합계" localSheetId="0">#REF!</definedName>
    <definedName name="자갈합계" localSheetId="7">#REF!</definedName>
    <definedName name="자갈합계" localSheetId="5">#REF!</definedName>
    <definedName name="자갈합계">#REF!</definedName>
    <definedName name="자귀나무" localSheetId="4">#REF!</definedName>
    <definedName name="자귀나무" localSheetId="3">#REF!</definedName>
    <definedName name="자귀나무" localSheetId="2">#REF!</definedName>
    <definedName name="자귀나무" localSheetId="1">#REF!</definedName>
    <definedName name="자귀나무" localSheetId="0">#REF!</definedName>
    <definedName name="자귀나무" localSheetId="7">#REF!</definedName>
    <definedName name="자귀나무" localSheetId="5">#REF!</definedName>
    <definedName name="자귀나무">#REF!</definedName>
    <definedName name="자동화재탐지설비" localSheetId="4">#REF!</definedName>
    <definedName name="자동화재탐지설비" localSheetId="3">#REF!</definedName>
    <definedName name="자동화재탐지설비" localSheetId="2">#REF!</definedName>
    <definedName name="자동화재탐지설비" localSheetId="1">#REF!</definedName>
    <definedName name="자동화재탐지설비" localSheetId="0">#REF!</definedName>
    <definedName name="자동화재탐지설비" localSheetId="7">#REF!</definedName>
    <definedName name="자동화재탐지설비" localSheetId="5">#REF!</definedName>
    <definedName name="자동화재탐지설비">#REF!</definedName>
    <definedName name="자료">[117]기초자료!$A$3:$X$80</definedName>
    <definedName name="자연수위" localSheetId="4">#REF!</definedName>
    <definedName name="자연수위" localSheetId="3">#REF!</definedName>
    <definedName name="자연수위" localSheetId="2">#REF!</definedName>
    <definedName name="자연수위" localSheetId="1">#REF!</definedName>
    <definedName name="자연수위" localSheetId="0">#REF!</definedName>
    <definedName name="자연수위" localSheetId="7">#REF!</definedName>
    <definedName name="자연수위" localSheetId="5">#REF!</definedName>
    <definedName name="자연수위">#REF!</definedName>
    <definedName name="자재단가표" localSheetId="4">#REF!</definedName>
    <definedName name="자재단가표" localSheetId="3">#REF!</definedName>
    <definedName name="자재단가표" localSheetId="2">#REF!</definedName>
    <definedName name="자재단가표" localSheetId="1">#REF!</definedName>
    <definedName name="자재단가표" localSheetId="0">#REF!</definedName>
    <definedName name="자재단가표" localSheetId="7">#REF!</definedName>
    <definedName name="자재단가표" localSheetId="5">#REF!</definedName>
    <definedName name="자재단가표">#REF!</definedName>
    <definedName name="자재집계표" localSheetId="4">#REF!</definedName>
    <definedName name="자재집계표" localSheetId="3">#REF!</definedName>
    <definedName name="자재집계표" localSheetId="2">#REF!</definedName>
    <definedName name="자재집계표" localSheetId="1">#REF!</definedName>
    <definedName name="자재집계표" localSheetId="0">#REF!</definedName>
    <definedName name="자재집계표" localSheetId="7">#REF!</definedName>
    <definedName name="자재집계표" localSheetId="5">#REF!</definedName>
    <definedName name="자재집계표">#REF!</definedName>
    <definedName name="자재집계표제목" localSheetId="4">#REF!</definedName>
    <definedName name="자재집계표제목" localSheetId="3">#REF!</definedName>
    <definedName name="자재집계표제목" localSheetId="2">#REF!</definedName>
    <definedName name="자재집계표제목" localSheetId="1">#REF!</definedName>
    <definedName name="자재집계표제목" localSheetId="0">#REF!</definedName>
    <definedName name="자재집계표제목" localSheetId="7">#REF!</definedName>
    <definedName name="자재집계표제목" localSheetId="5">#REF!</definedName>
    <definedName name="자재집계표제목">#REF!</definedName>
    <definedName name="작업반장" localSheetId="4">#REF!</definedName>
    <definedName name="작업반장" localSheetId="3">#REF!</definedName>
    <definedName name="작업반장" localSheetId="2">#REF!</definedName>
    <definedName name="작업반장" localSheetId="1">#REF!</definedName>
    <definedName name="작업반장" localSheetId="0">#REF!</definedName>
    <definedName name="작업반장" localSheetId="7">#REF!</definedName>
    <definedName name="작업반장" localSheetId="5">#REF!</definedName>
    <definedName name="작업반장">#REF!</definedName>
    <definedName name="작업반장001" localSheetId="4">#REF!</definedName>
    <definedName name="작업반장001" localSheetId="3">#REF!</definedName>
    <definedName name="작업반장001" localSheetId="2">#REF!</definedName>
    <definedName name="작업반장001" localSheetId="1">#REF!</definedName>
    <definedName name="작업반장001" localSheetId="0">#REF!</definedName>
    <definedName name="작업반장001" localSheetId="7">#REF!</definedName>
    <definedName name="작업반장001" localSheetId="5">#REF!</definedName>
    <definedName name="작업반장001">#REF!</definedName>
    <definedName name="작업반장002" localSheetId="4">#REF!</definedName>
    <definedName name="작업반장002" localSheetId="3">#REF!</definedName>
    <definedName name="작업반장002" localSheetId="2">#REF!</definedName>
    <definedName name="작업반장002" localSheetId="1">#REF!</definedName>
    <definedName name="작업반장002" localSheetId="0">#REF!</definedName>
    <definedName name="작업반장002" localSheetId="7">#REF!</definedName>
    <definedName name="작업반장002" localSheetId="5">#REF!</definedName>
    <definedName name="작업반장002">#REF!</definedName>
    <definedName name="작업반장011" localSheetId="4">#REF!</definedName>
    <definedName name="작업반장011" localSheetId="3">#REF!</definedName>
    <definedName name="작업반장011" localSheetId="2">#REF!</definedName>
    <definedName name="작업반장011" localSheetId="1">#REF!</definedName>
    <definedName name="작업반장011" localSheetId="0">#REF!</definedName>
    <definedName name="작업반장011" localSheetId="7">#REF!</definedName>
    <definedName name="작업반장011" localSheetId="5">#REF!</definedName>
    <definedName name="작업반장011">#REF!</definedName>
    <definedName name="작업반장012" localSheetId="4">#REF!</definedName>
    <definedName name="작업반장012" localSheetId="3">#REF!</definedName>
    <definedName name="작업반장012" localSheetId="2">#REF!</definedName>
    <definedName name="작업반장012" localSheetId="1">#REF!</definedName>
    <definedName name="작업반장012" localSheetId="0">#REF!</definedName>
    <definedName name="작업반장012" localSheetId="7">#REF!</definedName>
    <definedName name="작업반장012" localSheetId="5">#REF!</definedName>
    <definedName name="작업반장012">#REF!</definedName>
    <definedName name="작업반장982" localSheetId="4">#REF!</definedName>
    <definedName name="작업반장982" localSheetId="3">#REF!</definedName>
    <definedName name="작업반장982" localSheetId="2">#REF!</definedName>
    <definedName name="작업반장982" localSheetId="1">#REF!</definedName>
    <definedName name="작업반장982" localSheetId="0">#REF!</definedName>
    <definedName name="작업반장982" localSheetId="7">#REF!</definedName>
    <definedName name="작업반장982" localSheetId="5">#REF!</definedName>
    <definedName name="작업반장982">#REF!</definedName>
    <definedName name="작업반장991" localSheetId="4">#REF!</definedName>
    <definedName name="작업반장991" localSheetId="3">#REF!</definedName>
    <definedName name="작업반장991" localSheetId="2">#REF!</definedName>
    <definedName name="작업반장991" localSheetId="1">#REF!</definedName>
    <definedName name="작업반장991" localSheetId="0">#REF!</definedName>
    <definedName name="작업반장991" localSheetId="7">#REF!</definedName>
    <definedName name="작업반장991" localSheetId="5">#REF!</definedName>
    <definedName name="작업반장991">#REF!</definedName>
    <definedName name="작업반장992" localSheetId="4">#REF!</definedName>
    <definedName name="작업반장992" localSheetId="3">#REF!</definedName>
    <definedName name="작업반장992" localSheetId="2">#REF!</definedName>
    <definedName name="작업반장992" localSheetId="1">#REF!</definedName>
    <definedName name="작업반장992" localSheetId="0">#REF!</definedName>
    <definedName name="작업반장992" localSheetId="7">#REF!</definedName>
    <definedName name="작업반장992" localSheetId="5">#REF!</definedName>
    <definedName name="작업반장992">#REF!</definedName>
    <definedName name="작업반장단가" localSheetId="4">[39]관접합및부설!#REF!</definedName>
    <definedName name="작업반장단가" localSheetId="3">[39]관접합및부설!#REF!</definedName>
    <definedName name="작업반장단가" localSheetId="2">[39]관접합및부설!#REF!</definedName>
    <definedName name="작업반장단가" localSheetId="1">[39]관접합및부설!#REF!</definedName>
    <definedName name="작업반장단가" localSheetId="0">[39]관접합및부설!#REF!</definedName>
    <definedName name="작업반장단가" localSheetId="7">[40]관접합및부설!#REF!</definedName>
    <definedName name="작업반장단가" localSheetId="5">[39]관접합및부설!#REF!</definedName>
    <definedName name="작업반장단가">[40]관접합및부설!#REF!</definedName>
    <definedName name="잔디_평떼" localSheetId="4">#REF!</definedName>
    <definedName name="잔디_평떼" localSheetId="3">#REF!</definedName>
    <definedName name="잔디_평떼" localSheetId="2">#REF!</definedName>
    <definedName name="잔디_평떼" localSheetId="1">#REF!</definedName>
    <definedName name="잔디_평떼" localSheetId="0">#REF!</definedName>
    <definedName name="잔디_평떼" localSheetId="7">#REF!</definedName>
    <definedName name="잔디_평떼" localSheetId="5">#REF!</definedName>
    <definedName name="잔디_평떼">#REF!</definedName>
    <definedName name="잔토1" localSheetId="4">#REF!</definedName>
    <definedName name="잔토1" localSheetId="3">#REF!</definedName>
    <definedName name="잔토1" localSheetId="2">#REF!</definedName>
    <definedName name="잔토1" localSheetId="1">#REF!</definedName>
    <definedName name="잔토1" localSheetId="0">#REF!</definedName>
    <definedName name="잔토1" localSheetId="7">#REF!</definedName>
    <definedName name="잔토1" localSheetId="5">#REF!</definedName>
    <definedName name="잔토1">#REF!</definedName>
    <definedName name="잔토2" localSheetId="4">#REF!</definedName>
    <definedName name="잔토2" localSheetId="3">#REF!</definedName>
    <definedName name="잔토2" localSheetId="2">#REF!</definedName>
    <definedName name="잔토2" localSheetId="1">#REF!</definedName>
    <definedName name="잔토2" localSheetId="0">#REF!</definedName>
    <definedName name="잔토2" localSheetId="7">#REF!</definedName>
    <definedName name="잔토2" localSheetId="5">#REF!</definedName>
    <definedName name="잔토2">#REF!</definedName>
    <definedName name="잠수부001" localSheetId="4">#REF!</definedName>
    <definedName name="잠수부001" localSheetId="3">#REF!</definedName>
    <definedName name="잠수부001" localSheetId="2">#REF!</definedName>
    <definedName name="잠수부001" localSheetId="1">#REF!</definedName>
    <definedName name="잠수부001" localSheetId="0">#REF!</definedName>
    <definedName name="잠수부001" localSheetId="7">#REF!</definedName>
    <definedName name="잠수부001" localSheetId="5">#REF!</definedName>
    <definedName name="잠수부001">#REF!</definedName>
    <definedName name="잠수부002" localSheetId="4">#REF!</definedName>
    <definedName name="잠수부002" localSheetId="3">#REF!</definedName>
    <definedName name="잠수부002" localSheetId="2">#REF!</definedName>
    <definedName name="잠수부002" localSheetId="1">#REF!</definedName>
    <definedName name="잠수부002" localSheetId="0">#REF!</definedName>
    <definedName name="잠수부002" localSheetId="7">#REF!</definedName>
    <definedName name="잠수부002" localSheetId="5">#REF!</definedName>
    <definedName name="잠수부002">#REF!</definedName>
    <definedName name="잠수부011" localSheetId="4">#REF!</definedName>
    <definedName name="잠수부011" localSheetId="3">#REF!</definedName>
    <definedName name="잠수부011" localSheetId="2">#REF!</definedName>
    <definedName name="잠수부011" localSheetId="1">#REF!</definedName>
    <definedName name="잠수부011" localSheetId="0">#REF!</definedName>
    <definedName name="잠수부011" localSheetId="7">#REF!</definedName>
    <definedName name="잠수부011" localSheetId="5">#REF!</definedName>
    <definedName name="잠수부011">#REF!</definedName>
    <definedName name="잠수부012" localSheetId="4">#REF!</definedName>
    <definedName name="잠수부012" localSheetId="3">#REF!</definedName>
    <definedName name="잠수부012" localSheetId="2">#REF!</definedName>
    <definedName name="잠수부012" localSheetId="1">#REF!</definedName>
    <definedName name="잠수부012" localSheetId="0">#REF!</definedName>
    <definedName name="잠수부012" localSheetId="7">#REF!</definedName>
    <definedName name="잠수부012" localSheetId="5">#REF!</definedName>
    <definedName name="잠수부012">#REF!</definedName>
    <definedName name="잠수부982" localSheetId="4">#REF!</definedName>
    <definedName name="잠수부982" localSheetId="3">#REF!</definedName>
    <definedName name="잠수부982" localSheetId="2">#REF!</definedName>
    <definedName name="잠수부982" localSheetId="1">#REF!</definedName>
    <definedName name="잠수부982" localSheetId="0">#REF!</definedName>
    <definedName name="잠수부982" localSheetId="7">#REF!</definedName>
    <definedName name="잠수부982" localSheetId="5">#REF!</definedName>
    <definedName name="잠수부982">#REF!</definedName>
    <definedName name="잠수부991" localSheetId="4">#REF!</definedName>
    <definedName name="잠수부991" localSheetId="3">#REF!</definedName>
    <definedName name="잠수부991" localSheetId="2">#REF!</definedName>
    <definedName name="잠수부991" localSheetId="1">#REF!</definedName>
    <definedName name="잠수부991" localSheetId="0">#REF!</definedName>
    <definedName name="잠수부991" localSheetId="7">#REF!</definedName>
    <definedName name="잠수부991" localSheetId="5">#REF!</definedName>
    <definedName name="잠수부991">#REF!</definedName>
    <definedName name="잠수부992" localSheetId="4">#REF!</definedName>
    <definedName name="잠수부992" localSheetId="3">#REF!</definedName>
    <definedName name="잠수부992" localSheetId="2">#REF!</definedName>
    <definedName name="잠수부992" localSheetId="1">#REF!</definedName>
    <definedName name="잠수부992" localSheetId="0">#REF!</definedName>
    <definedName name="잠수부992" localSheetId="7">#REF!</definedName>
    <definedName name="잠수부992" localSheetId="5">#REF!</definedName>
    <definedName name="잠수부992">#REF!</definedName>
    <definedName name="잣나무" localSheetId="4">#REF!</definedName>
    <definedName name="잣나무" localSheetId="3">#REF!</definedName>
    <definedName name="잣나무" localSheetId="2">#REF!</definedName>
    <definedName name="잣나무" localSheetId="1">#REF!</definedName>
    <definedName name="잣나무" localSheetId="0">#REF!</definedName>
    <definedName name="잣나무" localSheetId="7">#REF!</definedName>
    <definedName name="잣나무" localSheetId="5">#REF!</definedName>
    <definedName name="잣나무">#REF!</definedName>
    <definedName name="장비가동시간" localSheetId="4">[39]관접합및부설!#REF!</definedName>
    <definedName name="장비가동시간" localSheetId="3">[39]관접합및부설!#REF!</definedName>
    <definedName name="장비가동시간" localSheetId="2">[39]관접합및부설!#REF!</definedName>
    <definedName name="장비가동시간" localSheetId="1">[39]관접합및부설!#REF!</definedName>
    <definedName name="장비가동시간" localSheetId="0">[39]관접합및부설!#REF!</definedName>
    <definedName name="장비가동시간" localSheetId="7">[40]관접합및부설!#REF!</definedName>
    <definedName name="장비가동시간" localSheetId="5">[39]관접합및부설!#REF!</definedName>
    <definedName name="장비가동시간">[40]관접합및부설!#REF!</definedName>
    <definedName name="장비부표" localSheetId="4">#REF!</definedName>
    <definedName name="장비부표" localSheetId="3">#REF!</definedName>
    <definedName name="장비부표" localSheetId="2">#REF!</definedName>
    <definedName name="장비부표" localSheetId="1">#REF!</definedName>
    <definedName name="장비부표" localSheetId="0">#REF!</definedName>
    <definedName name="장비부표" localSheetId="7">#REF!</definedName>
    <definedName name="장비부표" localSheetId="5">#REF!</definedName>
    <definedName name="장비부표">#REF!</definedName>
    <definedName name="장산1" localSheetId="4">#REF!</definedName>
    <definedName name="장산1" localSheetId="3">#REF!</definedName>
    <definedName name="장산1" localSheetId="2">#REF!</definedName>
    <definedName name="장산1" localSheetId="1">#REF!</definedName>
    <definedName name="장산1" localSheetId="0">#REF!</definedName>
    <definedName name="장산1" localSheetId="7">#REF!</definedName>
    <definedName name="장산1" localSheetId="5">#REF!</definedName>
    <definedName name="장산1">#REF!</definedName>
    <definedName name="장산2" localSheetId="4">#REF!</definedName>
    <definedName name="장산2" localSheetId="3">#REF!</definedName>
    <definedName name="장산2" localSheetId="2">#REF!</definedName>
    <definedName name="장산2" localSheetId="1">#REF!</definedName>
    <definedName name="장산2" localSheetId="0">#REF!</definedName>
    <definedName name="장산2" localSheetId="7">#REF!</definedName>
    <definedName name="장산2" localSheetId="5">#REF!</definedName>
    <definedName name="장산2">#REF!</definedName>
    <definedName name="장산3" localSheetId="4">#REF!</definedName>
    <definedName name="장산3" localSheetId="3">#REF!</definedName>
    <definedName name="장산3" localSheetId="2">#REF!</definedName>
    <definedName name="장산3" localSheetId="1">#REF!</definedName>
    <definedName name="장산3" localSheetId="0">#REF!</definedName>
    <definedName name="장산3" localSheetId="7">#REF!</definedName>
    <definedName name="장산3" localSheetId="5">#REF!</definedName>
    <definedName name="장산3">#REF!</definedName>
    <definedName name="장산교" localSheetId="4">#REF!</definedName>
    <definedName name="장산교" localSheetId="3">#REF!</definedName>
    <definedName name="장산교" localSheetId="2">#REF!</definedName>
    <definedName name="장산교" localSheetId="1">#REF!</definedName>
    <definedName name="장산교" localSheetId="0">#REF!</definedName>
    <definedName name="장산교" localSheetId="7">[3]관로토공집계표!#REF!</definedName>
    <definedName name="장산교" localSheetId="5">#REF!</definedName>
    <definedName name="장산교">#REF!</definedName>
    <definedName name="장춘" localSheetId="4">#REF!</definedName>
    <definedName name="장춘" localSheetId="3">#REF!</definedName>
    <definedName name="장춘" localSheetId="2">#REF!</definedName>
    <definedName name="장춘" localSheetId="1">#REF!</definedName>
    <definedName name="장춘" localSheetId="0">#REF!</definedName>
    <definedName name="장춘" localSheetId="7">#REF!</definedName>
    <definedName name="장춘" localSheetId="5">#REF!</definedName>
    <definedName name="장춘">#REF!</definedName>
    <definedName name="재" localSheetId="4">#REF!</definedName>
    <definedName name="재" localSheetId="3">#REF!</definedName>
    <definedName name="재" localSheetId="2">#REF!</definedName>
    <definedName name="재" localSheetId="1">#REF!</definedName>
    <definedName name="재" localSheetId="0">#REF!</definedName>
    <definedName name="재" localSheetId="7">#REF!</definedName>
    <definedName name="재" localSheetId="5">#REF!</definedName>
    <definedName name="재">#REF!</definedName>
    <definedName name="재량" localSheetId="4">#REF!</definedName>
    <definedName name="재량" localSheetId="3">#REF!</definedName>
    <definedName name="재량" localSheetId="2">#REF!</definedName>
    <definedName name="재량" localSheetId="1">#REF!</definedName>
    <definedName name="재량" localSheetId="0">#REF!</definedName>
    <definedName name="재량" localSheetId="7">#REF!</definedName>
    <definedName name="재량" localSheetId="5">#REF!</definedName>
    <definedName name="재량">#REF!</definedName>
    <definedName name="재료비" localSheetId="4">#REF!</definedName>
    <definedName name="재료비" localSheetId="3">#REF!</definedName>
    <definedName name="재료비" localSheetId="2">#REF!</definedName>
    <definedName name="재료비" localSheetId="1">#REF!</definedName>
    <definedName name="재료비" localSheetId="0">#REF!</definedName>
    <definedName name="재료비" localSheetId="7">#REF!</definedName>
    <definedName name="재료비" localSheetId="5">#REF!</definedName>
    <definedName name="재료비">#REF!</definedName>
    <definedName name="재료집계3" localSheetId="4">#REF!</definedName>
    <definedName name="재료집계3" localSheetId="3">#REF!</definedName>
    <definedName name="재료집계3" localSheetId="2">#REF!</definedName>
    <definedName name="재료집계3" localSheetId="1">#REF!</definedName>
    <definedName name="재료집계3" localSheetId="0">#REF!</definedName>
    <definedName name="재료집계3" localSheetId="7">#REF!</definedName>
    <definedName name="재료집계3" localSheetId="5">#REF!</definedName>
    <definedName name="재료집계3">#REF!</definedName>
    <definedName name="재생골재합계" localSheetId="4">'[91]시멘트,모래,자갈 및 골재산출표1'!#REF!</definedName>
    <definedName name="재생골재합계" localSheetId="3">'[91]시멘트,모래,자갈 및 골재산출표1'!#REF!</definedName>
    <definedName name="재생골재합계" localSheetId="2">'[91]시멘트,모래,자갈 및 골재산출표1'!#REF!</definedName>
    <definedName name="재생골재합계" localSheetId="1">'[91]시멘트,모래,자갈 및 골재산출표1'!#REF!</definedName>
    <definedName name="재생골재합계" localSheetId="0">'[91]시멘트,모래,자갈 및 골재산출표1'!#REF!</definedName>
    <definedName name="재생골재합계" localSheetId="7">'[92]시멘트,모래,자갈 및 골재산출표1'!#REF!</definedName>
    <definedName name="재생골재합계" localSheetId="5">'[91]시멘트,모래,자갈 및 골재산출표1'!#REF!</definedName>
    <definedName name="재생골재합계">'[92]시멘트,모래,자갈 및 골재산출표1'!#REF!</definedName>
    <definedName name="저수조만수위" localSheetId="4">#REF!</definedName>
    <definedName name="저수조만수위" localSheetId="3">#REF!</definedName>
    <definedName name="저수조만수위" localSheetId="2">#REF!</definedName>
    <definedName name="저수조만수위" localSheetId="1">#REF!</definedName>
    <definedName name="저수조만수위" localSheetId="0">#REF!</definedName>
    <definedName name="저수조만수위" localSheetId="7">#REF!</definedName>
    <definedName name="저수조만수위" localSheetId="5">#REF!</definedName>
    <definedName name="저수조만수위">#REF!</definedName>
    <definedName name="저압케이블전공001" localSheetId="4">#REF!</definedName>
    <definedName name="저압케이블전공001" localSheetId="3">#REF!</definedName>
    <definedName name="저압케이블전공001" localSheetId="2">#REF!</definedName>
    <definedName name="저압케이블전공001" localSheetId="1">#REF!</definedName>
    <definedName name="저압케이블전공001" localSheetId="0">#REF!</definedName>
    <definedName name="저압케이블전공001" localSheetId="7">#REF!</definedName>
    <definedName name="저압케이블전공001" localSheetId="5">#REF!</definedName>
    <definedName name="저압케이블전공001">#REF!</definedName>
    <definedName name="저압케이블전공002" localSheetId="4">#REF!</definedName>
    <definedName name="저압케이블전공002" localSheetId="3">#REF!</definedName>
    <definedName name="저압케이블전공002" localSheetId="2">#REF!</definedName>
    <definedName name="저압케이블전공002" localSheetId="1">#REF!</definedName>
    <definedName name="저압케이블전공002" localSheetId="0">#REF!</definedName>
    <definedName name="저압케이블전공002" localSheetId="7">#REF!</definedName>
    <definedName name="저압케이블전공002" localSheetId="5">#REF!</definedName>
    <definedName name="저압케이블전공002">#REF!</definedName>
    <definedName name="저압케이블전공011" localSheetId="4">#REF!</definedName>
    <definedName name="저압케이블전공011" localSheetId="3">#REF!</definedName>
    <definedName name="저압케이블전공011" localSheetId="2">#REF!</definedName>
    <definedName name="저압케이블전공011" localSheetId="1">#REF!</definedName>
    <definedName name="저압케이블전공011" localSheetId="0">#REF!</definedName>
    <definedName name="저압케이블전공011" localSheetId="7">#REF!</definedName>
    <definedName name="저압케이블전공011" localSheetId="5">#REF!</definedName>
    <definedName name="저압케이블전공011">#REF!</definedName>
    <definedName name="저압케이블전공012" localSheetId="4">#REF!</definedName>
    <definedName name="저압케이블전공012" localSheetId="3">#REF!</definedName>
    <definedName name="저압케이블전공012" localSheetId="2">#REF!</definedName>
    <definedName name="저압케이블전공012" localSheetId="1">#REF!</definedName>
    <definedName name="저압케이블전공012" localSheetId="0">#REF!</definedName>
    <definedName name="저압케이블전공012" localSheetId="7">#REF!</definedName>
    <definedName name="저압케이블전공012" localSheetId="5">#REF!</definedName>
    <definedName name="저압케이블전공012">#REF!</definedName>
    <definedName name="저압케이블전공982" localSheetId="4">#REF!</definedName>
    <definedName name="저압케이블전공982" localSheetId="3">#REF!</definedName>
    <definedName name="저압케이블전공982" localSheetId="2">#REF!</definedName>
    <definedName name="저압케이블전공982" localSheetId="1">#REF!</definedName>
    <definedName name="저압케이블전공982" localSheetId="0">#REF!</definedName>
    <definedName name="저압케이블전공982" localSheetId="7">#REF!</definedName>
    <definedName name="저압케이블전공982" localSheetId="5">#REF!</definedName>
    <definedName name="저압케이블전공982">#REF!</definedName>
    <definedName name="저압케이블전공991" localSheetId="4">#REF!</definedName>
    <definedName name="저압케이블전공991" localSheetId="3">#REF!</definedName>
    <definedName name="저압케이블전공991" localSheetId="2">#REF!</definedName>
    <definedName name="저압케이블전공991" localSheetId="1">#REF!</definedName>
    <definedName name="저압케이블전공991" localSheetId="0">#REF!</definedName>
    <definedName name="저압케이블전공991" localSheetId="7">#REF!</definedName>
    <definedName name="저압케이블전공991" localSheetId="5">#REF!</definedName>
    <definedName name="저압케이블전공991">#REF!</definedName>
    <definedName name="저압케이블전공992" localSheetId="4">#REF!</definedName>
    <definedName name="저압케이블전공992" localSheetId="3">#REF!</definedName>
    <definedName name="저압케이블전공992" localSheetId="2">#REF!</definedName>
    <definedName name="저압케이블전공992" localSheetId="1">#REF!</definedName>
    <definedName name="저압케이블전공992" localSheetId="0">#REF!</definedName>
    <definedName name="저압케이블전공992" localSheetId="7">#REF!</definedName>
    <definedName name="저압케이블전공992" localSheetId="5">#REF!</definedName>
    <definedName name="저압케이블전공992">#REF!</definedName>
    <definedName name="저판" localSheetId="4">#REF!</definedName>
    <definedName name="저판" localSheetId="3">#REF!</definedName>
    <definedName name="저판" localSheetId="2">#REF!</definedName>
    <definedName name="저판" localSheetId="1">#REF!</definedName>
    <definedName name="저판" localSheetId="0">#REF!</definedName>
    <definedName name="저판" localSheetId="7">#REF!</definedName>
    <definedName name="저판" localSheetId="5">#REF!</definedName>
    <definedName name="저판">#REF!</definedName>
    <definedName name="저판1" localSheetId="4">#REF!</definedName>
    <definedName name="저판1" localSheetId="3">#REF!</definedName>
    <definedName name="저판1" localSheetId="2">#REF!</definedName>
    <definedName name="저판1" localSheetId="1">#REF!</definedName>
    <definedName name="저판1" localSheetId="0">#REF!</definedName>
    <definedName name="저판1" localSheetId="7">#REF!</definedName>
    <definedName name="저판1" localSheetId="5">#REF!</definedName>
    <definedName name="저판1">#REF!</definedName>
    <definedName name="저판길이" localSheetId="4">#REF!</definedName>
    <definedName name="저판길이" localSheetId="3">#REF!</definedName>
    <definedName name="저판길이" localSheetId="2">#REF!</definedName>
    <definedName name="저판길이" localSheetId="1">#REF!</definedName>
    <definedName name="저판길이" localSheetId="0">#REF!</definedName>
    <definedName name="저판길이" localSheetId="7">#REF!</definedName>
    <definedName name="저판길이" localSheetId="5">#REF!</definedName>
    <definedName name="저판길이">#REF!</definedName>
    <definedName name="저판두께" localSheetId="4">#REF!</definedName>
    <definedName name="저판두께" localSheetId="3">#REF!</definedName>
    <definedName name="저판두께" localSheetId="2">#REF!</definedName>
    <definedName name="저판두께" localSheetId="1">#REF!</definedName>
    <definedName name="저판두께" localSheetId="0">#REF!</definedName>
    <definedName name="저판두께" localSheetId="7">#REF!</definedName>
    <definedName name="저판두께" localSheetId="5">#REF!</definedName>
    <definedName name="저판두께">#REF!</definedName>
    <definedName name="저판폭" localSheetId="4">#REF!</definedName>
    <definedName name="저판폭" localSheetId="3">#REF!</definedName>
    <definedName name="저판폭" localSheetId="2">#REF!</definedName>
    <definedName name="저판폭" localSheetId="1">#REF!</definedName>
    <definedName name="저판폭" localSheetId="0">#REF!</definedName>
    <definedName name="저판폭" localSheetId="7">#REF!</definedName>
    <definedName name="저판폭" localSheetId="5">#REF!</definedName>
    <definedName name="저판폭">#REF!</definedName>
    <definedName name="적용거리">[45]을부담운반비!$D$2</definedName>
    <definedName name="적용속도">[45]을부담운반비!$D$3</definedName>
    <definedName name="적용톤수">[45]을부담운반비!$D$1</definedName>
    <definedName name="전" localSheetId="4">#REF!</definedName>
    <definedName name="전" localSheetId="3">#REF!</definedName>
    <definedName name="전" localSheetId="2">#REF!</definedName>
    <definedName name="전" localSheetId="1">#REF!</definedName>
    <definedName name="전" localSheetId="0">#REF!</definedName>
    <definedName name="전" localSheetId="7">#REF!</definedName>
    <definedName name="전" localSheetId="5">#REF!</definedName>
    <definedName name="전">#REF!</definedName>
    <definedName name="전202">[129]편입토지조서!$AB$62</definedName>
    <definedName name="전66">[129]편입토지조서!$AB$65</definedName>
    <definedName name="전기공사기사_전기공사기사1급001" localSheetId="4">#REF!</definedName>
    <definedName name="전기공사기사_전기공사기사1급001" localSheetId="3">#REF!</definedName>
    <definedName name="전기공사기사_전기공사기사1급001" localSheetId="2">#REF!</definedName>
    <definedName name="전기공사기사_전기공사기사1급001" localSheetId="1">#REF!</definedName>
    <definedName name="전기공사기사_전기공사기사1급001" localSheetId="0">#REF!</definedName>
    <definedName name="전기공사기사_전기공사기사1급001" localSheetId="7">#REF!</definedName>
    <definedName name="전기공사기사_전기공사기사1급001" localSheetId="5">#REF!</definedName>
    <definedName name="전기공사기사_전기공사기사1급001">#REF!</definedName>
    <definedName name="전기공사기사_전기공사기사1급002" localSheetId="4">#REF!</definedName>
    <definedName name="전기공사기사_전기공사기사1급002" localSheetId="3">#REF!</definedName>
    <definedName name="전기공사기사_전기공사기사1급002" localSheetId="2">#REF!</definedName>
    <definedName name="전기공사기사_전기공사기사1급002" localSheetId="1">#REF!</definedName>
    <definedName name="전기공사기사_전기공사기사1급002" localSheetId="0">#REF!</definedName>
    <definedName name="전기공사기사_전기공사기사1급002" localSheetId="7">#REF!</definedName>
    <definedName name="전기공사기사_전기공사기사1급002" localSheetId="5">#REF!</definedName>
    <definedName name="전기공사기사_전기공사기사1급002">#REF!</definedName>
    <definedName name="전기공사기사_전기공사기사1급011" localSheetId="4">#REF!</definedName>
    <definedName name="전기공사기사_전기공사기사1급011" localSheetId="3">#REF!</definedName>
    <definedName name="전기공사기사_전기공사기사1급011" localSheetId="2">#REF!</definedName>
    <definedName name="전기공사기사_전기공사기사1급011" localSheetId="1">#REF!</definedName>
    <definedName name="전기공사기사_전기공사기사1급011" localSheetId="0">#REF!</definedName>
    <definedName name="전기공사기사_전기공사기사1급011" localSheetId="7">#REF!</definedName>
    <definedName name="전기공사기사_전기공사기사1급011" localSheetId="5">#REF!</definedName>
    <definedName name="전기공사기사_전기공사기사1급011">#REF!</definedName>
    <definedName name="전기공사기사_전기공사기사1급012" localSheetId="4">#REF!</definedName>
    <definedName name="전기공사기사_전기공사기사1급012" localSheetId="3">#REF!</definedName>
    <definedName name="전기공사기사_전기공사기사1급012" localSheetId="2">#REF!</definedName>
    <definedName name="전기공사기사_전기공사기사1급012" localSheetId="1">#REF!</definedName>
    <definedName name="전기공사기사_전기공사기사1급012" localSheetId="0">#REF!</definedName>
    <definedName name="전기공사기사_전기공사기사1급012" localSheetId="7">#REF!</definedName>
    <definedName name="전기공사기사_전기공사기사1급012" localSheetId="5">#REF!</definedName>
    <definedName name="전기공사기사_전기공사기사1급012">#REF!</definedName>
    <definedName name="전기공사기사_전기공사기사1급982" localSheetId="4">#REF!</definedName>
    <definedName name="전기공사기사_전기공사기사1급982" localSheetId="3">#REF!</definedName>
    <definedName name="전기공사기사_전기공사기사1급982" localSheetId="2">#REF!</definedName>
    <definedName name="전기공사기사_전기공사기사1급982" localSheetId="1">#REF!</definedName>
    <definedName name="전기공사기사_전기공사기사1급982" localSheetId="0">#REF!</definedName>
    <definedName name="전기공사기사_전기공사기사1급982" localSheetId="7">#REF!</definedName>
    <definedName name="전기공사기사_전기공사기사1급982" localSheetId="5">#REF!</definedName>
    <definedName name="전기공사기사_전기공사기사1급982">#REF!</definedName>
    <definedName name="전기공사기사_전기공사기사1급991" localSheetId="4">#REF!</definedName>
    <definedName name="전기공사기사_전기공사기사1급991" localSheetId="3">#REF!</definedName>
    <definedName name="전기공사기사_전기공사기사1급991" localSheetId="2">#REF!</definedName>
    <definedName name="전기공사기사_전기공사기사1급991" localSheetId="1">#REF!</definedName>
    <definedName name="전기공사기사_전기공사기사1급991" localSheetId="0">#REF!</definedName>
    <definedName name="전기공사기사_전기공사기사1급991" localSheetId="7">#REF!</definedName>
    <definedName name="전기공사기사_전기공사기사1급991" localSheetId="5">#REF!</definedName>
    <definedName name="전기공사기사_전기공사기사1급991">#REF!</definedName>
    <definedName name="전기공사기사_전기공사기사1급992" localSheetId="4">#REF!</definedName>
    <definedName name="전기공사기사_전기공사기사1급992" localSheetId="3">#REF!</definedName>
    <definedName name="전기공사기사_전기공사기사1급992" localSheetId="2">#REF!</definedName>
    <definedName name="전기공사기사_전기공사기사1급992" localSheetId="1">#REF!</definedName>
    <definedName name="전기공사기사_전기공사기사1급992" localSheetId="0">#REF!</definedName>
    <definedName name="전기공사기사_전기공사기사1급992" localSheetId="7">#REF!</definedName>
    <definedName name="전기공사기사_전기공사기사1급992" localSheetId="5">#REF!</definedName>
    <definedName name="전기공사기사_전기공사기사1급992">#REF!</definedName>
    <definedName name="전기공사산업기사_전기공사기사2급001" localSheetId="4">#REF!</definedName>
    <definedName name="전기공사산업기사_전기공사기사2급001" localSheetId="3">#REF!</definedName>
    <definedName name="전기공사산업기사_전기공사기사2급001" localSheetId="2">#REF!</definedName>
    <definedName name="전기공사산업기사_전기공사기사2급001" localSheetId="1">#REF!</definedName>
    <definedName name="전기공사산업기사_전기공사기사2급001" localSheetId="0">#REF!</definedName>
    <definedName name="전기공사산업기사_전기공사기사2급001" localSheetId="7">#REF!</definedName>
    <definedName name="전기공사산업기사_전기공사기사2급001" localSheetId="5">#REF!</definedName>
    <definedName name="전기공사산업기사_전기공사기사2급001">#REF!</definedName>
    <definedName name="전기공사산업기사_전기공사기사2급002" localSheetId="4">#REF!</definedName>
    <definedName name="전기공사산업기사_전기공사기사2급002" localSheetId="3">#REF!</definedName>
    <definedName name="전기공사산업기사_전기공사기사2급002" localSheetId="2">#REF!</definedName>
    <definedName name="전기공사산업기사_전기공사기사2급002" localSheetId="1">#REF!</definedName>
    <definedName name="전기공사산업기사_전기공사기사2급002" localSheetId="0">#REF!</definedName>
    <definedName name="전기공사산업기사_전기공사기사2급002" localSheetId="7">#REF!</definedName>
    <definedName name="전기공사산업기사_전기공사기사2급002" localSheetId="5">#REF!</definedName>
    <definedName name="전기공사산업기사_전기공사기사2급002">#REF!</definedName>
    <definedName name="전기공사산업기사_전기공사기사2급011" localSheetId="4">#REF!</definedName>
    <definedName name="전기공사산업기사_전기공사기사2급011" localSheetId="3">#REF!</definedName>
    <definedName name="전기공사산업기사_전기공사기사2급011" localSheetId="2">#REF!</definedName>
    <definedName name="전기공사산업기사_전기공사기사2급011" localSheetId="1">#REF!</definedName>
    <definedName name="전기공사산업기사_전기공사기사2급011" localSheetId="0">#REF!</definedName>
    <definedName name="전기공사산업기사_전기공사기사2급011" localSheetId="7">#REF!</definedName>
    <definedName name="전기공사산업기사_전기공사기사2급011" localSheetId="5">#REF!</definedName>
    <definedName name="전기공사산업기사_전기공사기사2급011">#REF!</definedName>
    <definedName name="전기공사산업기사_전기공사기사2급012" localSheetId="4">#REF!</definedName>
    <definedName name="전기공사산업기사_전기공사기사2급012" localSheetId="3">#REF!</definedName>
    <definedName name="전기공사산업기사_전기공사기사2급012" localSheetId="2">#REF!</definedName>
    <definedName name="전기공사산업기사_전기공사기사2급012" localSheetId="1">#REF!</definedName>
    <definedName name="전기공사산업기사_전기공사기사2급012" localSheetId="0">#REF!</definedName>
    <definedName name="전기공사산업기사_전기공사기사2급012" localSheetId="7">#REF!</definedName>
    <definedName name="전기공사산업기사_전기공사기사2급012" localSheetId="5">#REF!</definedName>
    <definedName name="전기공사산업기사_전기공사기사2급012">#REF!</definedName>
    <definedName name="전기공사산업기사_전기공사기사2급982" localSheetId="4">#REF!</definedName>
    <definedName name="전기공사산업기사_전기공사기사2급982" localSheetId="3">#REF!</definedName>
    <definedName name="전기공사산업기사_전기공사기사2급982" localSheetId="2">#REF!</definedName>
    <definedName name="전기공사산업기사_전기공사기사2급982" localSheetId="1">#REF!</definedName>
    <definedName name="전기공사산업기사_전기공사기사2급982" localSheetId="0">#REF!</definedName>
    <definedName name="전기공사산업기사_전기공사기사2급982" localSheetId="7">#REF!</definedName>
    <definedName name="전기공사산업기사_전기공사기사2급982" localSheetId="5">#REF!</definedName>
    <definedName name="전기공사산업기사_전기공사기사2급982">#REF!</definedName>
    <definedName name="전기공사산업기사_전기공사기사2급991" localSheetId="4">#REF!</definedName>
    <definedName name="전기공사산업기사_전기공사기사2급991" localSheetId="3">#REF!</definedName>
    <definedName name="전기공사산업기사_전기공사기사2급991" localSheetId="2">#REF!</definedName>
    <definedName name="전기공사산업기사_전기공사기사2급991" localSheetId="1">#REF!</definedName>
    <definedName name="전기공사산업기사_전기공사기사2급991" localSheetId="0">#REF!</definedName>
    <definedName name="전기공사산업기사_전기공사기사2급991" localSheetId="7">#REF!</definedName>
    <definedName name="전기공사산업기사_전기공사기사2급991" localSheetId="5">#REF!</definedName>
    <definedName name="전기공사산업기사_전기공사기사2급991">#REF!</definedName>
    <definedName name="전기공사산업기사_전기공사기사2급992" localSheetId="4">#REF!</definedName>
    <definedName name="전기공사산업기사_전기공사기사2급992" localSheetId="3">#REF!</definedName>
    <definedName name="전기공사산업기사_전기공사기사2급992" localSheetId="2">#REF!</definedName>
    <definedName name="전기공사산업기사_전기공사기사2급992" localSheetId="1">#REF!</definedName>
    <definedName name="전기공사산업기사_전기공사기사2급992" localSheetId="0">#REF!</definedName>
    <definedName name="전기공사산업기사_전기공사기사2급992" localSheetId="7">#REF!</definedName>
    <definedName name="전기공사산업기사_전기공사기사2급992" localSheetId="5">#REF!</definedName>
    <definedName name="전기공사산업기사_전기공사기사2급992">#REF!</definedName>
    <definedName name="전기공사원가" localSheetId="4">BlankMacro1</definedName>
    <definedName name="전기공사원가" localSheetId="3">BlankMacro1</definedName>
    <definedName name="전기공사원가" localSheetId="2">BlankMacro1</definedName>
    <definedName name="전기공사원가" localSheetId="1">BlankMacro1</definedName>
    <definedName name="전기공사원가" localSheetId="0">BlankMacro1</definedName>
    <definedName name="전기공사원가" localSheetId="7">일위대가표!BOH10L</definedName>
    <definedName name="전기공사원가" localSheetId="11">일위대가표!BOH10L</definedName>
    <definedName name="전기공사원가" localSheetId="5">BlankMacro1</definedName>
    <definedName name="전기공사원가">BlankMacro1</definedName>
    <definedName name="전기공사원가내역" localSheetId="4">BlankMacro1</definedName>
    <definedName name="전기공사원가내역" localSheetId="3">BlankMacro1</definedName>
    <definedName name="전기공사원가내역" localSheetId="2">BlankMacro1</definedName>
    <definedName name="전기공사원가내역" localSheetId="1">BlankMacro1</definedName>
    <definedName name="전기공사원가내역" localSheetId="0">BlankMacro1</definedName>
    <definedName name="전기공사원가내역" localSheetId="7">일위대가표!BOH10L</definedName>
    <definedName name="전기공사원가내역" localSheetId="11">일위대가표!BOH10L</definedName>
    <definedName name="전기공사원가내역" localSheetId="5">BlankMacro1</definedName>
    <definedName name="전기공사원가내역">BlankMacro1</definedName>
    <definedName name="전기내역서" localSheetId="4">#REF!</definedName>
    <definedName name="전기내역서" localSheetId="3">#REF!</definedName>
    <definedName name="전기내역서" localSheetId="2">#REF!</definedName>
    <definedName name="전기내역서" localSheetId="1">#REF!</definedName>
    <definedName name="전기내역서" localSheetId="0">#REF!</definedName>
    <definedName name="전기내역서" localSheetId="7">#REF!</definedName>
    <definedName name="전기내역서" localSheetId="5">#REF!</definedName>
    <definedName name="전기내역서">#REF!</definedName>
    <definedName name="전동기용량" localSheetId="4">#REF!</definedName>
    <definedName name="전동기용량" localSheetId="3">#REF!</definedName>
    <definedName name="전동기용량" localSheetId="2">#REF!</definedName>
    <definedName name="전동기용량" localSheetId="1">#REF!</definedName>
    <definedName name="전동기용량" localSheetId="0">#REF!</definedName>
    <definedName name="전동기용량" localSheetId="7">#REF!</definedName>
    <definedName name="전동기용량" localSheetId="5">#REF!</definedName>
    <definedName name="전동기용량">#REF!</definedName>
    <definedName name="전등신설" localSheetId="4">#REF!</definedName>
    <definedName name="전등신설" localSheetId="3">#REF!</definedName>
    <definedName name="전등신설" localSheetId="2">#REF!</definedName>
    <definedName name="전등신설" localSheetId="1">#REF!</definedName>
    <definedName name="전등신설" localSheetId="0">#REF!</definedName>
    <definedName name="전등신설" localSheetId="7">#REF!</definedName>
    <definedName name="전등신설" localSheetId="5">#REF!</definedName>
    <definedName name="전등신설">#REF!</definedName>
    <definedName name="전선_관" localSheetId="4">[49]!전선_관</definedName>
    <definedName name="전선_관" localSheetId="3">[49]!전선_관</definedName>
    <definedName name="전선_관">[49]!전선_관</definedName>
    <definedName name="전압강하가기" localSheetId="4">[49]!전압강하가기</definedName>
    <definedName name="전압강하가기" localSheetId="3">[49]!전압강하가기</definedName>
    <definedName name="전압강하가기">[49]!전압강하가기</definedName>
    <definedName name="전장" localSheetId="4">#REF!</definedName>
    <definedName name="전장" localSheetId="3">#REF!</definedName>
    <definedName name="전장" localSheetId="2">#REF!</definedName>
    <definedName name="전장" localSheetId="1">#REF!</definedName>
    <definedName name="전장" localSheetId="0">#REF!</definedName>
    <definedName name="전장" localSheetId="7">#REF!</definedName>
    <definedName name="전장" localSheetId="5">#REF!</definedName>
    <definedName name="전장">#REF!</definedName>
    <definedName name="전토압1">[72]설계조건!$U$25</definedName>
    <definedName name="전토압2">[72]설계조건!$U$26</definedName>
    <definedName name="전토압3">[72]설계조건!$U$29</definedName>
    <definedName name="전토압4">[72]설계조건!$U$30</definedName>
    <definedName name="절" localSheetId="4">#REF!</definedName>
    <definedName name="절" localSheetId="3">#REF!</definedName>
    <definedName name="절" localSheetId="2">#REF!</definedName>
    <definedName name="절" localSheetId="1">#REF!</definedName>
    <definedName name="절" localSheetId="0">#REF!</definedName>
    <definedName name="절" localSheetId="7">#REF!</definedName>
    <definedName name="절" localSheetId="5">#REF!</definedName>
    <definedName name="절">#REF!</definedName>
    <definedName name="절_단_공" localSheetId="4">#REF!</definedName>
    <definedName name="절_단_공" localSheetId="3">#REF!</definedName>
    <definedName name="절_단_공" localSheetId="2">#REF!</definedName>
    <definedName name="절_단_공" localSheetId="1">#REF!</definedName>
    <definedName name="절_단_공" localSheetId="0">#REF!</definedName>
    <definedName name="절_단_공" localSheetId="7">#REF!</definedName>
    <definedName name="절_단_공" localSheetId="5">#REF!</definedName>
    <definedName name="절_단_공">#REF!</definedName>
    <definedName name="절1">'[48]교사기준면적(초등)'!$D$17</definedName>
    <definedName name="절단공001" localSheetId="4">#REF!</definedName>
    <definedName name="절단공001" localSheetId="3">#REF!</definedName>
    <definedName name="절단공001" localSheetId="2">#REF!</definedName>
    <definedName name="절단공001" localSheetId="1">#REF!</definedName>
    <definedName name="절단공001" localSheetId="0">#REF!</definedName>
    <definedName name="절단공001" localSheetId="7">#REF!</definedName>
    <definedName name="절단공001" localSheetId="5">#REF!</definedName>
    <definedName name="절단공001">#REF!</definedName>
    <definedName name="절단공002" localSheetId="4">#REF!</definedName>
    <definedName name="절단공002" localSheetId="3">#REF!</definedName>
    <definedName name="절단공002" localSheetId="2">#REF!</definedName>
    <definedName name="절단공002" localSheetId="1">#REF!</definedName>
    <definedName name="절단공002" localSheetId="0">#REF!</definedName>
    <definedName name="절단공002" localSheetId="7">#REF!</definedName>
    <definedName name="절단공002" localSheetId="5">#REF!</definedName>
    <definedName name="절단공002">#REF!</definedName>
    <definedName name="절단공011" localSheetId="4">#REF!</definedName>
    <definedName name="절단공011" localSheetId="3">#REF!</definedName>
    <definedName name="절단공011" localSheetId="2">#REF!</definedName>
    <definedName name="절단공011" localSheetId="1">#REF!</definedName>
    <definedName name="절단공011" localSheetId="0">#REF!</definedName>
    <definedName name="절단공011" localSheetId="7">#REF!</definedName>
    <definedName name="절단공011" localSheetId="5">#REF!</definedName>
    <definedName name="절단공011">#REF!</definedName>
    <definedName name="절단공012" localSheetId="4">#REF!</definedName>
    <definedName name="절단공012" localSheetId="3">#REF!</definedName>
    <definedName name="절단공012" localSheetId="2">#REF!</definedName>
    <definedName name="절단공012" localSheetId="1">#REF!</definedName>
    <definedName name="절단공012" localSheetId="0">#REF!</definedName>
    <definedName name="절단공012" localSheetId="7">#REF!</definedName>
    <definedName name="절단공012" localSheetId="5">#REF!</definedName>
    <definedName name="절단공012">#REF!</definedName>
    <definedName name="절단공982" localSheetId="4">#REF!</definedName>
    <definedName name="절단공982" localSheetId="3">#REF!</definedName>
    <definedName name="절단공982" localSheetId="2">#REF!</definedName>
    <definedName name="절단공982" localSheetId="1">#REF!</definedName>
    <definedName name="절단공982" localSheetId="0">#REF!</definedName>
    <definedName name="절단공982" localSheetId="7">#REF!</definedName>
    <definedName name="절단공982" localSheetId="5">#REF!</definedName>
    <definedName name="절단공982">#REF!</definedName>
    <definedName name="절단공991" localSheetId="4">#REF!</definedName>
    <definedName name="절단공991" localSheetId="3">#REF!</definedName>
    <definedName name="절단공991" localSheetId="2">#REF!</definedName>
    <definedName name="절단공991" localSheetId="1">#REF!</definedName>
    <definedName name="절단공991" localSheetId="0">#REF!</definedName>
    <definedName name="절단공991" localSheetId="7">#REF!</definedName>
    <definedName name="절단공991" localSheetId="5">#REF!</definedName>
    <definedName name="절단공991">#REF!</definedName>
    <definedName name="절단공992" localSheetId="4">#REF!</definedName>
    <definedName name="절단공992" localSheetId="3">#REF!</definedName>
    <definedName name="절단공992" localSheetId="2">#REF!</definedName>
    <definedName name="절단공992" localSheetId="1">#REF!</definedName>
    <definedName name="절단공992" localSheetId="0">#REF!</definedName>
    <definedName name="절단공992" localSheetId="7">#REF!</definedName>
    <definedName name="절단공992" localSheetId="5">#REF!</definedName>
    <definedName name="절단공992">#REF!</definedName>
    <definedName name="절삭" localSheetId="4">#REF!</definedName>
    <definedName name="절삭" localSheetId="3">#REF!</definedName>
    <definedName name="절삭" localSheetId="2">#REF!</definedName>
    <definedName name="절삭" localSheetId="1">#REF!</definedName>
    <definedName name="절삭" localSheetId="0">#REF!</definedName>
    <definedName name="절삭" localSheetId="7">#REF!</definedName>
    <definedName name="절삭" localSheetId="5">#REF!</definedName>
    <definedName name="절삭">#REF!</definedName>
    <definedName name="절삭2" localSheetId="4">#REF!</definedName>
    <definedName name="절삭2" localSheetId="3">#REF!</definedName>
    <definedName name="절삭2" localSheetId="2">#REF!</definedName>
    <definedName name="절삭2" localSheetId="1">#REF!</definedName>
    <definedName name="절삭2" localSheetId="0">#REF!</definedName>
    <definedName name="절삭2" localSheetId="7">#REF!</definedName>
    <definedName name="절삭2" localSheetId="5">#REF!</definedName>
    <definedName name="절삭2">#REF!</definedName>
    <definedName name="절토부도수로_재료수량산출" localSheetId="4">#REF!</definedName>
    <definedName name="절토부도수로_재료수량산출" localSheetId="3">#REF!</definedName>
    <definedName name="절토부도수로_재료수량산출" localSheetId="2">#REF!</definedName>
    <definedName name="절토부도수로_재료수량산출" localSheetId="1">#REF!</definedName>
    <definedName name="절토부도수로_재료수량산출" localSheetId="0">#REF!</definedName>
    <definedName name="절토부도수로_재료수량산출" localSheetId="7">#REF!</definedName>
    <definedName name="절토부도수로_재료수량산출" localSheetId="5">#REF!</definedName>
    <definedName name="절토부도수로_재료수량산출">#REF!</definedName>
    <definedName name="절토부도수로_토공수량산출" localSheetId="4">#REF!</definedName>
    <definedName name="절토부도수로_토공수량산출" localSheetId="3">#REF!</definedName>
    <definedName name="절토부도수로_토공수량산출" localSheetId="2">#REF!</definedName>
    <definedName name="절토부도수로_토공수량산출" localSheetId="1">#REF!</definedName>
    <definedName name="절토부도수로_토공수량산출" localSheetId="0">#REF!</definedName>
    <definedName name="절토부도수로_토공수량산출" localSheetId="7">#REF!</definedName>
    <definedName name="절토부도수로_토공수량산출" localSheetId="5">#REF!</definedName>
    <definedName name="절토부도수로_토공수량산출">#REF!</definedName>
    <definedName name="점멸기" localSheetId="4">#REF!</definedName>
    <definedName name="점멸기" localSheetId="3">#REF!</definedName>
    <definedName name="점멸기" localSheetId="2">#REF!</definedName>
    <definedName name="점멸기" localSheetId="1">#REF!</definedName>
    <definedName name="점멸기" localSheetId="0">#REF!</definedName>
    <definedName name="점멸기" localSheetId="7">#REF!</definedName>
    <definedName name="점멸기" localSheetId="5">#REF!</definedName>
    <definedName name="점멸기">#REF!</definedName>
    <definedName name="점멸기입력" localSheetId="4">#N/A</definedName>
    <definedName name="점멸기입력" localSheetId="3">#N/A</definedName>
    <definedName name="점멸기입력" localSheetId="2">#N/A</definedName>
    <definedName name="점멸기입력" localSheetId="1">#N/A</definedName>
    <definedName name="점멸기입력" localSheetId="0">#N/A</definedName>
    <definedName name="점멸기입력" localSheetId="7">#N/A</definedName>
    <definedName name="점멸기입력" localSheetId="11">[0]!접속스페이샤</definedName>
    <definedName name="점멸기입력" localSheetId="5">#N/A</definedName>
    <definedName name="점멸기입력">#N/A</definedName>
    <definedName name="점수표" localSheetId="4">#REF!</definedName>
    <definedName name="점수표" localSheetId="3">#REF!</definedName>
    <definedName name="점수표" localSheetId="2">#REF!</definedName>
    <definedName name="점수표" localSheetId="1">#REF!</definedName>
    <definedName name="점수표" localSheetId="0">#REF!</definedName>
    <definedName name="점수표" localSheetId="7">#REF!</definedName>
    <definedName name="점수표" localSheetId="5">#REF!</definedName>
    <definedName name="점수표">#REF!</definedName>
    <definedName name="접속" localSheetId="4">[130]교각1!#REF!</definedName>
    <definedName name="접속" localSheetId="3">[130]교각1!#REF!</definedName>
    <definedName name="접속" localSheetId="2">[130]교각1!#REF!</definedName>
    <definedName name="접속" localSheetId="1">[130]교각1!#REF!</definedName>
    <definedName name="접속" localSheetId="0">[130]교각1!#REF!</definedName>
    <definedName name="접속" localSheetId="7">[130]교각1!#REF!</definedName>
    <definedName name="접속" localSheetId="5">[130]교각1!#REF!</definedName>
    <definedName name="접속">[130]교각1!#REF!</definedName>
    <definedName name="접속거푸집1" localSheetId="4">'[36]pier-1'!#REF!</definedName>
    <definedName name="접속거푸집1" localSheetId="3">'[36]pier-1'!#REF!</definedName>
    <definedName name="접속거푸집1" localSheetId="2">'[36]pier-1'!#REF!</definedName>
    <definedName name="접속거푸집1" localSheetId="1">'[36]pier-1'!#REF!</definedName>
    <definedName name="접속거푸집1" localSheetId="0">'[36]pier-1'!#REF!</definedName>
    <definedName name="접속거푸집1" localSheetId="7">'[36]pier-1'!#REF!</definedName>
    <definedName name="접속거푸집1" localSheetId="5">'[36]pier-1'!#REF!</definedName>
    <definedName name="접속거푸집1">'[36]pier-1'!#REF!</definedName>
    <definedName name="접속거푸집2" localSheetId="4">'[36]pier-1'!#REF!</definedName>
    <definedName name="접속거푸집2" localSheetId="3">'[36]pier-1'!#REF!</definedName>
    <definedName name="접속거푸집2">'[36]pier-1'!#REF!</definedName>
    <definedName name="접속스페이샤" localSheetId="4">'[36]pier-1'!#REF!</definedName>
    <definedName name="접속스페이샤" localSheetId="3">'[36]pier-1'!#REF!</definedName>
    <definedName name="접속스페이샤">'[36]pier-1'!#REF!</definedName>
    <definedName name="접속슬라브길이1" localSheetId="4">#REF!</definedName>
    <definedName name="접속슬라브길이1" localSheetId="3">#REF!</definedName>
    <definedName name="접속슬라브길이1" localSheetId="2">#REF!</definedName>
    <definedName name="접속슬라브길이1" localSheetId="1">#REF!</definedName>
    <definedName name="접속슬라브길이1" localSheetId="0">#REF!</definedName>
    <definedName name="접속슬라브길이1" localSheetId="7">#REF!</definedName>
    <definedName name="접속슬라브길이1" localSheetId="5">#REF!</definedName>
    <definedName name="접속슬라브길이1">#REF!</definedName>
    <definedName name="접속슬라브길이2" localSheetId="4">#REF!</definedName>
    <definedName name="접속슬라브길이2" localSheetId="3">#REF!</definedName>
    <definedName name="접속슬라브길이2" localSheetId="2">#REF!</definedName>
    <definedName name="접속슬라브길이2" localSheetId="1">#REF!</definedName>
    <definedName name="접속슬라브길이2" localSheetId="0">#REF!</definedName>
    <definedName name="접속슬라브길이2" localSheetId="7">#REF!</definedName>
    <definedName name="접속슬라브길이2" localSheetId="5">#REF!</definedName>
    <definedName name="접속슬라브길이2">#REF!</definedName>
    <definedName name="접속슬라브폭1" localSheetId="4">#REF!</definedName>
    <definedName name="접속슬라브폭1" localSheetId="3">#REF!</definedName>
    <definedName name="접속슬라브폭1" localSheetId="2">#REF!</definedName>
    <definedName name="접속슬라브폭1" localSheetId="1">#REF!</definedName>
    <definedName name="접속슬라브폭1" localSheetId="0">#REF!</definedName>
    <definedName name="접속슬라브폭1" localSheetId="7">#REF!</definedName>
    <definedName name="접속슬라브폭1" localSheetId="5">#REF!</definedName>
    <definedName name="접속슬라브폭1">#REF!</definedName>
    <definedName name="접속슬라브폭2" localSheetId="4">#REF!</definedName>
    <definedName name="접속슬라브폭2" localSheetId="3">#REF!</definedName>
    <definedName name="접속슬라브폭2" localSheetId="2">#REF!</definedName>
    <definedName name="접속슬라브폭2" localSheetId="1">#REF!</definedName>
    <definedName name="접속슬라브폭2" localSheetId="0">#REF!</definedName>
    <definedName name="접속슬라브폭2" localSheetId="7">#REF!</definedName>
    <definedName name="접속슬라브폭2" localSheetId="5">#REF!</definedName>
    <definedName name="접속슬라브폭2">#REF!</definedName>
    <definedName name="접속슬라브폭3" localSheetId="4">#REF!</definedName>
    <definedName name="접속슬라브폭3" localSheetId="3">#REF!</definedName>
    <definedName name="접속슬라브폭3" localSheetId="2">#REF!</definedName>
    <definedName name="접속슬라브폭3" localSheetId="1">#REF!</definedName>
    <definedName name="접속슬라브폭3" localSheetId="0">#REF!</definedName>
    <definedName name="접속슬라브폭3" localSheetId="7">#REF!</definedName>
    <definedName name="접속슬라브폭3" localSheetId="5">#REF!</definedName>
    <definedName name="접속슬라브폭3">#REF!</definedName>
    <definedName name="접속슬라브폭4" localSheetId="4">#REF!</definedName>
    <definedName name="접속슬라브폭4" localSheetId="3">#REF!</definedName>
    <definedName name="접속슬라브폭4" localSheetId="2">#REF!</definedName>
    <definedName name="접속슬라브폭4" localSheetId="1">#REF!</definedName>
    <definedName name="접속슬라브폭4" localSheetId="0">#REF!</definedName>
    <definedName name="접속슬라브폭4" localSheetId="7">#REF!</definedName>
    <definedName name="접속슬라브폭4" localSheetId="5">#REF!</definedName>
    <definedName name="접속슬라브폭4">#REF!</definedName>
    <definedName name="접속슬래브" localSheetId="4">#REF!</definedName>
    <definedName name="접속슬래브" localSheetId="3">#REF!</definedName>
    <definedName name="접속슬래브" localSheetId="2">#REF!</definedName>
    <definedName name="접속슬래브" localSheetId="1">#REF!</definedName>
    <definedName name="접속슬래브" localSheetId="0">#REF!</definedName>
    <definedName name="접속슬래브" localSheetId="7">#REF!</definedName>
    <definedName name="접속슬래브" localSheetId="5">#REF!</definedName>
    <definedName name="접속슬래브">#REF!</definedName>
    <definedName name="접속슬래브두께" localSheetId="4">#REF!</definedName>
    <definedName name="접속슬래브두께" localSheetId="3">#REF!</definedName>
    <definedName name="접속슬래브두께" localSheetId="2">#REF!</definedName>
    <definedName name="접속슬래브두께" localSheetId="1">#REF!</definedName>
    <definedName name="접속슬래브두께" localSheetId="0">#REF!</definedName>
    <definedName name="접속슬래브두께" localSheetId="7">#REF!</definedName>
    <definedName name="접속슬래브두께" localSheetId="5">#REF!</definedName>
    <definedName name="접속슬래브두께">#REF!</definedName>
    <definedName name="접속저판길이1" localSheetId="4">#REF!</definedName>
    <definedName name="접속저판길이1" localSheetId="3">#REF!</definedName>
    <definedName name="접속저판길이1" localSheetId="2">#REF!</definedName>
    <definedName name="접속저판길이1" localSheetId="1">#REF!</definedName>
    <definedName name="접속저판길이1" localSheetId="0">#REF!</definedName>
    <definedName name="접속저판길이1" localSheetId="7">#REF!</definedName>
    <definedName name="접속저판길이1" localSheetId="5">#REF!</definedName>
    <definedName name="접속저판길이1">#REF!</definedName>
    <definedName name="접속저판길이2" localSheetId="4">#REF!</definedName>
    <definedName name="접속저판길이2" localSheetId="3">#REF!</definedName>
    <definedName name="접속저판길이2" localSheetId="2">#REF!</definedName>
    <definedName name="접속저판길이2" localSheetId="1">#REF!</definedName>
    <definedName name="접속저판길이2" localSheetId="0">#REF!</definedName>
    <definedName name="접속저판길이2" localSheetId="7">#REF!</definedName>
    <definedName name="접속저판길이2" localSheetId="5">#REF!</definedName>
    <definedName name="접속저판길이2">#REF!</definedName>
    <definedName name="접속저판폭1" localSheetId="4">#REF!</definedName>
    <definedName name="접속저판폭1" localSheetId="3">#REF!</definedName>
    <definedName name="접속저판폭1" localSheetId="2">#REF!</definedName>
    <definedName name="접속저판폭1" localSheetId="1">#REF!</definedName>
    <definedName name="접속저판폭1" localSheetId="0">#REF!</definedName>
    <definedName name="접속저판폭1" localSheetId="7">#REF!</definedName>
    <definedName name="접속저판폭1" localSheetId="5">#REF!</definedName>
    <definedName name="접속저판폭1">#REF!</definedName>
    <definedName name="접속저판폭2" localSheetId="4">#REF!</definedName>
    <definedName name="접속저판폭2" localSheetId="3">#REF!</definedName>
    <definedName name="접속저판폭2" localSheetId="2">#REF!</definedName>
    <definedName name="접속저판폭2" localSheetId="1">#REF!</definedName>
    <definedName name="접속저판폭2" localSheetId="0">#REF!</definedName>
    <definedName name="접속저판폭2" localSheetId="7">#REF!</definedName>
    <definedName name="접속저판폭2" localSheetId="5">#REF!</definedName>
    <definedName name="접속저판폭2">#REF!</definedName>
    <definedName name="접속저판폭3" localSheetId="4">#REF!</definedName>
    <definedName name="접속저판폭3" localSheetId="3">#REF!</definedName>
    <definedName name="접속저판폭3" localSheetId="2">#REF!</definedName>
    <definedName name="접속저판폭3" localSheetId="1">#REF!</definedName>
    <definedName name="접속저판폭3" localSheetId="0">#REF!</definedName>
    <definedName name="접속저판폭3" localSheetId="7">#REF!</definedName>
    <definedName name="접속저판폭3" localSheetId="5">#REF!</definedName>
    <definedName name="접속저판폭3">#REF!</definedName>
    <definedName name="접속저판폭4" localSheetId="4">#REF!</definedName>
    <definedName name="접속저판폭4" localSheetId="3">#REF!</definedName>
    <definedName name="접속저판폭4" localSheetId="2">#REF!</definedName>
    <definedName name="접속저판폭4" localSheetId="1">#REF!</definedName>
    <definedName name="접속저판폭4" localSheetId="0">#REF!</definedName>
    <definedName name="접속저판폭4" localSheetId="7">#REF!</definedName>
    <definedName name="접속저판폭4" localSheetId="5">#REF!</definedName>
    <definedName name="접속저판폭4">#REF!</definedName>
    <definedName name="접속철근1" localSheetId="4">#REF!</definedName>
    <definedName name="접속철근1" localSheetId="3">#REF!</definedName>
    <definedName name="접속철근1" localSheetId="2">#REF!</definedName>
    <definedName name="접속철근1" localSheetId="1">#REF!</definedName>
    <definedName name="접속철근1" localSheetId="0">#REF!</definedName>
    <definedName name="접속철근1" localSheetId="7">#REF!</definedName>
    <definedName name="접속철근1" localSheetId="5">#REF!</definedName>
    <definedName name="접속철근1">#REF!</definedName>
    <definedName name="접속콘크리트1" localSheetId="4">'[36]pier-1'!#REF!</definedName>
    <definedName name="접속콘크리트1" localSheetId="3">'[36]pier-1'!#REF!</definedName>
    <definedName name="접속콘크리트1" localSheetId="2">'[36]pier-1'!#REF!</definedName>
    <definedName name="접속콘크리트1" localSheetId="1">'[36]pier-1'!#REF!</definedName>
    <definedName name="접속콘크리트1" localSheetId="0">'[36]pier-1'!#REF!</definedName>
    <definedName name="접속콘크리트1" localSheetId="7">'[36]pier-1'!#REF!</definedName>
    <definedName name="접속콘크리트1" localSheetId="5">'[36]pier-1'!#REF!</definedName>
    <definedName name="접속콘크리트1">'[36]pier-1'!#REF!</definedName>
    <definedName name="접속콘크리트2" localSheetId="4">'[36]pier-1'!#REF!</definedName>
    <definedName name="접속콘크리트2" localSheetId="3">'[36]pier-1'!#REF!</definedName>
    <definedName name="접속콘크리트2" localSheetId="2">'[36]pier-1'!#REF!</definedName>
    <definedName name="접속콘크리트2" localSheetId="1">'[36]pier-1'!#REF!</definedName>
    <definedName name="접속콘크리트2" localSheetId="0">'[36]pier-1'!#REF!</definedName>
    <definedName name="접속콘크리트2" localSheetId="7">'[36]pier-1'!#REF!</definedName>
    <definedName name="접속콘크리트2" localSheetId="5">'[36]pier-1'!#REF!</definedName>
    <definedName name="접속콘크리트2">'[36]pier-1'!#REF!</definedName>
    <definedName name="접슬강도">[131]대포2교접속!$AR$50</definedName>
    <definedName name="접슬버림강도">[131]대포2교접속!$AR$51</definedName>
    <definedName name="접슬SKEW">[131]천방교접속!$AR$52</definedName>
    <definedName name="접지1종합계">[102]접지1종!$S$20</definedName>
    <definedName name="정모" localSheetId="4">[132]약품공급2!#REF!</definedName>
    <definedName name="정모" localSheetId="3">[132]약품공급2!#REF!</definedName>
    <definedName name="정모" localSheetId="2">[132]약품공급2!#REF!</definedName>
    <definedName name="정모" localSheetId="1">[132]약품공급2!#REF!</definedName>
    <definedName name="정모" localSheetId="0">[132]약품공급2!#REF!</definedName>
    <definedName name="정모" localSheetId="5">[132]약품공급2!#REF!</definedName>
    <definedName name="정모">[132]약품공급2!#REF!</definedName>
    <definedName name="정재선" localSheetId="4">[133]Sheet1!#REF!</definedName>
    <definedName name="정재선" localSheetId="3">[133]Sheet1!#REF!</definedName>
    <definedName name="정재선" localSheetId="2">[133]Sheet1!#REF!</definedName>
    <definedName name="정재선" localSheetId="1">[133]Sheet1!#REF!</definedName>
    <definedName name="정재선" localSheetId="0">[133]Sheet1!#REF!</definedName>
    <definedName name="정재선" localSheetId="5">[133]Sheet1!#REF!</definedName>
    <definedName name="정재선">[133]Sheet1!#REF!</definedName>
    <definedName name="정정" localSheetId="4">'[134]2000년1차'!#REF!</definedName>
    <definedName name="정정" localSheetId="3">'[134]2000년1차'!#REF!</definedName>
    <definedName name="정정">'[134]2000년1차'!#REF!</definedName>
    <definedName name="정지" localSheetId="4">#REF!</definedName>
    <definedName name="정지" localSheetId="3">#REF!</definedName>
    <definedName name="정지" localSheetId="2">#REF!</definedName>
    <definedName name="정지" localSheetId="1">#REF!</definedName>
    <definedName name="정지" localSheetId="0">#REF!</definedName>
    <definedName name="정지" localSheetId="7">#REF!</definedName>
    <definedName name="정지" localSheetId="5">#REF!</definedName>
    <definedName name="정지">#REF!</definedName>
    <definedName name="제5호표" localSheetId="4">#REF!</definedName>
    <definedName name="제5호표" localSheetId="3">#REF!</definedName>
    <definedName name="제5호표" localSheetId="2">#REF!</definedName>
    <definedName name="제5호표" localSheetId="1">#REF!</definedName>
    <definedName name="제5호표" localSheetId="0">#REF!</definedName>
    <definedName name="제5호표" localSheetId="7">#REF!</definedName>
    <definedName name="제5호표" localSheetId="5">#REF!</definedName>
    <definedName name="제5호표">#REF!</definedName>
    <definedName name="제경비">'[37]설계서(본관)'!$B$583</definedName>
    <definedName name="제도사001" localSheetId="4">#REF!</definedName>
    <definedName name="제도사001" localSheetId="3">#REF!</definedName>
    <definedName name="제도사001" localSheetId="2">#REF!</definedName>
    <definedName name="제도사001" localSheetId="1">#REF!</definedName>
    <definedName name="제도사001" localSheetId="0">#REF!</definedName>
    <definedName name="제도사001" localSheetId="7">#REF!</definedName>
    <definedName name="제도사001" localSheetId="5">#REF!</definedName>
    <definedName name="제도사001">#REF!</definedName>
    <definedName name="제도사002" localSheetId="4">#REF!</definedName>
    <definedName name="제도사002" localSheetId="3">#REF!</definedName>
    <definedName name="제도사002" localSheetId="2">#REF!</definedName>
    <definedName name="제도사002" localSheetId="1">#REF!</definedName>
    <definedName name="제도사002" localSheetId="0">#REF!</definedName>
    <definedName name="제도사002" localSheetId="7">#REF!</definedName>
    <definedName name="제도사002" localSheetId="5">#REF!</definedName>
    <definedName name="제도사002">#REF!</definedName>
    <definedName name="제도사011" localSheetId="4">#REF!</definedName>
    <definedName name="제도사011" localSheetId="3">#REF!</definedName>
    <definedName name="제도사011" localSheetId="2">#REF!</definedName>
    <definedName name="제도사011" localSheetId="1">#REF!</definedName>
    <definedName name="제도사011" localSheetId="0">#REF!</definedName>
    <definedName name="제도사011" localSheetId="7">#REF!</definedName>
    <definedName name="제도사011" localSheetId="5">#REF!</definedName>
    <definedName name="제도사011">#REF!</definedName>
    <definedName name="제도사012" localSheetId="4">#REF!</definedName>
    <definedName name="제도사012" localSheetId="3">#REF!</definedName>
    <definedName name="제도사012" localSheetId="2">#REF!</definedName>
    <definedName name="제도사012" localSheetId="1">#REF!</definedName>
    <definedName name="제도사012" localSheetId="0">#REF!</definedName>
    <definedName name="제도사012" localSheetId="7">#REF!</definedName>
    <definedName name="제도사012" localSheetId="5">#REF!</definedName>
    <definedName name="제도사012">#REF!</definedName>
    <definedName name="제도사982" localSheetId="4">#REF!</definedName>
    <definedName name="제도사982" localSheetId="3">#REF!</definedName>
    <definedName name="제도사982" localSheetId="2">#REF!</definedName>
    <definedName name="제도사982" localSheetId="1">#REF!</definedName>
    <definedName name="제도사982" localSheetId="0">#REF!</definedName>
    <definedName name="제도사982" localSheetId="7">#REF!</definedName>
    <definedName name="제도사982" localSheetId="5">#REF!</definedName>
    <definedName name="제도사982">#REF!</definedName>
    <definedName name="제도사991" localSheetId="4">#REF!</definedName>
    <definedName name="제도사991" localSheetId="3">#REF!</definedName>
    <definedName name="제도사991" localSheetId="2">#REF!</definedName>
    <definedName name="제도사991" localSheetId="1">#REF!</definedName>
    <definedName name="제도사991" localSheetId="0">#REF!</definedName>
    <definedName name="제도사991" localSheetId="7">#REF!</definedName>
    <definedName name="제도사991" localSheetId="5">#REF!</definedName>
    <definedName name="제도사991">#REF!</definedName>
    <definedName name="제도사992" localSheetId="4">#REF!</definedName>
    <definedName name="제도사992" localSheetId="3">#REF!</definedName>
    <definedName name="제도사992" localSheetId="2">#REF!</definedName>
    <definedName name="제도사992" localSheetId="1">#REF!</definedName>
    <definedName name="제도사992" localSheetId="0">#REF!</definedName>
    <definedName name="제도사992" localSheetId="7">#REF!</definedName>
    <definedName name="제도사992" localSheetId="5">#REF!</definedName>
    <definedName name="제도사992">#REF!</definedName>
    <definedName name="제잡비" localSheetId="4">#REF!</definedName>
    <definedName name="제잡비" localSheetId="3">#REF!</definedName>
    <definedName name="제잡비" localSheetId="2">#REF!</definedName>
    <definedName name="제잡비" localSheetId="1">#REF!</definedName>
    <definedName name="제잡비" localSheetId="0">#REF!</definedName>
    <definedName name="제잡비" localSheetId="7">#REF!</definedName>
    <definedName name="제잡비" localSheetId="5">#REF!</definedName>
    <definedName name="제잡비">#REF!</definedName>
    <definedName name="제철축로공001" localSheetId="4">#REF!</definedName>
    <definedName name="제철축로공001" localSheetId="3">#REF!</definedName>
    <definedName name="제철축로공001" localSheetId="2">#REF!</definedName>
    <definedName name="제철축로공001" localSheetId="1">#REF!</definedName>
    <definedName name="제철축로공001" localSheetId="0">#REF!</definedName>
    <definedName name="제철축로공001" localSheetId="7">#REF!</definedName>
    <definedName name="제철축로공001" localSheetId="5">#REF!</definedName>
    <definedName name="제철축로공001">#REF!</definedName>
    <definedName name="제철축로공002" localSheetId="4">#REF!</definedName>
    <definedName name="제철축로공002" localSheetId="3">#REF!</definedName>
    <definedName name="제철축로공002" localSheetId="2">#REF!</definedName>
    <definedName name="제철축로공002" localSheetId="1">#REF!</definedName>
    <definedName name="제철축로공002" localSheetId="0">#REF!</definedName>
    <definedName name="제철축로공002" localSheetId="7">#REF!</definedName>
    <definedName name="제철축로공002" localSheetId="5">#REF!</definedName>
    <definedName name="제철축로공002">#REF!</definedName>
    <definedName name="제철축로공011" localSheetId="4">#REF!</definedName>
    <definedName name="제철축로공011" localSheetId="3">#REF!</definedName>
    <definedName name="제철축로공011" localSheetId="2">#REF!</definedName>
    <definedName name="제철축로공011" localSheetId="1">#REF!</definedName>
    <definedName name="제철축로공011" localSheetId="0">#REF!</definedName>
    <definedName name="제철축로공011" localSheetId="7">#REF!</definedName>
    <definedName name="제철축로공011" localSheetId="5">#REF!</definedName>
    <definedName name="제철축로공011">#REF!</definedName>
    <definedName name="제철축로공012" localSheetId="4">#REF!</definedName>
    <definedName name="제철축로공012" localSheetId="3">#REF!</definedName>
    <definedName name="제철축로공012" localSheetId="2">#REF!</definedName>
    <definedName name="제철축로공012" localSheetId="1">#REF!</definedName>
    <definedName name="제철축로공012" localSheetId="0">#REF!</definedName>
    <definedName name="제철축로공012" localSheetId="7">#REF!</definedName>
    <definedName name="제철축로공012" localSheetId="5">#REF!</definedName>
    <definedName name="제철축로공012">#REF!</definedName>
    <definedName name="제철축로공982" localSheetId="4">#REF!</definedName>
    <definedName name="제철축로공982" localSheetId="3">#REF!</definedName>
    <definedName name="제철축로공982" localSheetId="2">#REF!</definedName>
    <definedName name="제철축로공982" localSheetId="1">#REF!</definedName>
    <definedName name="제철축로공982" localSheetId="0">#REF!</definedName>
    <definedName name="제철축로공982" localSheetId="7">#REF!</definedName>
    <definedName name="제철축로공982" localSheetId="5">#REF!</definedName>
    <definedName name="제철축로공982">#REF!</definedName>
    <definedName name="제철축로공991" localSheetId="4">#REF!</definedName>
    <definedName name="제철축로공991" localSheetId="3">#REF!</definedName>
    <definedName name="제철축로공991" localSheetId="2">#REF!</definedName>
    <definedName name="제철축로공991" localSheetId="1">#REF!</definedName>
    <definedName name="제철축로공991" localSheetId="0">#REF!</definedName>
    <definedName name="제철축로공991" localSheetId="7">#REF!</definedName>
    <definedName name="제철축로공991" localSheetId="5">#REF!</definedName>
    <definedName name="제철축로공991">#REF!</definedName>
    <definedName name="제철축로공992" localSheetId="4">#REF!</definedName>
    <definedName name="제철축로공992" localSheetId="3">#REF!</definedName>
    <definedName name="제철축로공992" localSheetId="2">#REF!</definedName>
    <definedName name="제철축로공992" localSheetId="1">#REF!</definedName>
    <definedName name="제철축로공992" localSheetId="0">#REF!</definedName>
    <definedName name="제철축로공992" localSheetId="7">#REF!</definedName>
    <definedName name="제철축로공992" localSheetId="5">#REF!</definedName>
    <definedName name="제철축로공992">#REF!</definedName>
    <definedName name="조_적_공" localSheetId="4">#REF!</definedName>
    <definedName name="조_적_공" localSheetId="3">#REF!</definedName>
    <definedName name="조_적_공" localSheetId="2">#REF!</definedName>
    <definedName name="조_적_공" localSheetId="1">#REF!</definedName>
    <definedName name="조_적_공" localSheetId="0">#REF!</definedName>
    <definedName name="조_적_공" localSheetId="7">#REF!</definedName>
    <definedName name="조_적_공" localSheetId="5">#REF!</definedName>
    <definedName name="조_적_공">#REF!</definedName>
    <definedName name="조경공">[29]데이타!$E$658</definedName>
    <definedName name="조경공001" localSheetId="4">#REF!</definedName>
    <definedName name="조경공001" localSheetId="3">#REF!</definedName>
    <definedName name="조경공001" localSheetId="2">#REF!</definedName>
    <definedName name="조경공001" localSheetId="1">#REF!</definedName>
    <definedName name="조경공001" localSheetId="0">#REF!</definedName>
    <definedName name="조경공001" localSheetId="7">#REF!</definedName>
    <definedName name="조경공001" localSheetId="5">#REF!</definedName>
    <definedName name="조경공001">#REF!</definedName>
    <definedName name="조경공002" localSheetId="4">#REF!</definedName>
    <definedName name="조경공002" localSheetId="3">#REF!</definedName>
    <definedName name="조경공002" localSheetId="2">#REF!</definedName>
    <definedName name="조경공002" localSheetId="1">#REF!</definedName>
    <definedName name="조경공002" localSheetId="0">#REF!</definedName>
    <definedName name="조경공002" localSheetId="7">#REF!</definedName>
    <definedName name="조경공002" localSheetId="5">#REF!</definedName>
    <definedName name="조경공002">#REF!</definedName>
    <definedName name="조경공011" localSheetId="4">#REF!</definedName>
    <definedName name="조경공011" localSheetId="3">#REF!</definedName>
    <definedName name="조경공011" localSheetId="2">#REF!</definedName>
    <definedName name="조경공011" localSheetId="1">#REF!</definedName>
    <definedName name="조경공011" localSheetId="0">#REF!</definedName>
    <definedName name="조경공011" localSheetId="7">#REF!</definedName>
    <definedName name="조경공011" localSheetId="5">#REF!</definedName>
    <definedName name="조경공011">#REF!</definedName>
    <definedName name="조경공012" localSheetId="4">#REF!</definedName>
    <definedName name="조경공012" localSheetId="3">#REF!</definedName>
    <definedName name="조경공012" localSheetId="2">#REF!</definedName>
    <definedName name="조경공012" localSheetId="1">#REF!</definedName>
    <definedName name="조경공012" localSheetId="0">#REF!</definedName>
    <definedName name="조경공012" localSheetId="7">#REF!</definedName>
    <definedName name="조경공012" localSheetId="5">#REF!</definedName>
    <definedName name="조경공012">#REF!</definedName>
    <definedName name="조경공982" localSheetId="4">#REF!</definedName>
    <definedName name="조경공982" localSheetId="3">#REF!</definedName>
    <definedName name="조경공982" localSheetId="2">#REF!</definedName>
    <definedName name="조경공982" localSheetId="1">#REF!</definedName>
    <definedName name="조경공982" localSheetId="0">#REF!</definedName>
    <definedName name="조경공982" localSheetId="7">#REF!</definedName>
    <definedName name="조경공982" localSheetId="5">#REF!</definedName>
    <definedName name="조경공982">#REF!</definedName>
    <definedName name="조경공991" localSheetId="4">#REF!</definedName>
    <definedName name="조경공991" localSheetId="3">#REF!</definedName>
    <definedName name="조경공991" localSheetId="2">#REF!</definedName>
    <definedName name="조경공991" localSheetId="1">#REF!</definedName>
    <definedName name="조경공991" localSheetId="0">#REF!</definedName>
    <definedName name="조경공991" localSheetId="7">#REF!</definedName>
    <definedName name="조경공991" localSheetId="5">#REF!</definedName>
    <definedName name="조경공991">#REF!</definedName>
    <definedName name="조경공992" localSheetId="4">#REF!</definedName>
    <definedName name="조경공992" localSheetId="3">#REF!</definedName>
    <definedName name="조경공992" localSheetId="2">#REF!</definedName>
    <definedName name="조경공992" localSheetId="1">#REF!</definedName>
    <definedName name="조경공992" localSheetId="0">#REF!</definedName>
    <definedName name="조경공992" localSheetId="7">#REF!</definedName>
    <definedName name="조경공992" localSheetId="5">#REF!</definedName>
    <definedName name="조경공992">#REF!</definedName>
    <definedName name="조경공B10">[29]식재인부!$B$24</definedName>
    <definedName name="조경공B4이하">[29]식재인부!$B$18</definedName>
    <definedName name="조경공B5">[29]식재인부!$B$19</definedName>
    <definedName name="조경공B6">[29]식재인부!$B$20</definedName>
    <definedName name="조경공B8">[29]식재인부!$B$22</definedName>
    <definedName name="조경공R10">[29]식재인부!$B$54</definedName>
    <definedName name="조경공R12">[29]식재인부!$B$56</definedName>
    <definedName name="조경공R15">[29]식재인부!$B$59</definedName>
    <definedName name="조경공R4이하">[29]식재인부!$B$48</definedName>
    <definedName name="조경공R5">[29]식재인부!$B$49</definedName>
    <definedName name="조경공R6">[29]식재인부!$B$50</definedName>
    <definedName name="조경공R7">[29]식재인부!$B$51</definedName>
    <definedName name="조경공R8">[29]식재인부!$B$52</definedName>
    <definedName name="조달수수료" localSheetId="4">#REF!</definedName>
    <definedName name="조달수수료" localSheetId="3">#REF!</definedName>
    <definedName name="조달수수료" localSheetId="2">#REF!</definedName>
    <definedName name="조달수수료" localSheetId="1">#REF!</definedName>
    <definedName name="조달수수료" localSheetId="0">#REF!</definedName>
    <definedName name="조달수수료" localSheetId="7">#REF!</definedName>
    <definedName name="조달수수료" localSheetId="5">#REF!</definedName>
    <definedName name="조달수수료">#REF!</definedName>
    <definedName name="조력공001" localSheetId="4">#REF!</definedName>
    <definedName name="조력공001" localSheetId="3">#REF!</definedName>
    <definedName name="조력공001" localSheetId="2">#REF!</definedName>
    <definedName name="조력공001" localSheetId="1">#REF!</definedName>
    <definedName name="조력공001" localSheetId="0">#REF!</definedName>
    <definedName name="조력공001" localSheetId="7">#REF!</definedName>
    <definedName name="조력공001" localSheetId="5">#REF!</definedName>
    <definedName name="조력공001">#REF!</definedName>
    <definedName name="조력공002" localSheetId="4">#REF!</definedName>
    <definedName name="조력공002" localSheetId="3">#REF!</definedName>
    <definedName name="조력공002" localSheetId="2">#REF!</definedName>
    <definedName name="조력공002" localSheetId="1">#REF!</definedName>
    <definedName name="조력공002" localSheetId="0">#REF!</definedName>
    <definedName name="조력공002" localSheetId="7">#REF!</definedName>
    <definedName name="조력공002" localSheetId="5">#REF!</definedName>
    <definedName name="조력공002">#REF!</definedName>
    <definedName name="조력공011" localSheetId="4">#REF!</definedName>
    <definedName name="조력공011" localSheetId="3">#REF!</definedName>
    <definedName name="조력공011" localSheetId="2">#REF!</definedName>
    <definedName name="조력공011" localSheetId="1">#REF!</definedName>
    <definedName name="조력공011" localSheetId="0">#REF!</definedName>
    <definedName name="조력공011" localSheetId="7">#REF!</definedName>
    <definedName name="조력공011" localSheetId="5">#REF!</definedName>
    <definedName name="조력공011">#REF!</definedName>
    <definedName name="조력공012" localSheetId="4">#REF!</definedName>
    <definedName name="조력공012" localSheetId="3">#REF!</definedName>
    <definedName name="조력공012" localSheetId="2">#REF!</definedName>
    <definedName name="조력공012" localSheetId="1">#REF!</definedName>
    <definedName name="조력공012" localSheetId="0">#REF!</definedName>
    <definedName name="조력공012" localSheetId="7">#REF!</definedName>
    <definedName name="조력공012" localSheetId="5">#REF!</definedName>
    <definedName name="조력공012">#REF!</definedName>
    <definedName name="조력공982" localSheetId="4">#REF!</definedName>
    <definedName name="조력공982" localSheetId="3">#REF!</definedName>
    <definedName name="조력공982" localSheetId="2">#REF!</definedName>
    <definedName name="조력공982" localSheetId="1">#REF!</definedName>
    <definedName name="조력공982" localSheetId="0">#REF!</definedName>
    <definedName name="조력공982" localSheetId="7">#REF!</definedName>
    <definedName name="조력공982" localSheetId="5">#REF!</definedName>
    <definedName name="조력공982">#REF!</definedName>
    <definedName name="조력공991" localSheetId="4">#REF!</definedName>
    <definedName name="조력공991" localSheetId="3">#REF!</definedName>
    <definedName name="조력공991" localSheetId="2">#REF!</definedName>
    <definedName name="조력공991" localSheetId="1">#REF!</definedName>
    <definedName name="조력공991" localSheetId="0">#REF!</definedName>
    <definedName name="조력공991" localSheetId="7">#REF!</definedName>
    <definedName name="조력공991" localSheetId="5">#REF!</definedName>
    <definedName name="조력공991">#REF!</definedName>
    <definedName name="조력공992" localSheetId="4">#REF!</definedName>
    <definedName name="조력공992" localSheetId="3">#REF!</definedName>
    <definedName name="조력공992" localSheetId="2">#REF!</definedName>
    <definedName name="조력공992" localSheetId="1">#REF!</definedName>
    <definedName name="조력공992" localSheetId="0">#REF!</definedName>
    <definedName name="조력공992" localSheetId="7">#REF!</definedName>
    <definedName name="조력공992" localSheetId="5">#REF!</definedName>
    <definedName name="조력공992">#REF!</definedName>
    <definedName name="조림인부001" localSheetId="4">#REF!</definedName>
    <definedName name="조림인부001" localSheetId="3">#REF!</definedName>
    <definedName name="조림인부001" localSheetId="2">#REF!</definedName>
    <definedName name="조림인부001" localSheetId="1">#REF!</definedName>
    <definedName name="조림인부001" localSheetId="0">#REF!</definedName>
    <definedName name="조림인부001" localSheetId="7">#REF!</definedName>
    <definedName name="조림인부001" localSheetId="5">#REF!</definedName>
    <definedName name="조림인부001">#REF!</definedName>
    <definedName name="조림인부002" localSheetId="4">#REF!</definedName>
    <definedName name="조림인부002" localSheetId="3">#REF!</definedName>
    <definedName name="조림인부002" localSheetId="2">#REF!</definedName>
    <definedName name="조림인부002" localSheetId="1">#REF!</definedName>
    <definedName name="조림인부002" localSheetId="0">#REF!</definedName>
    <definedName name="조림인부002" localSheetId="7">#REF!</definedName>
    <definedName name="조림인부002" localSheetId="5">#REF!</definedName>
    <definedName name="조림인부002">#REF!</definedName>
    <definedName name="조림인부011" localSheetId="4">#REF!</definedName>
    <definedName name="조림인부011" localSheetId="3">#REF!</definedName>
    <definedName name="조림인부011" localSheetId="2">#REF!</definedName>
    <definedName name="조림인부011" localSheetId="1">#REF!</definedName>
    <definedName name="조림인부011" localSheetId="0">#REF!</definedName>
    <definedName name="조림인부011" localSheetId="7">#REF!</definedName>
    <definedName name="조림인부011" localSheetId="5">#REF!</definedName>
    <definedName name="조림인부011">#REF!</definedName>
    <definedName name="조림인부012" localSheetId="4">#REF!</definedName>
    <definedName name="조림인부012" localSheetId="3">#REF!</definedName>
    <definedName name="조림인부012" localSheetId="2">#REF!</definedName>
    <definedName name="조림인부012" localSheetId="1">#REF!</definedName>
    <definedName name="조림인부012" localSheetId="0">#REF!</definedName>
    <definedName name="조림인부012" localSheetId="7">#REF!</definedName>
    <definedName name="조림인부012" localSheetId="5">#REF!</definedName>
    <definedName name="조림인부012">#REF!</definedName>
    <definedName name="조림인부982" localSheetId="4">#REF!</definedName>
    <definedName name="조림인부982" localSheetId="3">#REF!</definedName>
    <definedName name="조림인부982" localSheetId="2">#REF!</definedName>
    <definedName name="조림인부982" localSheetId="1">#REF!</definedName>
    <definedName name="조림인부982" localSheetId="0">#REF!</definedName>
    <definedName name="조림인부982" localSheetId="7">#REF!</definedName>
    <definedName name="조림인부982" localSheetId="5">#REF!</definedName>
    <definedName name="조림인부982">#REF!</definedName>
    <definedName name="조림인부991" localSheetId="4">#REF!</definedName>
    <definedName name="조림인부991" localSheetId="3">#REF!</definedName>
    <definedName name="조림인부991" localSheetId="2">#REF!</definedName>
    <definedName name="조림인부991" localSheetId="1">#REF!</definedName>
    <definedName name="조림인부991" localSheetId="0">#REF!</definedName>
    <definedName name="조림인부991" localSheetId="7">#REF!</definedName>
    <definedName name="조림인부991" localSheetId="5">#REF!</definedName>
    <definedName name="조림인부991">#REF!</definedName>
    <definedName name="조림인부992" localSheetId="4">#REF!</definedName>
    <definedName name="조림인부992" localSheetId="3">#REF!</definedName>
    <definedName name="조림인부992" localSheetId="2">#REF!</definedName>
    <definedName name="조림인부992" localSheetId="1">#REF!</definedName>
    <definedName name="조림인부992" localSheetId="0">#REF!</definedName>
    <definedName name="조림인부992" localSheetId="7">#REF!</definedName>
    <definedName name="조림인부992" localSheetId="5">#REF!</definedName>
    <definedName name="조림인부992">#REF!</definedName>
    <definedName name="조사가" localSheetId="4" hidden="1">[135]입찰안!#REF!</definedName>
    <definedName name="조사가" localSheetId="3" hidden="1">[135]입찰안!#REF!</definedName>
    <definedName name="조사가" hidden="1">[135]입찰안!#REF!</definedName>
    <definedName name="조원공_1.1_1.5">[29]식재인부!$B$5</definedName>
    <definedName name="조적공" localSheetId="4">#REF!</definedName>
    <definedName name="조적공" localSheetId="3">#REF!</definedName>
    <definedName name="조적공" localSheetId="2">#REF!</definedName>
    <definedName name="조적공" localSheetId="1">#REF!</definedName>
    <definedName name="조적공" localSheetId="0">#REF!</definedName>
    <definedName name="조적공" localSheetId="7">#REF!</definedName>
    <definedName name="조적공" localSheetId="5">#REF!</definedName>
    <definedName name="조적공">#REF!</definedName>
    <definedName name="조적공001" localSheetId="4">#REF!</definedName>
    <definedName name="조적공001" localSheetId="3">#REF!</definedName>
    <definedName name="조적공001" localSheetId="2">#REF!</definedName>
    <definedName name="조적공001" localSheetId="1">#REF!</definedName>
    <definedName name="조적공001" localSheetId="0">#REF!</definedName>
    <definedName name="조적공001" localSheetId="7">#REF!</definedName>
    <definedName name="조적공001" localSheetId="5">#REF!</definedName>
    <definedName name="조적공001">#REF!</definedName>
    <definedName name="조적공002" localSheetId="4">#REF!</definedName>
    <definedName name="조적공002" localSheetId="3">#REF!</definedName>
    <definedName name="조적공002" localSheetId="2">#REF!</definedName>
    <definedName name="조적공002" localSheetId="1">#REF!</definedName>
    <definedName name="조적공002" localSheetId="0">#REF!</definedName>
    <definedName name="조적공002" localSheetId="7">#REF!</definedName>
    <definedName name="조적공002" localSheetId="5">#REF!</definedName>
    <definedName name="조적공002">#REF!</definedName>
    <definedName name="조적공011" localSheetId="4">#REF!</definedName>
    <definedName name="조적공011" localSheetId="3">#REF!</definedName>
    <definedName name="조적공011" localSheetId="2">#REF!</definedName>
    <definedName name="조적공011" localSheetId="1">#REF!</definedName>
    <definedName name="조적공011" localSheetId="0">#REF!</definedName>
    <definedName name="조적공011" localSheetId="7">#REF!</definedName>
    <definedName name="조적공011" localSheetId="5">#REF!</definedName>
    <definedName name="조적공011">#REF!</definedName>
    <definedName name="조적공012" localSheetId="4">#REF!</definedName>
    <definedName name="조적공012" localSheetId="3">#REF!</definedName>
    <definedName name="조적공012" localSheetId="2">#REF!</definedName>
    <definedName name="조적공012" localSheetId="1">#REF!</definedName>
    <definedName name="조적공012" localSheetId="0">#REF!</definedName>
    <definedName name="조적공012" localSheetId="7">#REF!</definedName>
    <definedName name="조적공012" localSheetId="5">#REF!</definedName>
    <definedName name="조적공012">#REF!</definedName>
    <definedName name="조적공982" localSheetId="4">#REF!</definedName>
    <definedName name="조적공982" localSheetId="3">#REF!</definedName>
    <definedName name="조적공982" localSheetId="2">#REF!</definedName>
    <definedName name="조적공982" localSheetId="1">#REF!</definedName>
    <definedName name="조적공982" localSheetId="0">#REF!</definedName>
    <definedName name="조적공982" localSheetId="7">#REF!</definedName>
    <definedName name="조적공982" localSheetId="5">#REF!</definedName>
    <definedName name="조적공982">#REF!</definedName>
    <definedName name="조적공991" localSheetId="4">#REF!</definedName>
    <definedName name="조적공991" localSheetId="3">#REF!</definedName>
    <definedName name="조적공991" localSheetId="2">#REF!</definedName>
    <definedName name="조적공991" localSheetId="1">#REF!</definedName>
    <definedName name="조적공991" localSheetId="0">#REF!</definedName>
    <definedName name="조적공991" localSheetId="7">#REF!</definedName>
    <definedName name="조적공991" localSheetId="5">#REF!</definedName>
    <definedName name="조적공991">#REF!</definedName>
    <definedName name="조적공992" localSheetId="4">#REF!</definedName>
    <definedName name="조적공992" localSheetId="3">#REF!</definedName>
    <definedName name="조적공992" localSheetId="2">#REF!</definedName>
    <definedName name="조적공992" localSheetId="1">#REF!</definedName>
    <definedName name="조적공992" localSheetId="0">#REF!</definedName>
    <definedName name="조적공992" localSheetId="7">#REF!</definedName>
    <definedName name="조적공992" localSheetId="5">#REF!</definedName>
    <definedName name="조적공992">#REF!</definedName>
    <definedName name="조형가이즈까3010">[29]데이타!$E$11</definedName>
    <definedName name="조형가이즈까3012">[29]데이타!$E$12</definedName>
    <definedName name="조형가이즈까3014">[29]데이타!$E$13</definedName>
    <definedName name="조형가이즈까3516">[29]데이타!$E$14</definedName>
    <definedName name="종_배_수_관__개_소_별_명_세" localSheetId="4">#REF!</definedName>
    <definedName name="종_배_수_관__개_소_별_명_세" localSheetId="3">#REF!</definedName>
    <definedName name="종_배_수_관__개_소_별_명_세" localSheetId="2">#REF!</definedName>
    <definedName name="종_배_수_관__개_소_별_명_세" localSheetId="1">#REF!</definedName>
    <definedName name="종_배_수_관__개_소_별_명_세" localSheetId="0">#REF!</definedName>
    <definedName name="종_배_수_관__개_소_별_명_세" localSheetId="7">#REF!</definedName>
    <definedName name="종_배_수_관__개_소_별_명_세" localSheetId="5">#REF!</definedName>
    <definedName name="종_배_수_관__개_소_별_명_세">#REF!</definedName>
    <definedName name="종_배_수_관_수_량_집_계" localSheetId="4">#REF!</definedName>
    <definedName name="종_배_수_관_수_량_집_계" localSheetId="3">#REF!</definedName>
    <definedName name="종_배_수_관_수_량_집_계" localSheetId="2">#REF!</definedName>
    <definedName name="종_배_수_관_수_량_집_계" localSheetId="1">#REF!</definedName>
    <definedName name="종_배_수_관_수_량_집_계" localSheetId="0">#REF!</definedName>
    <definedName name="종_배_수_관_수_량_집_계" localSheetId="7">#REF!</definedName>
    <definedName name="종_배_수_관_수_량_집_계" localSheetId="5">#REF!</definedName>
    <definedName name="종_배_수_관_수_량_집_계">#REF!</definedName>
    <definedName name="좌일">[58]포장공!$AR$54</definedName>
    <definedName name="주목" localSheetId="4">#REF!</definedName>
    <definedName name="주목" localSheetId="3">#REF!</definedName>
    <definedName name="주목" localSheetId="2">#REF!</definedName>
    <definedName name="주목" localSheetId="1">#REF!</definedName>
    <definedName name="주목" localSheetId="0">#REF!</definedName>
    <definedName name="주목" localSheetId="7">#REF!</definedName>
    <definedName name="주목" localSheetId="5">#REF!</definedName>
    <definedName name="주목">#REF!</definedName>
    <definedName name="주차장토공" localSheetId="4">#REF!</definedName>
    <definedName name="주차장토공" localSheetId="3">#REF!</definedName>
    <definedName name="주차장토공" localSheetId="2">#REF!</definedName>
    <definedName name="주차장토공" localSheetId="1">#REF!</definedName>
    <definedName name="주차장토공" localSheetId="0">#REF!</definedName>
    <definedName name="주차장토공" localSheetId="7">#REF!</definedName>
    <definedName name="주차장토공" localSheetId="5">#REF!</definedName>
    <definedName name="주차장토공">#REF!</definedName>
    <definedName name="준공년월일" localSheetId="4">#REF!</definedName>
    <definedName name="준공년월일" localSheetId="3">#REF!</definedName>
    <definedName name="준공년월일" localSheetId="2">#REF!</definedName>
    <definedName name="준공년월일" localSheetId="1">#REF!</definedName>
    <definedName name="준공년월일" localSheetId="0">#REF!</definedName>
    <definedName name="준공년월일" localSheetId="7">#REF!</definedName>
    <definedName name="준공년월일" localSheetId="5">#REF!</definedName>
    <definedName name="준공년월일">#REF!</definedName>
    <definedName name="준설선기관사001" localSheetId="4">#REF!</definedName>
    <definedName name="준설선기관사001" localSheetId="3">#REF!</definedName>
    <definedName name="준설선기관사001" localSheetId="2">#REF!</definedName>
    <definedName name="준설선기관사001" localSheetId="1">#REF!</definedName>
    <definedName name="준설선기관사001" localSheetId="0">#REF!</definedName>
    <definedName name="준설선기관사001" localSheetId="7">#REF!</definedName>
    <definedName name="준설선기관사001" localSheetId="5">#REF!</definedName>
    <definedName name="준설선기관사001">#REF!</definedName>
    <definedName name="준설선기관사002" localSheetId="4">#REF!</definedName>
    <definedName name="준설선기관사002" localSheetId="3">#REF!</definedName>
    <definedName name="준설선기관사002" localSheetId="2">#REF!</definedName>
    <definedName name="준설선기관사002" localSheetId="1">#REF!</definedName>
    <definedName name="준설선기관사002" localSheetId="0">#REF!</definedName>
    <definedName name="준설선기관사002" localSheetId="7">#REF!</definedName>
    <definedName name="준설선기관사002" localSheetId="5">#REF!</definedName>
    <definedName name="준설선기관사002">#REF!</definedName>
    <definedName name="준설선기관사012" localSheetId="4">#REF!</definedName>
    <definedName name="준설선기관사012" localSheetId="3">#REF!</definedName>
    <definedName name="준설선기관사012" localSheetId="2">#REF!</definedName>
    <definedName name="준설선기관사012" localSheetId="1">#REF!</definedName>
    <definedName name="준설선기관사012" localSheetId="0">#REF!</definedName>
    <definedName name="준설선기관사012" localSheetId="7">#REF!</definedName>
    <definedName name="준설선기관사012" localSheetId="5">#REF!</definedName>
    <definedName name="준설선기관사012">#REF!</definedName>
    <definedName name="준설선기관사982" localSheetId="4">#REF!</definedName>
    <definedName name="준설선기관사982" localSheetId="3">#REF!</definedName>
    <definedName name="준설선기관사982" localSheetId="2">#REF!</definedName>
    <definedName name="준설선기관사982" localSheetId="1">#REF!</definedName>
    <definedName name="준설선기관사982" localSheetId="0">#REF!</definedName>
    <definedName name="준설선기관사982" localSheetId="7">#REF!</definedName>
    <definedName name="준설선기관사982" localSheetId="5">#REF!</definedName>
    <definedName name="준설선기관사982">#REF!</definedName>
    <definedName name="준설선기관사991" localSheetId="4">#REF!</definedName>
    <definedName name="준설선기관사991" localSheetId="3">#REF!</definedName>
    <definedName name="준설선기관사991" localSheetId="2">#REF!</definedName>
    <definedName name="준설선기관사991" localSheetId="1">#REF!</definedName>
    <definedName name="준설선기관사991" localSheetId="0">#REF!</definedName>
    <definedName name="준설선기관사991" localSheetId="7">#REF!</definedName>
    <definedName name="준설선기관사991" localSheetId="5">#REF!</definedName>
    <definedName name="준설선기관사991">#REF!</definedName>
    <definedName name="준설선기관사992" localSheetId="4">#REF!</definedName>
    <definedName name="준설선기관사992" localSheetId="3">#REF!</definedName>
    <definedName name="준설선기관사992" localSheetId="2">#REF!</definedName>
    <definedName name="준설선기관사992" localSheetId="1">#REF!</definedName>
    <definedName name="준설선기관사992" localSheetId="0">#REF!</definedName>
    <definedName name="준설선기관사992" localSheetId="7">#REF!</definedName>
    <definedName name="준설선기관사992" localSheetId="5">#REF!</definedName>
    <definedName name="준설선기관사992">#REF!</definedName>
    <definedName name="준설선기관장001" localSheetId="4">#REF!</definedName>
    <definedName name="준설선기관장001" localSheetId="3">#REF!</definedName>
    <definedName name="준설선기관장001" localSheetId="2">#REF!</definedName>
    <definedName name="준설선기관장001" localSheetId="1">#REF!</definedName>
    <definedName name="준설선기관장001" localSheetId="0">#REF!</definedName>
    <definedName name="준설선기관장001" localSheetId="7">#REF!</definedName>
    <definedName name="준설선기관장001" localSheetId="5">#REF!</definedName>
    <definedName name="준설선기관장001">#REF!</definedName>
    <definedName name="준설선기관장002" localSheetId="4">#REF!</definedName>
    <definedName name="준설선기관장002" localSheetId="3">#REF!</definedName>
    <definedName name="준설선기관장002" localSheetId="2">#REF!</definedName>
    <definedName name="준설선기관장002" localSheetId="1">#REF!</definedName>
    <definedName name="준설선기관장002" localSheetId="0">#REF!</definedName>
    <definedName name="준설선기관장002" localSheetId="7">#REF!</definedName>
    <definedName name="준설선기관장002" localSheetId="5">#REF!</definedName>
    <definedName name="준설선기관장002">#REF!</definedName>
    <definedName name="준설선기관장011" localSheetId="4">#REF!</definedName>
    <definedName name="준설선기관장011" localSheetId="3">#REF!</definedName>
    <definedName name="준설선기관장011" localSheetId="2">#REF!</definedName>
    <definedName name="준설선기관장011" localSheetId="1">#REF!</definedName>
    <definedName name="준설선기관장011" localSheetId="0">#REF!</definedName>
    <definedName name="준설선기관장011" localSheetId="7">#REF!</definedName>
    <definedName name="준설선기관장011" localSheetId="5">#REF!</definedName>
    <definedName name="준설선기관장011">#REF!</definedName>
    <definedName name="준설선기관장012" localSheetId="4">#REF!</definedName>
    <definedName name="준설선기관장012" localSheetId="3">#REF!</definedName>
    <definedName name="준설선기관장012" localSheetId="2">#REF!</definedName>
    <definedName name="준설선기관장012" localSheetId="1">#REF!</definedName>
    <definedName name="준설선기관장012" localSheetId="0">#REF!</definedName>
    <definedName name="준설선기관장012" localSheetId="7">#REF!</definedName>
    <definedName name="준설선기관장012" localSheetId="5">#REF!</definedName>
    <definedName name="준설선기관장012">#REF!</definedName>
    <definedName name="준설선기관장982" localSheetId="4">#REF!</definedName>
    <definedName name="준설선기관장982" localSheetId="3">#REF!</definedName>
    <definedName name="준설선기관장982" localSheetId="2">#REF!</definedName>
    <definedName name="준설선기관장982" localSheetId="1">#REF!</definedName>
    <definedName name="준설선기관장982" localSheetId="0">#REF!</definedName>
    <definedName name="준설선기관장982" localSheetId="7">#REF!</definedName>
    <definedName name="준설선기관장982" localSheetId="5">#REF!</definedName>
    <definedName name="준설선기관장982">#REF!</definedName>
    <definedName name="준설선기관장991" localSheetId="4">#REF!</definedName>
    <definedName name="준설선기관장991" localSheetId="3">#REF!</definedName>
    <definedName name="준설선기관장991" localSheetId="2">#REF!</definedName>
    <definedName name="준설선기관장991" localSheetId="1">#REF!</definedName>
    <definedName name="준설선기관장991" localSheetId="0">#REF!</definedName>
    <definedName name="준설선기관장991" localSheetId="7">#REF!</definedName>
    <definedName name="준설선기관장991" localSheetId="5">#REF!</definedName>
    <definedName name="준설선기관장991">#REF!</definedName>
    <definedName name="준설선기관장992" localSheetId="4">#REF!</definedName>
    <definedName name="준설선기관장992" localSheetId="3">#REF!</definedName>
    <definedName name="준설선기관장992" localSheetId="2">#REF!</definedName>
    <definedName name="준설선기관장992" localSheetId="1">#REF!</definedName>
    <definedName name="준설선기관장992" localSheetId="0">#REF!</definedName>
    <definedName name="준설선기관장992" localSheetId="7">#REF!</definedName>
    <definedName name="준설선기관장992" localSheetId="5">#REF!</definedName>
    <definedName name="준설선기관장992">#REF!</definedName>
    <definedName name="준설선선장001" localSheetId="4">#REF!</definedName>
    <definedName name="준설선선장001" localSheetId="3">#REF!</definedName>
    <definedName name="준설선선장001" localSheetId="2">#REF!</definedName>
    <definedName name="준설선선장001" localSheetId="1">#REF!</definedName>
    <definedName name="준설선선장001" localSheetId="0">#REF!</definedName>
    <definedName name="준설선선장001" localSheetId="7">#REF!</definedName>
    <definedName name="준설선선장001" localSheetId="5">#REF!</definedName>
    <definedName name="준설선선장001">#REF!</definedName>
    <definedName name="준설선선장002" localSheetId="4">#REF!</definedName>
    <definedName name="준설선선장002" localSheetId="3">#REF!</definedName>
    <definedName name="준설선선장002" localSheetId="2">#REF!</definedName>
    <definedName name="준설선선장002" localSheetId="1">#REF!</definedName>
    <definedName name="준설선선장002" localSheetId="0">#REF!</definedName>
    <definedName name="준설선선장002" localSheetId="7">#REF!</definedName>
    <definedName name="준설선선장002" localSheetId="5">#REF!</definedName>
    <definedName name="준설선선장002">#REF!</definedName>
    <definedName name="준설선선장011" localSheetId="4">#REF!</definedName>
    <definedName name="준설선선장011" localSheetId="3">#REF!</definedName>
    <definedName name="준설선선장011" localSheetId="2">#REF!</definedName>
    <definedName name="준설선선장011" localSheetId="1">#REF!</definedName>
    <definedName name="준설선선장011" localSheetId="0">#REF!</definedName>
    <definedName name="준설선선장011" localSheetId="7">#REF!</definedName>
    <definedName name="준설선선장011" localSheetId="5">#REF!</definedName>
    <definedName name="준설선선장011">#REF!</definedName>
    <definedName name="준설선선장012" localSheetId="4">#REF!</definedName>
    <definedName name="준설선선장012" localSheetId="3">#REF!</definedName>
    <definedName name="준설선선장012" localSheetId="2">#REF!</definedName>
    <definedName name="준설선선장012" localSheetId="1">#REF!</definedName>
    <definedName name="준설선선장012" localSheetId="0">#REF!</definedName>
    <definedName name="준설선선장012" localSheetId="7">#REF!</definedName>
    <definedName name="준설선선장012" localSheetId="5">#REF!</definedName>
    <definedName name="준설선선장012">#REF!</definedName>
    <definedName name="준설선선장982" localSheetId="4">#REF!</definedName>
    <definedName name="준설선선장982" localSheetId="3">#REF!</definedName>
    <definedName name="준설선선장982" localSheetId="2">#REF!</definedName>
    <definedName name="준설선선장982" localSheetId="1">#REF!</definedName>
    <definedName name="준설선선장982" localSheetId="0">#REF!</definedName>
    <definedName name="준설선선장982" localSheetId="7">#REF!</definedName>
    <definedName name="준설선선장982" localSheetId="5">#REF!</definedName>
    <definedName name="준설선선장982">#REF!</definedName>
    <definedName name="준설선선장991" localSheetId="4">#REF!</definedName>
    <definedName name="준설선선장991" localSheetId="3">#REF!</definedName>
    <definedName name="준설선선장991" localSheetId="2">#REF!</definedName>
    <definedName name="준설선선장991" localSheetId="1">#REF!</definedName>
    <definedName name="준설선선장991" localSheetId="0">#REF!</definedName>
    <definedName name="준설선선장991" localSheetId="7">#REF!</definedName>
    <definedName name="준설선선장991" localSheetId="5">#REF!</definedName>
    <definedName name="준설선선장991">#REF!</definedName>
    <definedName name="준설선선장992" localSheetId="4">#REF!</definedName>
    <definedName name="준설선선장992" localSheetId="3">#REF!</definedName>
    <definedName name="준설선선장992" localSheetId="2">#REF!</definedName>
    <definedName name="준설선선장992" localSheetId="1">#REF!</definedName>
    <definedName name="준설선선장992" localSheetId="0">#REF!</definedName>
    <definedName name="준설선선장992" localSheetId="7">#REF!</definedName>
    <definedName name="준설선선장992" localSheetId="5">#REF!</definedName>
    <definedName name="준설선선장992">#REF!</definedName>
    <definedName name="준설선운전사001" localSheetId="4">#REF!</definedName>
    <definedName name="준설선운전사001" localSheetId="3">#REF!</definedName>
    <definedName name="준설선운전사001" localSheetId="2">#REF!</definedName>
    <definedName name="준설선운전사001" localSheetId="1">#REF!</definedName>
    <definedName name="준설선운전사001" localSheetId="0">#REF!</definedName>
    <definedName name="준설선운전사001" localSheetId="7">#REF!</definedName>
    <definedName name="준설선운전사001" localSheetId="5">#REF!</definedName>
    <definedName name="준설선운전사001">#REF!</definedName>
    <definedName name="준설선운전사002" localSheetId="4">#REF!</definedName>
    <definedName name="준설선운전사002" localSheetId="3">#REF!</definedName>
    <definedName name="준설선운전사002" localSheetId="2">#REF!</definedName>
    <definedName name="준설선운전사002" localSheetId="1">#REF!</definedName>
    <definedName name="준설선운전사002" localSheetId="0">#REF!</definedName>
    <definedName name="준설선운전사002" localSheetId="7">#REF!</definedName>
    <definedName name="준설선운전사002" localSheetId="5">#REF!</definedName>
    <definedName name="준설선운전사002">#REF!</definedName>
    <definedName name="준설선운전사012" localSheetId="4">#REF!</definedName>
    <definedName name="준설선운전사012" localSheetId="3">#REF!</definedName>
    <definedName name="준설선운전사012" localSheetId="2">#REF!</definedName>
    <definedName name="준설선운전사012" localSheetId="1">#REF!</definedName>
    <definedName name="준설선운전사012" localSheetId="0">#REF!</definedName>
    <definedName name="준설선운전사012" localSheetId="7">#REF!</definedName>
    <definedName name="준설선운전사012" localSheetId="5">#REF!</definedName>
    <definedName name="준설선운전사012">#REF!</definedName>
    <definedName name="준설선운전사982" localSheetId="4">#REF!</definedName>
    <definedName name="준설선운전사982" localSheetId="3">#REF!</definedName>
    <definedName name="준설선운전사982" localSheetId="2">#REF!</definedName>
    <definedName name="준설선운전사982" localSheetId="1">#REF!</definedName>
    <definedName name="준설선운전사982" localSheetId="0">#REF!</definedName>
    <definedName name="준설선운전사982" localSheetId="7">#REF!</definedName>
    <definedName name="준설선운전사982" localSheetId="5">#REF!</definedName>
    <definedName name="준설선운전사982">#REF!</definedName>
    <definedName name="준설선운전사991" localSheetId="4">#REF!</definedName>
    <definedName name="준설선운전사991" localSheetId="3">#REF!</definedName>
    <definedName name="준설선운전사991" localSheetId="2">#REF!</definedName>
    <definedName name="준설선운전사991" localSheetId="1">#REF!</definedName>
    <definedName name="준설선운전사991" localSheetId="0">#REF!</definedName>
    <definedName name="준설선운전사991" localSheetId="7">#REF!</definedName>
    <definedName name="준설선운전사991" localSheetId="5">#REF!</definedName>
    <definedName name="준설선운전사991">#REF!</definedName>
    <definedName name="준설선운전사992" localSheetId="4">#REF!</definedName>
    <definedName name="준설선운전사992" localSheetId="3">#REF!</definedName>
    <definedName name="준설선운전사992" localSheetId="2">#REF!</definedName>
    <definedName name="준설선운전사992" localSheetId="1">#REF!</definedName>
    <definedName name="준설선운전사992" localSheetId="0">#REF!</definedName>
    <definedName name="준설선운전사992" localSheetId="7">#REF!</definedName>
    <definedName name="준설선운전사992" localSheetId="5">#REF!</definedName>
    <definedName name="준설선운전사992">#REF!</definedName>
    <definedName name="준설선전기사001" localSheetId="4">#REF!</definedName>
    <definedName name="준설선전기사001" localSheetId="3">#REF!</definedName>
    <definedName name="준설선전기사001" localSheetId="2">#REF!</definedName>
    <definedName name="준설선전기사001" localSheetId="1">#REF!</definedName>
    <definedName name="준설선전기사001" localSheetId="0">#REF!</definedName>
    <definedName name="준설선전기사001" localSheetId="7">#REF!</definedName>
    <definedName name="준설선전기사001" localSheetId="5">#REF!</definedName>
    <definedName name="준설선전기사001">#REF!</definedName>
    <definedName name="준설선전기사002" localSheetId="4">#REF!</definedName>
    <definedName name="준설선전기사002" localSheetId="3">#REF!</definedName>
    <definedName name="준설선전기사002" localSheetId="2">#REF!</definedName>
    <definedName name="준설선전기사002" localSheetId="1">#REF!</definedName>
    <definedName name="준설선전기사002" localSheetId="0">#REF!</definedName>
    <definedName name="준설선전기사002" localSheetId="7">#REF!</definedName>
    <definedName name="준설선전기사002" localSheetId="5">#REF!</definedName>
    <definedName name="준설선전기사002">#REF!</definedName>
    <definedName name="준설선전기사012" localSheetId="4">#REF!</definedName>
    <definedName name="준설선전기사012" localSheetId="3">#REF!</definedName>
    <definedName name="준설선전기사012" localSheetId="2">#REF!</definedName>
    <definedName name="준설선전기사012" localSheetId="1">#REF!</definedName>
    <definedName name="준설선전기사012" localSheetId="0">#REF!</definedName>
    <definedName name="준설선전기사012" localSheetId="7">#REF!</definedName>
    <definedName name="준설선전기사012" localSheetId="5">#REF!</definedName>
    <definedName name="준설선전기사012">#REF!</definedName>
    <definedName name="준설선전기사982" localSheetId="4">#REF!</definedName>
    <definedName name="준설선전기사982" localSheetId="3">#REF!</definedName>
    <definedName name="준설선전기사982" localSheetId="2">#REF!</definedName>
    <definedName name="준설선전기사982" localSheetId="1">#REF!</definedName>
    <definedName name="준설선전기사982" localSheetId="0">#REF!</definedName>
    <definedName name="준설선전기사982" localSheetId="7">#REF!</definedName>
    <definedName name="준설선전기사982" localSheetId="5">#REF!</definedName>
    <definedName name="준설선전기사982">#REF!</definedName>
    <definedName name="준설선전기사991" localSheetId="4">#REF!</definedName>
    <definedName name="준설선전기사991" localSheetId="3">#REF!</definedName>
    <definedName name="준설선전기사991" localSheetId="2">#REF!</definedName>
    <definedName name="준설선전기사991" localSheetId="1">#REF!</definedName>
    <definedName name="준설선전기사991" localSheetId="0">#REF!</definedName>
    <definedName name="준설선전기사991" localSheetId="7">#REF!</definedName>
    <definedName name="준설선전기사991" localSheetId="5">#REF!</definedName>
    <definedName name="준설선전기사991">#REF!</definedName>
    <definedName name="준설선전기사992" localSheetId="4">#REF!</definedName>
    <definedName name="준설선전기사992" localSheetId="3">#REF!</definedName>
    <definedName name="준설선전기사992" localSheetId="2">#REF!</definedName>
    <definedName name="준설선전기사992" localSheetId="1">#REF!</definedName>
    <definedName name="준설선전기사992" localSheetId="0">#REF!</definedName>
    <definedName name="준설선전기사992" localSheetId="7">#REF!</definedName>
    <definedName name="준설선전기사992" localSheetId="5">#REF!</definedName>
    <definedName name="준설선전기사992">#REF!</definedName>
    <definedName name="준설설기관사011" localSheetId="4">#REF!</definedName>
    <definedName name="준설설기관사011" localSheetId="3">#REF!</definedName>
    <definedName name="준설설기관사011" localSheetId="2">#REF!</definedName>
    <definedName name="준설설기관사011" localSheetId="1">#REF!</definedName>
    <definedName name="준설설기관사011" localSheetId="0">#REF!</definedName>
    <definedName name="준설설기관사011" localSheetId="7">#REF!</definedName>
    <definedName name="준설설기관사011" localSheetId="5">#REF!</definedName>
    <definedName name="준설설기관사011">#REF!</definedName>
    <definedName name="준설설운전기사011" localSheetId="4">#REF!</definedName>
    <definedName name="준설설운전기사011" localSheetId="3">#REF!</definedName>
    <definedName name="준설설운전기사011" localSheetId="2">#REF!</definedName>
    <definedName name="준설설운전기사011" localSheetId="1">#REF!</definedName>
    <definedName name="준설설운전기사011" localSheetId="0">#REF!</definedName>
    <definedName name="준설설운전기사011" localSheetId="7">#REF!</definedName>
    <definedName name="준설설운전기사011" localSheetId="5">#REF!</definedName>
    <definedName name="준설설운전기사011">#REF!</definedName>
    <definedName name="준설설운전사011" localSheetId="4">#REF!</definedName>
    <definedName name="준설설운전사011" localSheetId="3">#REF!</definedName>
    <definedName name="준설설운전사011" localSheetId="2">#REF!</definedName>
    <definedName name="준설설운전사011" localSheetId="1">#REF!</definedName>
    <definedName name="준설설운전사011" localSheetId="0">#REF!</definedName>
    <definedName name="준설설운전사011" localSheetId="7">#REF!</definedName>
    <definedName name="준설설운전사011" localSheetId="5">#REF!</definedName>
    <definedName name="준설설운전사011">#REF!</definedName>
    <definedName name="준설설전기사011" localSheetId="4">#REF!</definedName>
    <definedName name="준설설전기사011" localSheetId="3">#REF!</definedName>
    <definedName name="준설설전기사011" localSheetId="2">#REF!</definedName>
    <definedName name="준설설전기사011" localSheetId="1">#REF!</definedName>
    <definedName name="준설설전기사011" localSheetId="0">#REF!</definedName>
    <definedName name="준설설전기사011" localSheetId="7">#REF!</definedName>
    <definedName name="준설설전기사011" localSheetId="5">#REF!</definedName>
    <definedName name="준설설전기사011">#REF!</definedName>
    <definedName name="줄눈공001" localSheetId="4">#REF!</definedName>
    <definedName name="줄눈공001" localSheetId="3">#REF!</definedName>
    <definedName name="줄눈공001" localSheetId="2">#REF!</definedName>
    <definedName name="줄눈공001" localSheetId="1">#REF!</definedName>
    <definedName name="줄눈공001" localSheetId="0">#REF!</definedName>
    <definedName name="줄눈공001" localSheetId="7">#REF!</definedName>
    <definedName name="줄눈공001" localSheetId="5">#REF!</definedName>
    <definedName name="줄눈공001">#REF!</definedName>
    <definedName name="줄눈공002" localSheetId="4">#REF!</definedName>
    <definedName name="줄눈공002" localSheetId="3">#REF!</definedName>
    <definedName name="줄눈공002" localSheetId="2">#REF!</definedName>
    <definedName name="줄눈공002" localSheetId="1">#REF!</definedName>
    <definedName name="줄눈공002" localSheetId="0">#REF!</definedName>
    <definedName name="줄눈공002" localSheetId="7">#REF!</definedName>
    <definedName name="줄눈공002" localSheetId="5">#REF!</definedName>
    <definedName name="줄눈공002">#REF!</definedName>
    <definedName name="줄눈공011" localSheetId="4">#REF!</definedName>
    <definedName name="줄눈공011" localSheetId="3">#REF!</definedName>
    <definedName name="줄눈공011" localSheetId="2">#REF!</definedName>
    <definedName name="줄눈공011" localSheetId="1">#REF!</definedName>
    <definedName name="줄눈공011" localSheetId="0">#REF!</definedName>
    <definedName name="줄눈공011" localSheetId="7">#REF!</definedName>
    <definedName name="줄눈공011" localSheetId="5">#REF!</definedName>
    <definedName name="줄눈공011">#REF!</definedName>
    <definedName name="줄눈공012" localSheetId="4">#REF!</definedName>
    <definedName name="줄눈공012" localSheetId="3">#REF!</definedName>
    <definedName name="줄눈공012" localSheetId="2">#REF!</definedName>
    <definedName name="줄눈공012" localSheetId="1">#REF!</definedName>
    <definedName name="줄눈공012" localSheetId="0">#REF!</definedName>
    <definedName name="줄눈공012" localSheetId="7">#REF!</definedName>
    <definedName name="줄눈공012" localSheetId="5">#REF!</definedName>
    <definedName name="줄눈공012">#REF!</definedName>
    <definedName name="줄눈공982" localSheetId="4">#REF!</definedName>
    <definedName name="줄눈공982" localSheetId="3">#REF!</definedName>
    <definedName name="줄눈공982" localSheetId="2">#REF!</definedName>
    <definedName name="줄눈공982" localSheetId="1">#REF!</definedName>
    <definedName name="줄눈공982" localSheetId="0">#REF!</definedName>
    <definedName name="줄눈공982" localSheetId="7">#REF!</definedName>
    <definedName name="줄눈공982" localSheetId="5">#REF!</definedName>
    <definedName name="줄눈공982">#REF!</definedName>
    <definedName name="줄눈공991" localSheetId="4">#REF!</definedName>
    <definedName name="줄눈공991" localSheetId="3">#REF!</definedName>
    <definedName name="줄눈공991" localSheetId="2">#REF!</definedName>
    <definedName name="줄눈공991" localSheetId="1">#REF!</definedName>
    <definedName name="줄눈공991" localSheetId="0">#REF!</definedName>
    <definedName name="줄눈공991" localSheetId="7">#REF!</definedName>
    <definedName name="줄눈공991" localSheetId="5">#REF!</definedName>
    <definedName name="줄눈공991">#REF!</definedName>
    <definedName name="줄눈공992" localSheetId="4">#REF!</definedName>
    <definedName name="줄눈공992" localSheetId="3">#REF!</definedName>
    <definedName name="줄눈공992" localSheetId="2">#REF!</definedName>
    <definedName name="줄눈공992" localSheetId="1">#REF!</definedName>
    <definedName name="줄눈공992" localSheetId="0">#REF!</definedName>
    <definedName name="줄눈공992" localSheetId="7">#REF!</definedName>
    <definedName name="줄눈공992" localSheetId="5">#REF!</definedName>
    <definedName name="줄눈공992">#REF!</definedName>
    <definedName name="줄사철" localSheetId="4">#REF!</definedName>
    <definedName name="줄사철" localSheetId="3">#REF!</definedName>
    <definedName name="줄사철" localSheetId="2">#REF!</definedName>
    <definedName name="줄사철" localSheetId="1">#REF!</definedName>
    <definedName name="줄사철" localSheetId="0">#REF!</definedName>
    <definedName name="줄사철" localSheetId="7">#REF!</definedName>
    <definedName name="줄사철" localSheetId="5">#REF!</definedName>
    <definedName name="줄사철">#REF!</definedName>
    <definedName name="중급기술자_측량">[38]기초단가!$B$12</definedName>
    <definedName name="중급원자력기술자001" localSheetId="4">#REF!</definedName>
    <definedName name="중급원자력기술자001" localSheetId="3">#REF!</definedName>
    <definedName name="중급원자력기술자001" localSheetId="2">#REF!</definedName>
    <definedName name="중급원자력기술자001" localSheetId="1">#REF!</definedName>
    <definedName name="중급원자력기술자001" localSheetId="0">#REF!</definedName>
    <definedName name="중급원자력기술자001" localSheetId="7">#REF!</definedName>
    <definedName name="중급원자력기술자001" localSheetId="5">#REF!</definedName>
    <definedName name="중급원자력기술자001">#REF!</definedName>
    <definedName name="중급원자력기술자002" localSheetId="4">#REF!</definedName>
    <definedName name="중급원자력기술자002" localSheetId="3">#REF!</definedName>
    <definedName name="중급원자력기술자002" localSheetId="2">#REF!</definedName>
    <definedName name="중급원자력기술자002" localSheetId="1">#REF!</definedName>
    <definedName name="중급원자력기술자002" localSheetId="0">#REF!</definedName>
    <definedName name="중급원자력기술자002" localSheetId="7">#REF!</definedName>
    <definedName name="중급원자력기술자002" localSheetId="5">#REF!</definedName>
    <definedName name="중급원자력기술자002">#REF!</definedName>
    <definedName name="중급원자력기술자011" localSheetId="4">#REF!</definedName>
    <definedName name="중급원자력기술자011" localSheetId="3">#REF!</definedName>
    <definedName name="중급원자력기술자011" localSheetId="2">#REF!</definedName>
    <definedName name="중급원자력기술자011" localSheetId="1">#REF!</definedName>
    <definedName name="중급원자력기술자011" localSheetId="0">#REF!</definedName>
    <definedName name="중급원자력기술자011" localSheetId="7">#REF!</definedName>
    <definedName name="중급원자력기술자011" localSheetId="5">#REF!</definedName>
    <definedName name="중급원자력기술자011">#REF!</definedName>
    <definedName name="중급원자력기술자012" localSheetId="4">#REF!</definedName>
    <definedName name="중급원자력기술자012" localSheetId="3">#REF!</definedName>
    <definedName name="중급원자력기술자012" localSheetId="2">#REF!</definedName>
    <definedName name="중급원자력기술자012" localSheetId="1">#REF!</definedName>
    <definedName name="중급원자력기술자012" localSheetId="0">#REF!</definedName>
    <definedName name="중급원자력기술자012" localSheetId="7">#REF!</definedName>
    <definedName name="중급원자력기술자012" localSheetId="5">#REF!</definedName>
    <definedName name="중급원자력기술자012">#REF!</definedName>
    <definedName name="중급원자력기술자982" localSheetId="4">#REF!</definedName>
    <definedName name="중급원자력기술자982" localSheetId="3">#REF!</definedName>
    <definedName name="중급원자력기술자982" localSheetId="2">#REF!</definedName>
    <definedName name="중급원자력기술자982" localSheetId="1">#REF!</definedName>
    <definedName name="중급원자력기술자982" localSheetId="0">#REF!</definedName>
    <definedName name="중급원자력기술자982" localSheetId="7">#REF!</definedName>
    <definedName name="중급원자력기술자982" localSheetId="5">#REF!</definedName>
    <definedName name="중급원자력기술자982">#REF!</definedName>
    <definedName name="중급원자력기술자991" localSheetId="4">#REF!</definedName>
    <definedName name="중급원자력기술자991" localSheetId="3">#REF!</definedName>
    <definedName name="중급원자력기술자991" localSheetId="2">#REF!</definedName>
    <definedName name="중급원자력기술자991" localSheetId="1">#REF!</definedName>
    <definedName name="중급원자력기술자991" localSheetId="0">#REF!</definedName>
    <definedName name="중급원자력기술자991" localSheetId="7">#REF!</definedName>
    <definedName name="중급원자력기술자991" localSheetId="5">#REF!</definedName>
    <definedName name="중급원자력기술자991">#REF!</definedName>
    <definedName name="중급원자력기술자992" localSheetId="4">#REF!</definedName>
    <definedName name="중급원자력기술자992" localSheetId="3">#REF!</definedName>
    <definedName name="중급원자력기술자992" localSheetId="2">#REF!</definedName>
    <definedName name="중급원자력기술자992" localSheetId="1">#REF!</definedName>
    <definedName name="중급원자력기술자992" localSheetId="0">#REF!</definedName>
    <definedName name="중급원자력기술자992" localSheetId="7">#REF!</definedName>
    <definedName name="중급원자력기술자992" localSheetId="5">#REF!</definedName>
    <definedName name="중급원자력기술자992">#REF!</definedName>
    <definedName name="중기목록f">[136]일위대가!$A$2:$M$1687</definedName>
    <definedName name="중기산출서" localSheetId="4">[66]Sheet1!#REF!</definedName>
    <definedName name="중기산출서" localSheetId="3">[66]Sheet1!#REF!</definedName>
    <definedName name="중기산출서" localSheetId="2">[66]Sheet1!#REF!</definedName>
    <definedName name="중기산출서" localSheetId="1">[66]Sheet1!#REF!</definedName>
    <definedName name="중기산출서" localSheetId="0">[66]Sheet1!#REF!</definedName>
    <definedName name="중기산출서" localSheetId="5">[66]Sheet1!#REF!</definedName>
    <definedName name="중기산출서">[66]Sheet1!#REF!</definedName>
    <definedName name="중기운전기사">'[47]기계경비(시간당)'!$D$4</definedName>
    <definedName name="중력식옹벽_개소별명세" localSheetId="4">#REF!</definedName>
    <definedName name="중력식옹벽_개소별명세" localSheetId="3">#REF!</definedName>
    <definedName name="중력식옹벽_개소별명세" localSheetId="2">#REF!</definedName>
    <definedName name="중력식옹벽_개소별명세" localSheetId="1">#REF!</definedName>
    <definedName name="중력식옹벽_개소별명세" localSheetId="0">#REF!</definedName>
    <definedName name="중력식옹벽_개소별명세" localSheetId="7">#REF!</definedName>
    <definedName name="중력식옹벽_개소별명세" localSheetId="5">#REF!</definedName>
    <definedName name="중력식옹벽_개소별명세">#REF!</definedName>
    <definedName name="중력식옹벽_수량집계" localSheetId="4">#REF!</definedName>
    <definedName name="중력식옹벽_수량집계" localSheetId="3">#REF!</definedName>
    <definedName name="중력식옹벽_수량집계" localSheetId="2">#REF!</definedName>
    <definedName name="중력식옹벽_수량집계" localSheetId="1">#REF!</definedName>
    <definedName name="중력식옹벽_수량집계" localSheetId="0">#REF!</definedName>
    <definedName name="중력식옹벽_수량집계" localSheetId="7">#REF!</definedName>
    <definedName name="중력식옹벽_수량집계" localSheetId="5">#REF!</definedName>
    <definedName name="중력식옹벽_수량집계">#REF!</definedName>
    <definedName name="증감" localSheetId="4">#REF!</definedName>
    <definedName name="증감" localSheetId="3">#REF!</definedName>
    <definedName name="증감" localSheetId="2">#REF!</definedName>
    <definedName name="증감" localSheetId="1">#REF!</definedName>
    <definedName name="증감" localSheetId="0">#REF!</definedName>
    <definedName name="증감" localSheetId="7">#REF!</definedName>
    <definedName name="증감" localSheetId="5">#REF!</definedName>
    <definedName name="증감">#REF!</definedName>
    <definedName name="증감표" localSheetId="4">#REF!</definedName>
    <definedName name="증감표" localSheetId="3">#REF!</definedName>
    <definedName name="증감표" localSheetId="2">#REF!</definedName>
    <definedName name="증감표" localSheetId="1">#REF!</definedName>
    <definedName name="증감표" localSheetId="0">#REF!</definedName>
    <definedName name="증감표" localSheetId="7">#REF!</definedName>
    <definedName name="증감표" localSheetId="5">#REF!</definedName>
    <definedName name="증감표">#REF!</definedName>
    <definedName name="지" localSheetId="4">#REF!</definedName>
    <definedName name="지" localSheetId="3">#REF!</definedName>
    <definedName name="지" localSheetId="2">#REF!</definedName>
    <definedName name="지" localSheetId="1">#REF!</definedName>
    <definedName name="지" localSheetId="0">#REF!</definedName>
    <definedName name="지" localSheetId="7">#REF!</definedName>
    <definedName name="지" localSheetId="5">#REF!</definedName>
    <definedName name="지">#REF!</definedName>
    <definedName name="지간수" localSheetId="4">#REF!</definedName>
    <definedName name="지간수" localSheetId="3">#REF!</definedName>
    <definedName name="지간수" localSheetId="2">#REF!</definedName>
    <definedName name="지간수" localSheetId="1">#REF!</definedName>
    <definedName name="지간수" localSheetId="0">#REF!</definedName>
    <definedName name="지간수" localSheetId="7">#REF!</definedName>
    <definedName name="지간수" localSheetId="5">#REF!</definedName>
    <definedName name="지간수">#REF!</definedName>
    <definedName name="지동" localSheetId="4">#REF!</definedName>
    <definedName name="지동" localSheetId="3">#REF!</definedName>
    <definedName name="지동" localSheetId="2">#REF!</definedName>
    <definedName name="지동" localSheetId="1">#REF!</definedName>
    <definedName name="지동" localSheetId="0">#REF!</definedName>
    <definedName name="지동" localSheetId="7">#REF!</definedName>
    <definedName name="지동" localSheetId="5">#REF!</definedName>
    <definedName name="지동">#REF!</definedName>
    <definedName name="지붕잇기공001" localSheetId="4">#REF!</definedName>
    <definedName name="지붕잇기공001" localSheetId="3">#REF!</definedName>
    <definedName name="지붕잇기공001" localSheetId="2">#REF!</definedName>
    <definedName name="지붕잇기공001" localSheetId="1">#REF!</definedName>
    <definedName name="지붕잇기공001" localSheetId="0">#REF!</definedName>
    <definedName name="지붕잇기공001" localSheetId="7">#REF!</definedName>
    <definedName name="지붕잇기공001" localSheetId="5">#REF!</definedName>
    <definedName name="지붕잇기공001">#REF!</definedName>
    <definedName name="지붕잇기공002" localSheetId="4">#REF!</definedName>
    <definedName name="지붕잇기공002" localSheetId="3">#REF!</definedName>
    <definedName name="지붕잇기공002" localSheetId="2">#REF!</definedName>
    <definedName name="지붕잇기공002" localSheetId="1">#REF!</definedName>
    <definedName name="지붕잇기공002" localSheetId="0">#REF!</definedName>
    <definedName name="지붕잇기공002" localSheetId="7">#REF!</definedName>
    <definedName name="지붕잇기공002" localSheetId="5">#REF!</definedName>
    <definedName name="지붕잇기공002">#REF!</definedName>
    <definedName name="지붕잇기공011" localSheetId="4">#REF!</definedName>
    <definedName name="지붕잇기공011" localSheetId="3">#REF!</definedName>
    <definedName name="지붕잇기공011" localSheetId="2">#REF!</definedName>
    <definedName name="지붕잇기공011" localSheetId="1">#REF!</definedName>
    <definedName name="지붕잇기공011" localSheetId="0">#REF!</definedName>
    <definedName name="지붕잇기공011" localSheetId="7">#REF!</definedName>
    <definedName name="지붕잇기공011" localSheetId="5">#REF!</definedName>
    <definedName name="지붕잇기공011">#REF!</definedName>
    <definedName name="지붕잇기공012" localSheetId="4">#REF!</definedName>
    <definedName name="지붕잇기공012" localSheetId="3">#REF!</definedName>
    <definedName name="지붕잇기공012" localSheetId="2">#REF!</definedName>
    <definedName name="지붕잇기공012" localSheetId="1">#REF!</definedName>
    <definedName name="지붕잇기공012" localSheetId="0">#REF!</definedName>
    <definedName name="지붕잇기공012" localSheetId="7">#REF!</definedName>
    <definedName name="지붕잇기공012" localSheetId="5">#REF!</definedName>
    <definedName name="지붕잇기공012">#REF!</definedName>
    <definedName name="지붕잇기공982" localSheetId="4">#REF!</definedName>
    <definedName name="지붕잇기공982" localSheetId="3">#REF!</definedName>
    <definedName name="지붕잇기공982" localSheetId="2">#REF!</definedName>
    <definedName name="지붕잇기공982" localSheetId="1">#REF!</definedName>
    <definedName name="지붕잇기공982" localSheetId="0">#REF!</definedName>
    <definedName name="지붕잇기공982" localSheetId="7">#REF!</definedName>
    <definedName name="지붕잇기공982" localSheetId="5">#REF!</definedName>
    <definedName name="지붕잇기공982">#REF!</definedName>
    <definedName name="지붕잇기공991" localSheetId="4">#REF!</definedName>
    <definedName name="지붕잇기공991" localSheetId="3">#REF!</definedName>
    <definedName name="지붕잇기공991" localSheetId="2">#REF!</definedName>
    <definedName name="지붕잇기공991" localSheetId="1">#REF!</definedName>
    <definedName name="지붕잇기공991" localSheetId="0">#REF!</definedName>
    <definedName name="지붕잇기공991" localSheetId="7">#REF!</definedName>
    <definedName name="지붕잇기공991" localSheetId="5">#REF!</definedName>
    <definedName name="지붕잇기공991">#REF!</definedName>
    <definedName name="지붕잇기공992" localSheetId="4">#REF!</definedName>
    <definedName name="지붕잇기공992" localSheetId="3">#REF!</definedName>
    <definedName name="지붕잇기공992" localSheetId="2">#REF!</definedName>
    <definedName name="지붕잇기공992" localSheetId="1">#REF!</definedName>
    <definedName name="지붕잇기공992" localSheetId="0">#REF!</definedName>
    <definedName name="지붕잇기공992" localSheetId="7">#REF!</definedName>
    <definedName name="지붕잇기공992" localSheetId="5">#REF!</definedName>
    <definedName name="지붕잇기공992">#REF!</definedName>
    <definedName name="지적기능사_지적기능사2급001" localSheetId="4">#REF!</definedName>
    <definedName name="지적기능사_지적기능사2급001" localSheetId="3">#REF!</definedName>
    <definedName name="지적기능사_지적기능사2급001" localSheetId="2">#REF!</definedName>
    <definedName name="지적기능사_지적기능사2급001" localSheetId="1">#REF!</definedName>
    <definedName name="지적기능사_지적기능사2급001" localSheetId="0">#REF!</definedName>
    <definedName name="지적기능사_지적기능사2급001" localSheetId="7">#REF!</definedName>
    <definedName name="지적기능사_지적기능사2급001" localSheetId="5">#REF!</definedName>
    <definedName name="지적기능사_지적기능사2급001">#REF!</definedName>
    <definedName name="지적기능사_지적기능사2급002" localSheetId="4">#REF!</definedName>
    <definedName name="지적기능사_지적기능사2급002" localSheetId="3">#REF!</definedName>
    <definedName name="지적기능사_지적기능사2급002" localSheetId="2">#REF!</definedName>
    <definedName name="지적기능사_지적기능사2급002" localSheetId="1">#REF!</definedName>
    <definedName name="지적기능사_지적기능사2급002" localSheetId="0">#REF!</definedName>
    <definedName name="지적기능사_지적기능사2급002" localSheetId="7">#REF!</definedName>
    <definedName name="지적기능사_지적기능사2급002" localSheetId="5">#REF!</definedName>
    <definedName name="지적기능사_지적기능사2급002">#REF!</definedName>
    <definedName name="지적기능사_지적기능사2급011" localSheetId="4">#REF!</definedName>
    <definedName name="지적기능사_지적기능사2급011" localSheetId="3">#REF!</definedName>
    <definedName name="지적기능사_지적기능사2급011" localSheetId="2">#REF!</definedName>
    <definedName name="지적기능사_지적기능사2급011" localSheetId="1">#REF!</definedName>
    <definedName name="지적기능사_지적기능사2급011" localSheetId="0">#REF!</definedName>
    <definedName name="지적기능사_지적기능사2급011" localSheetId="7">#REF!</definedName>
    <definedName name="지적기능사_지적기능사2급011" localSheetId="5">#REF!</definedName>
    <definedName name="지적기능사_지적기능사2급011">#REF!</definedName>
    <definedName name="지적기능사_지적기능사2급012" localSheetId="4">#REF!</definedName>
    <definedName name="지적기능사_지적기능사2급012" localSheetId="3">#REF!</definedName>
    <definedName name="지적기능사_지적기능사2급012" localSheetId="2">#REF!</definedName>
    <definedName name="지적기능사_지적기능사2급012" localSheetId="1">#REF!</definedName>
    <definedName name="지적기능사_지적기능사2급012" localSheetId="0">#REF!</definedName>
    <definedName name="지적기능사_지적기능사2급012" localSheetId="7">#REF!</definedName>
    <definedName name="지적기능사_지적기능사2급012" localSheetId="5">#REF!</definedName>
    <definedName name="지적기능사_지적기능사2급012">#REF!</definedName>
    <definedName name="지적기능사_지적기능사2급982" localSheetId="4">#REF!</definedName>
    <definedName name="지적기능사_지적기능사2급982" localSheetId="3">#REF!</definedName>
    <definedName name="지적기능사_지적기능사2급982" localSheetId="2">#REF!</definedName>
    <definedName name="지적기능사_지적기능사2급982" localSheetId="1">#REF!</definedName>
    <definedName name="지적기능사_지적기능사2급982" localSheetId="0">#REF!</definedName>
    <definedName name="지적기능사_지적기능사2급982" localSheetId="7">#REF!</definedName>
    <definedName name="지적기능사_지적기능사2급982" localSheetId="5">#REF!</definedName>
    <definedName name="지적기능사_지적기능사2급982">#REF!</definedName>
    <definedName name="지적기능사_지적기능사2급991" localSheetId="4">#REF!</definedName>
    <definedName name="지적기능사_지적기능사2급991" localSheetId="3">#REF!</definedName>
    <definedName name="지적기능사_지적기능사2급991" localSheetId="2">#REF!</definedName>
    <definedName name="지적기능사_지적기능사2급991" localSheetId="1">#REF!</definedName>
    <definedName name="지적기능사_지적기능사2급991" localSheetId="0">#REF!</definedName>
    <definedName name="지적기능사_지적기능사2급991" localSheetId="7">#REF!</definedName>
    <definedName name="지적기능사_지적기능사2급991" localSheetId="5">#REF!</definedName>
    <definedName name="지적기능사_지적기능사2급991">#REF!</definedName>
    <definedName name="지적기능사_지적기능사2급992" localSheetId="4">#REF!</definedName>
    <definedName name="지적기능사_지적기능사2급992" localSheetId="3">#REF!</definedName>
    <definedName name="지적기능사_지적기능사2급992" localSheetId="2">#REF!</definedName>
    <definedName name="지적기능사_지적기능사2급992" localSheetId="1">#REF!</definedName>
    <definedName name="지적기능사_지적기능사2급992" localSheetId="0">#REF!</definedName>
    <definedName name="지적기능사_지적기능사2급992" localSheetId="7">#REF!</definedName>
    <definedName name="지적기능사_지적기능사2급992" localSheetId="5">#REF!</definedName>
    <definedName name="지적기능사_지적기능사2급992">#REF!</definedName>
    <definedName name="지적기능산업기사_지적기능사1급001" localSheetId="4">#REF!</definedName>
    <definedName name="지적기능산업기사_지적기능사1급001" localSheetId="3">#REF!</definedName>
    <definedName name="지적기능산업기사_지적기능사1급001" localSheetId="2">#REF!</definedName>
    <definedName name="지적기능산업기사_지적기능사1급001" localSheetId="1">#REF!</definedName>
    <definedName name="지적기능산업기사_지적기능사1급001" localSheetId="0">#REF!</definedName>
    <definedName name="지적기능산업기사_지적기능사1급001" localSheetId="7">#REF!</definedName>
    <definedName name="지적기능산업기사_지적기능사1급001" localSheetId="5">#REF!</definedName>
    <definedName name="지적기능산업기사_지적기능사1급001">#REF!</definedName>
    <definedName name="지적기능산업기사_지적기능사1급002" localSheetId="4">#REF!</definedName>
    <definedName name="지적기능산업기사_지적기능사1급002" localSheetId="3">#REF!</definedName>
    <definedName name="지적기능산업기사_지적기능사1급002" localSheetId="2">#REF!</definedName>
    <definedName name="지적기능산업기사_지적기능사1급002" localSheetId="1">#REF!</definedName>
    <definedName name="지적기능산업기사_지적기능사1급002" localSheetId="0">#REF!</definedName>
    <definedName name="지적기능산업기사_지적기능사1급002" localSheetId="7">#REF!</definedName>
    <definedName name="지적기능산업기사_지적기능사1급002" localSheetId="5">#REF!</definedName>
    <definedName name="지적기능산업기사_지적기능사1급002">#REF!</definedName>
    <definedName name="지적기능산업기사_지적기능사1급011" localSheetId="4">#REF!</definedName>
    <definedName name="지적기능산업기사_지적기능사1급011" localSheetId="3">#REF!</definedName>
    <definedName name="지적기능산업기사_지적기능사1급011" localSheetId="2">#REF!</definedName>
    <definedName name="지적기능산업기사_지적기능사1급011" localSheetId="1">#REF!</definedName>
    <definedName name="지적기능산업기사_지적기능사1급011" localSheetId="0">#REF!</definedName>
    <definedName name="지적기능산업기사_지적기능사1급011" localSheetId="7">#REF!</definedName>
    <definedName name="지적기능산업기사_지적기능사1급011" localSheetId="5">#REF!</definedName>
    <definedName name="지적기능산업기사_지적기능사1급011">#REF!</definedName>
    <definedName name="지적기능산업기사_지적기능사1급012" localSheetId="4">#REF!</definedName>
    <definedName name="지적기능산업기사_지적기능사1급012" localSheetId="3">#REF!</definedName>
    <definedName name="지적기능산업기사_지적기능사1급012" localSheetId="2">#REF!</definedName>
    <definedName name="지적기능산업기사_지적기능사1급012" localSheetId="1">#REF!</definedName>
    <definedName name="지적기능산업기사_지적기능사1급012" localSheetId="0">#REF!</definedName>
    <definedName name="지적기능산업기사_지적기능사1급012" localSheetId="7">#REF!</definedName>
    <definedName name="지적기능산업기사_지적기능사1급012" localSheetId="5">#REF!</definedName>
    <definedName name="지적기능산업기사_지적기능사1급012">#REF!</definedName>
    <definedName name="지적기능산업기사_지적기능사1급982" localSheetId="4">#REF!</definedName>
    <definedName name="지적기능산업기사_지적기능사1급982" localSheetId="3">#REF!</definedName>
    <definedName name="지적기능산업기사_지적기능사1급982" localSheetId="2">#REF!</definedName>
    <definedName name="지적기능산업기사_지적기능사1급982" localSheetId="1">#REF!</definedName>
    <definedName name="지적기능산업기사_지적기능사1급982" localSheetId="0">#REF!</definedName>
    <definedName name="지적기능산업기사_지적기능사1급982" localSheetId="7">#REF!</definedName>
    <definedName name="지적기능산업기사_지적기능사1급982" localSheetId="5">#REF!</definedName>
    <definedName name="지적기능산업기사_지적기능사1급982">#REF!</definedName>
    <definedName name="지적기능산업기사_지적기능사1급991" localSheetId="4">#REF!</definedName>
    <definedName name="지적기능산업기사_지적기능사1급991" localSheetId="3">#REF!</definedName>
    <definedName name="지적기능산업기사_지적기능사1급991" localSheetId="2">#REF!</definedName>
    <definedName name="지적기능산업기사_지적기능사1급991" localSheetId="1">#REF!</definedName>
    <definedName name="지적기능산업기사_지적기능사1급991" localSheetId="0">#REF!</definedName>
    <definedName name="지적기능산업기사_지적기능사1급991" localSheetId="7">#REF!</definedName>
    <definedName name="지적기능산업기사_지적기능사1급991" localSheetId="5">#REF!</definedName>
    <definedName name="지적기능산업기사_지적기능사1급991">#REF!</definedName>
    <definedName name="지적기능산업기사_지적기능사1급992" localSheetId="4">#REF!</definedName>
    <definedName name="지적기능산업기사_지적기능사1급992" localSheetId="3">#REF!</definedName>
    <definedName name="지적기능산업기사_지적기능사1급992" localSheetId="2">#REF!</definedName>
    <definedName name="지적기능산업기사_지적기능사1급992" localSheetId="1">#REF!</definedName>
    <definedName name="지적기능산업기사_지적기능사1급992" localSheetId="0">#REF!</definedName>
    <definedName name="지적기능산업기사_지적기능사1급992" localSheetId="7">#REF!</definedName>
    <definedName name="지적기능산업기사_지적기능사1급992" localSheetId="5">#REF!</definedName>
    <definedName name="지적기능산업기사_지적기능사1급992">#REF!</definedName>
    <definedName name="지적기사_지적기사1급001" localSheetId="4">#REF!</definedName>
    <definedName name="지적기사_지적기사1급001" localSheetId="3">#REF!</definedName>
    <definedName name="지적기사_지적기사1급001" localSheetId="2">#REF!</definedName>
    <definedName name="지적기사_지적기사1급001" localSheetId="1">#REF!</definedName>
    <definedName name="지적기사_지적기사1급001" localSheetId="0">#REF!</definedName>
    <definedName name="지적기사_지적기사1급001" localSheetId="7">#REF!</definedName>
    <definedName name="지적기사_지적기사1급001" localSheetId="5">#REF!</definedName>
    <definedName name="지적기사_지적기사1급001">#REF!</definedName>
    <definedName name="지적기사_지적기사1급002" localSheetId="4">#REF!</definedName>
    <definedName name="지적기사_지적기사1급002" localSheetId="3">#REF!</definedName>
    <definedName name="지적기사_지적기사1급002" localSheetId="2">#REF!</definedName>
    <definedName name="지적기사_지적기사1급002" localSheetId="1">#REF!</definedName>
    <definedName name="지적기사_지적기사1급002" localSheetId="0">#REF!</definedName>
    <definedName name="지적기사_지적기사1급002" localSheetId="7">#REF!</definedName>
    <definedName name="지적기사_지적기사1급002" localSheetId="5">#REF!</definedName>
    <definedName name="지적기사_지적기사1급002">#REF!</definedName>
    <definedName name="지적기사_지적기사1급011" localSheetId="4">#REF!</definedName>
    <definedName name="지적기사_지적기사1급011" localSheetId="3">#REF!</definedName>
    <definedName name="지적기사_지적기사1급011" localSheetId="2">#REF!</definedName>
    <definedName name="지적기사_지적기사1급011" localSheetId="1">#REF!</definedName>
    <definedName name="지적기사_지적기사1급011" localSheetId="0">#REF!</definedName>
    <definedName name="지적기사_지적기사1급011" localSheetId="7">#REF!</definedName>
    <definedName name="지적기사_지적기사1급011" localSheetId="5">#REF!</definedName>
    <definedName name="지적기사_지적기사1급011">#REF!</definedName>
    <definedName name="지적기사_지적기사1급012" localSheetId="4">#REF!</definedName>
    <definedName name="지적기사_지적기사1급012" localSheetId="3">#REF!</definedName>
    <definedName name="지적기사_지적기사1급012" localSheetId="2">#REF!</definedName>
    <definedName name="지적기사_지적기사1급012" localSheetId="1">#REF!</definedName>
    <definedName name="지적기사_지적기사1급012" localSheetId="0">#REF!</definedName>
    <definedName name="지적기사_지적기사1급012" localSheetId="7">#REF!</definedName>
    <definedName name="지적기사_지적기사1급012" localSheetId="5">#REF!</definedName>
    <definedName name="지적기사_지적기사1급012">#REF!</definedName>
    <definedName name="지적기사_지적기사1급982" localSheetId="4">#REF!</definedName>
    <definedName name="지적기사_지적기사1급982" localSheetId="3">#REF!</definedName>
    <definedName name="지적기사_지적기사1급982" localSheetId="2">#REF!</definedName>
    <definedName name="지적기사_지적기사1급982" localSheetId="1">#REF!</definedName>
    <definedName name="지적기사_지적기사1급982" localSheetId="0">#REF!</definedName>
    <definedName name="지적기사_지적기사1급982" localSheetId="7">#REF!</definedName>
    <definedName name="지적기사_지적기사1급982" localSheetId="5">#REF!</definedName>
    <definedName name="지적기사_지적기사1급982">#REF!</definedName>
    <definedName name="지적기사_지적기사1급991" localSheetId="4">#REF!</definedName>
    <definedName name="지적기사_지적기사1급991" localSheetId="3">#REF!</definedName>
    <definedName name="지적기사_지적기사1급991" localSheetId="2">#REF!</definedName>
    <definedName name="지적기사_지적기사1급991" localSheetId="1">#REF!</definedName>
    <definedName name="지적기사_지적기사1급991" localSheetId="0">#REF!</definedName>
    <definedName name="지적기사_지적기사1급991" localSheetId="7">#REF!</definedName>
    <definedName name="지적기사_지적기사1급991" localSheetId="5">#REF!</definedName>
    <definedName name="지적기사_지적기사1급991">#REF!</definedName>
    <definedName name="지적기사_지적기사1급992" localSheetId="4">#REF!</definedName>
    <definedName name="지적기사_지적기사1급992" localSheetId="3">#REF!</definedName>
    <definedName name="지적기사_지적기사1급992" localSheetId="2">#REF!</definedName>
    <definedName name="지적기사_지적기사1급992" localSheetId="1">#REF!</definedName>
    <definedName name="지적기사_지적기사1급992" localSheetId="0">#REF!</definedName>
    <definedName name="지적기사_지적기사1급992" localSheetId="7">#REF!</definedName>
    <definedName name="지적기사_지적기사1급992" localSheetId="5">#REF!</definedName>
    <definedName name="지적기사_지적기사1급992">#REF!</definedName>
    <definedName name="지적산업기사_지적기사2급001" localSheetId="4">#REF!</definedName>
    <definedName name="지적산업기사_지적기사2급001" localSheetId="3">#REF!</definedName>
    <definedName name="지적산업기사_지적기사2급001" localSheetId="2">#REF!</definedName>
    <definedName name="지적산업기사_지적기사2급001" localSheetId="1">#REF!</definedName>
    <definedName name="지적산업기사_지적기사2급001" localSheetId="0">#REF!</definedName>
    <definedName name="지적산업기사_지적기사2급001" localSheetId="7">#REF!</definedName>
    <definedName name="지적산업기사_지적기사2급001" localSheetId="5">#REF!</definedName>
    <definedName name="지적산업기사_지적기사2급001">#REF!</definedName>
    <definedName name="지적산업기사_지적기사2급002" localSheetId="4">#REF!</definedName>
    <definedName name="지적산업기사_지적기사2급002" localSheetId="3">#REF!</definedName>
    <definedName name="지적산업기사_지적기사2급002" localSheetId="2">#REF!</definedName>
    <definedName name="지적산업기사_지적기사2급002" localSheetId="1">#REF!</definedName>
    <definedName name="지적산업기사_지적기사2급002" localSheetId="0">#REF!</definedName>
    <definedName name="지적산업기사_지적기사2급002" localSheetId="7">#REF!</definedName>
    <definedName name="지적산업기사_지적기사2급002" localSheetId="5">#REF!</definedName>
    <definedName name="지적산업기사_지적기사2급002">#REF!</definedName>
    <definedName name="지적산업기사_지적기사2급011" localSheetId="4">#REF!</definedName>
    <definedName name="지적산업기사_지적기사2급011" localSheetId="3">#REF!</definedName>
    <definedName name="지적산업기사_지적기사2급011" localSheetId="2">#REF!</definedName>
    <definedName name="지적산업기사_지적기사2급011" localSheetId="1">#REF!</definedName>
    <definedName name="지적산업기사_지적기사2급011" localSheetId="0">#REF!</definedName>
    <definedName name="지적산업기사_지적기사2급011" localSheetId="7">#REF!</definedName>
    <definedName name="지적산업기사_지적기사2급011" localSheetId="5">#REF!</definedName>
    <definedName name="지적산업기사_지적기사2급011">#REF!</definedName>
    <definedName name="지적산업기사_지적기사2급012" localSheetId="4">#REF!</definedName>
    <definedName name="지적산업기사_지적기사2급012" localSheetId="3">#REF!</definedName>
    <definedName name="지적산업기사_지적기사2급012" localSheetId="2">#REF!</definedName>
    <definedName name="지적산업기사_지적기사2급012" localSheetId="1">#REF!</definedName>
    <definedName name="지적산업기사_지적기사2급012" localSheetId="0">#REF!</definedName>
    <definedName name="지적산업기사_지적기사2급012" localSheetId="7">#REF!</definedName>
    <definedName name="지적산업기사_지적기사2급012" localSheetId="5">#REF!</definedName>
    <definedName name="지적산업기사_지적기사2급012">#REF!</definedName>
    <definedName name="지적산업기사_지적기사2급982" localSheetId="4">#REF!</definedName>
    <definedName name="지적산업기사_지적기사2급982" localSheetId="3">#REF!</definedName>
    <definedName name="지적산업기사_지적기사2급982" localSheetId="2">#REF!</definedName>
    <definedName name="지적산업기사_지적기사2급982" localSheetId="1">#REF!</definedName>
    <definedName name="지적산업기사_지적기사2급982" localSheetId="0">#REF!</definedName>
    <definedName name="지적산업기사_지적기사2급982" localSheetId="7">#REF!</definedName>
    <definedName name="지적산업기사_지적기사2급982" localSheetId="5">#REF!</definedName>
    <definedName name="지적산업기사_지적기사2급982">#REF!</definedName>
    <definedName name="지적산업기사_지적기사2급991" localSheetId="4">#REF!</definedName>
    <definedName name="지적산업기사_지적기사2급991" localSheetId="3">#REF!</definedName>
    <definedName name="지적산업기사_지적기사2급991" localSheetId="2">#REF!</definedName>
    <definedName name="지적산업기사_지적기사2급991" localSheetId="1">#REF!</definedName>
    <definedName name="지적산업기사_지적기사2급991" localSheetId="0">#REF!</definedName>
    <definedName name="지적산업기사_지적기사2급991" localSheetId="7">#REF!</definedName>
    <definedName name="지적산업기사_지적기사2급991" localSheetId="5">#REF!</definedName>
    <definedName name="지적산업기사_지적기사2급991">#REF!</definedName>
    <definedName name="지적산업기사_지적기사2급992" localSheetId="4">#REF!</definedName>
    <definedName name="지적산업기사_지적기사2급992" localSheetId="3">#REF!</definedName>
    <definedName name="지적산업기사_지적기사2급992" localSheetId="2">#REF!</definedName>
    <definedName name="지적산업기사_지적기사2급992" localSheetId="1">#REF!</definedName>
    <definedName name="지적산업기사_지적기사2급992" localSheetId="0">#REF!</definedName>
    <definedName name="지적산업기사_지적기사2급992" localSheetId="7">#REF!</definedName>
    <definedName name="지적산업기사_지적기사2급992" localSheetId="5">#REF!</definedName>
    <definedName name="지적산업기사_지적기사2급992">#REF!</definedName>
    <definedName name="지하수" localSheetId="4">#REF!</definedName>
    <definedName name="지하수" localSheetId="3">#REF!</definedName>
    <definedName name="지하수" localSheetId="2">#REF!</definedName>
    <definedName name="지하수" localSheetId="1">#REF!</definedName>
    <definedName name="지하수" localSheetId="0">#REF!</definedName>
    <definedName name="지하수" localSheetId="7">#REF!</definedName>
    <definedName name="지하수" localSheetId="5">#REF!</definedName>
    <definedName name="지하수">#REF!</definedName>
    <definedName name="직노" localSheetId="4">[30]설계예시!$H$594</definedName>
    <definedName name="직노" localSheetId="3">[30]설계예시!$H$594</definedName>
    <definedName name="직노" localSheetId="2">[30]설계예시!$H$594</definedName>
    <definedName name="직노" localSheetId="1">[30]설계예시!$H$594</definedName>
    <definedName name="직노" localSheetId="0">[30]설계예시!$H$594</definedName>
    <definedName name="직노" localSheetId="5">[30]설계예시!$H$594</definedName>
    <definedName name="직노">[31]설계예시!$H$594</definedName>
    <definedName name="직매54P" hidden="1">{#N/A,#N/A,TRUE,"토적및재료집계";#N/A,#N/A,TRUE,"토적및재료집계";#N/A,#N/A,TRUE,"단위량"}</definedName>
    <definedName name="직영비">'[123]2공구산출내역'!$F$175</definedName>
    <definedName name="직접경비" localSheetId="4">#REF!</definedName>
    <definedName name="직접경비" localSheetId="3">#REF!</definedName>
    <definedName name="직접경비" localSheetId="2">#REF!</definedName>
    <definedName name="직접경비" localSheetId="1">#REF!</definedName>
    <definedName name="직접경비" localSheetId="0">#REF!</definedName>
    <definedName name="직접경비" localSheetId="7">#REF!</definedName>
    <definedName name="직접경비" localSheetId="5">#REF!</definedName>
    <definedName name="직접경비">#REF!</definedName>
    <definedName name="직접노무비" localSheetId="4">#REF!</definedName>
    <definedName name="직접노무비" localSheetId="3">#REF!</definedName>
    <definedName name="직접노무비" localSheetId="2">#REF!</definedName>
    <definedName name="직접노무비" localSheetId="1">#REF!</definedName>
    <definedName name="직접노무비" localSheetId="0">#REF!</definedName>
    <definedName name="직접노무비" localSheetId="7">#REF!</definedName>
    <definedName name="직접노무비" localSheetId="5">#REF!</definedName>
    <definedName name="직접노무비">#REF!</definedName>
    <definedName name="직접재료비" localSheetId="4">#REF!</definedName>
    <definedName name="직접재료비" localSheetId="3">#REF!</definedName>
    <definedName name="직접재료비" localSheetId="2">#REF!</definedName>
    <definedName name="직접재료비" localSheetId="1">#REF!</definedName>
    <definedName name="직접재료비" localSheetId="0">#REF!</definedName>
    <definedName name="직접재료비" localSheetId="7">#REF!</definedName>
    <definedName name="직접재료비" localSheetId="5">#REF!</definedName>
    <definedName name="직접재료비">#REF!</definedName>
    <definedName name="직접재료비합">[137]총괄표!$E$30</definedName>
    <definedName name="진석" localSheetId="4">#REF!,#REF!</definedName>
    <definedName name="진석" localSheetId="3">#REF!,#REF!</definedName>
    <definedName name="진석" localSheetId="2">#REF!,#REF!</definedName>
    <definedName name="진석" localSheetId="1">#REF!,#REF!</definedName>
    <definedName name="진석" localSheetId="0">#REF!,#REF!</definedName>
    <definedName name="진석" localSheetId="7">#REF!,#REF!</definedName>
    <definedName name="진석" localSheetId="5">#REF!,#REF!</definedName>
    <definedName name="진석">#REF!,#REF!</definedName>
    <definedName name="집계">[3]관로토공집계표!$M$8:$U$25</definedName>
    <definedName name="집계1" localSheetId="4">#REF!</definedName>
    <definedName name="집계1" localSheetId="3">#REF!</definedName>
    <definedName name="집계1" localSheetId="2">#REF!</definedName>
    <definedName name="집계1" localSheetId="1">#REF!</definedName>
    <definedName name="집계1" localSheetId="0">#REF!</definedName>
    <definedName name="집계1" localSheetId="7">#REF!</definedName>
    <definedName name="집계1" localSheetId="5">#REF!</definedName>
    <definedName name="집계1">#REF!</definedName>
    <definedName name="집계2" localSheetId="4">#REF!</definedName>
    <definedName name="집계2" localSheetId="3">#REF!</definedName>
    <definedName name="집계2" localSheetId="2">#REF!</definedName>
    <definedName name="집계2" localSheetId="1">#REF!</definedName>
    <definedName name="집계2" localSheetId="0">#REF!</definedName>
    <definedName name="집계2" localSheetId="7">#REF!</definedName>
    <definedName name="집계2" localSheetId="5">#REF!</definedName>
    <definedName name="집계2">#REF!</definedName>
    <definedName name="집계표1" localSheetId="4">#REF!</definedName>
    <definedName name="집계표1" localSheetId="3">#REF!</definedName>
    <definedName name="집계표1" localSheetId="2">#REF!</definedName>
    <definedName name="집계표1" localSheetId="1">#REF!</definedName>
    <definedName name="집계표1" localSheetId="0">#REF!</definedName>
    <definedName name="집계표1" localSheetId="7">#REF!</definedName>
    <definedName name="집계표1" localSheetId="5">#REF!</definedName>
    <definedName name="집계표1">#REF!</definedName>
    <definedName name="집계표2" localSheetId="4">#REF!</definedName>
    <definedName name="집계표2" localSheetId="3">#REF!</definedName>
    <definedName name="집계표2" localSheetId="2">#REF!</definedName>
    <definedName name="집계표2" localSheetId="1">#REF!</definedName>
    <definedName name="집계표2" localSheetId="0">#REF!</definedName>
    <definedName name="집계표2" localSheetId="7">#REF!</definedName>
    <definedName name="집계표2" localSheetId="5">#REF!</definedName>
    <definedName name="집계표2">#REF!</definedName>
    <definedName name="집계표3" localSheetId="4">#REF!</definedName>
    <definedName name="집계표3" localSheetId="3">#REF!</definedName>
    <definedName name="집계표3" localSheetId="2">#REF!</definedName>
    <definedName name="집계표3" localSheetId="1">#REF!</definedName>
    <definedName name="집계표3" localSheetId="0">#REF!</definedName>
    <definedName name="집계표3" localSheetId="7">#REF!</definedName>
    <definedName name="집계표3" localSheetId="5">#REF!</definedName>
    <definedName name="집계표3">#REF!</definedName>
    <definedName name="집계표4" localSheetId="4">#REF!</definedName>
    <definedName name="집계표4" localSheetId="3">#REF!</definedName>
    <definedName name="집계표4" localSheetId="2">#REF!</definedName>
    <definedName name="집계표4" localSheetId="1">#REF!</definedName>
    <definedName name="집계표4" localSheetId="0">#REF!</definedName>
    <definedName name="집계표4" localSheetId="7">#REF!</definedName>
    <definedName name="집계표4" localSheetId="5">#REF!</definedName>
    <definedName name="집계표4">#REF!</definedName>
    <definedName name="집계표5" localSheetId="4">#REF!</definedName>
    <definedName name="집계표5" localSheetId="3">#REF!</definedName>
    <definedName name="집계표5" localSheetId="2">#REF!</definedName>
    <definedName name="집계표5" localSheetId="1">#REF!</definedName>
    <definedName name="집계표5" localSheetId="0">#REF!</definedName>
    <definedName name="집계표5" localSheetId="7">#REF!</definedName>
    <definedName name="집계표5" localSheetId="5">#REF!</definedName>
    <definedName name="집계표5">#REF!</definedName>
    <definedName name="집수정" localSheetId="4" hidden="1">#REF!</definedName>
    <definedName name="집수정" localSheetId="3" hidden="1">#REF!</definedName>
    <definedName name="집수정" localSheetId="2" hidden="1">#REF!</definedName>
    <definedName name="집수정" localSheetId="1" hidden="1">#REF!</definedName>
    <definedName name="집수정" localSheetId="0" hidden="1">#REF!</definedName>
    <definedName name="집수정" localSheetId="7" hidden="1">#REF!</definedName>
    <definedName name="집수정" localSheetId="5" hidden="1">#REF!</definedName>
    <definedName name="집수정" hidden="1">#REF!</definedName>
    <definedName name="집수정_수량산출" localSheetId="4">#REF!</definedName>
    <definedName name="집수정_수량산출" localSheetId="3">#REF!</definedName>
    <definedName name="집수정_수량산출" localSheetId="2">#REF!</definedName>
    <definedName name="집수정_수량산출" localSheetId="1">#REF!</definedName>
    <definedName name="집수정_수량산출" localSheetId="0">#REF!</definedName>
    <definedName name="집수정_수량산출" localSheetId="7">#REF!</definedName>
    <definedName name="집수정_수량산출" localSheetId="5">#REF!</definedName>
    <definedName name="집수정_수량산출">#REF!</definedName>
    <definedName name="집수정수량" localSheetId="4">#REF!</definedName>
    <definedName name="집수정수량" localSheetId="3">#REF!</definedName>
    <definedName name="집수정수량" localSheetId="2">#REF!</definedName>
    <definedName name="집수정수량" localSheetId="1">#REF!</definedName>
    <definedName name="집수정수량" localSheetId="0">#REF!</definedName>
    <definedName name="집수정수량" localSheetId="7">#REF!</definedName>
    <definedName name="집수정수량" localSheetId="5">#REF!</definedName>
    <definedName name="집수정수량">#REF!</definedName>
    <definedName name="짜장" localSheetId="4">#REF!</definedName>
    <definedName name="짜장" localSheetId="3">#REF!</definedName>
    <definedName name="짜장" localSheetId="2">#REF!</definedName>
    <definedName name="짜장" localSheetId="1">#REF!</definedName>
    <definedName name="짜장" localSheetId="0">#REF!</definedName>
    <definedName name="짜장" localSheetId="7">#REF!</definedName>
    <definedName name="짜장" localSheetId="5">#REF!</definedName>
    <definedName name="짜장">#REF!</definedName>
    <definedName name="ㅊ" localSheetId="4">#REF!</definedName>
    <definedName name="ㅊ" localSheetId="3">#REF!</definedName>
    <definedName name="ㅊ" localSheetId="2">#REF!</definedName>
    <definedName name="ㅊ" localSheetId="1">#REF!</definedName>
    <definedName name="ㅊ" localSheetId="0">#REF!</definedName>
    <definedName name="ㅊ" localSheetId="7">#REF!</definedName>
    <definedName name="ㅊ" localSheetId="5">#REF!</definedName>
    <definedName name="ㅊ">#REF!</definedName>
    <definedName name="ㅊ1555" localSheetId="4">#REF!</definedName>
    <definedName name="ㅊ1555" localSheetId="3">#REF!</definedName>
    <definedName name="ㅊ1555" localSheetId="2">#REF!</definedName>
    <definedName name="ㅊ1555" localSheetId="1">#REF!</definedName>
    <definedName name="ㅊ1555" localSheetId="0">#REF!</definedName>
    <definedName name="ㅊ1555" localSheetId="7">#REF!</definedName>
    <definedName name="ㅊ1555" localSheetId="5">#REF!</definedName>
    <definedName name="ㅊ1555">#REF!</definedName>
    <definedName name="ㅊ20" localSheetId="4">#REF!</definedName>
    <definedName name="ㅊ20" localSheetId="3">#REF!</definedName>
    <definedName name="ㅊ20" localSheetId="2">#REF!</definedName>
    <definedName name="ㅊ20" localSheetId="1">#REF!</definedName>
    <definedName name="ㅊ20" localSheetId="0">#REF!</definedName>
    <definedName name="ㅊ20" localSheetId="7">#REF!</definedName>
    <definedName name="ㅊ20" localSheetId="5">#REF!</definedName>
    <definedName name="ㅊ20">#REF!</definedName>
    <definedName name="ㅊ5" localSheetId="4">#REF!</definedName>
    <definedName name="ㅊ5" localSheetId="3">#REF!</definedName>
    <definedName name="ㅊ5" localSheetId="2">#REF!</definedName>
    <definedName name="ㅊ5" localSheetId="1">#REF!</definedName>
    <definedName name="ㅊ5" localSheetId="0">#REF!</definedName>
    <definedName name="ㅊ5" localSheetId="7">#REF!</definedName>
    <definedName name="ㅊ5" localSheetId="5">#REF!</definedName>
    <definedName name="ㅊ5">#REF!</definedName>
    <definedName name="ㅊ520" localSheetId="4">#REF!</definedName>
    <definedName name="ㅊ520" localSheetId="3">#REF!</definedName>
    <definedName name="ㅊ520" localSheetId="2">#REF!</definedName>
    <definedName name="ㅊ520" localSheetId="1">#REF!</definedName>
    <definedName name="ㅊ520" localSheetId="0">#REF!</definedName>
    <definedName name="ㅊ520" localSheetId="7">#REF!</definedName>
    <definedName name="ㅊ520" localSheetId="5">#REF!</definedName>
    <definedName name="ㅊ520">#REF!</definedName>
    <definedName name="차" localSheetId="4">#REF!</definedName>
    <definedName name="차" localSheetId="3">#REF!</definedName>
    <definedName name="차" localSheetId="2">#REF!</definedName>
    <definedName name="차" localSheetId="1">#REF!</definedName>
    <definedName name="차" localSheetId="0">#REF!</definedName>
    <definedName name="차" localSheetId="7">#REF!</definedName>
    <definedName name="차" localSheetId="5">#REF!</definedName>
    <definedName name="차">#REF!</definedName>
    <definedName name="차_선_도_색__집_계" localSheetId="4">#REF!</definedName>
    <definedName name="차_선_도_색__집_계" localSheetId="3">#REF!</definedName>
    <definedName name="차_선_도_색__집_계" localSheetId="2">#REF!</definedName>
    <definedName name="차_선_도_색__집_계" localSheetId="1">#REF!</definedName>
    <definedName name="차_선_도_색__집_계" localSheetId="0">#REF!</definedName>
    <definedName name="차_선_도_색__집_계" localSheetId="7">#REF!</definedName>
    <definedName name="차_선_도_색__집_계" localSheetId="5">#REF!</definedName>
    <definedName name="차_선_도_색__집_계">#REF!</definedName>
    <definedName name="차량가격">[45]을부담운반비!$D$4</definedName>
    <definedName name="차선도색중앙선수량" localSheetId="4">#REF!</definedName>
    <definedName name="차선도색중앙선수량" localSheetId="3">#REF!</definedName>
    <definedName name="차선도색중앙선수량" localSheetId="2">#REF!</definedName>
    <definedName name="차선도색중앙선수량" localSheetId="1">#REF!</definedName>
    <definedName name="차선도색중앙선수량" localSheetId="0">#REF!</definedName>
    <definedName name="차선도색중앙선수량" localSheetId="7">#REF!</definedName>
    <definedName name="차선도색중앙선수량" localSheetId="5">#REF!</definedName>
    <definedName name="차선도색중앙선수량">#REF!</definedName>
    <definedName name="차선도색직각주차수량" localSheetId="4">#REF!</definedName>
    <definedName name="차선도색직각주차수량" localSheetId="3">#REF!</definedName>
    <definedName name="차선도색직각주차수량" localSheetId="2">#REF!</definedName>
    <definedName name="차선도색직각주차수량" localSheetId="1">#REF!</definedName>
    <definedName name="차선도색직각주차수량" localSheetId="0">#REF!</definedName>
    <definedName name="차선도색직각주차수량" localSheetId="7">#REF!</definedName>
    <definedName name="차선도색직각주차수량" localSheetId="5">#REF!</definedName>
    <definedName name="차선도색직각주차수량">#REF!</definedName>
    <definedName name="차선도색평행주차수량" localSheetId="4">#REF!</definedName>
    <definedName name="차선도색평행주차수량" localSheetId="3">#REF!</definedName>
    <definedName name="차선도색평행주차수량" localSheetId="2">#REF!</definedName>
    <definedName name="차선도색평행주차수량" localSheetId="1">#REF!</definedName>
    <definedName name="차선도색평행주차수량" localSheetId="0">#REF!</definedName>
    <definedName name="차선도색평행주차수량" localSheetId="7">#REF!</definedName>
    <definedName name="차선도색평행주차수량" localSheetId="5">#REF!</definedName>
    <definedName name="차선도색평행주차수량">#REF!</definedName>
    <definedName name="차수벽높이" localSheetId="4">#REF!</definedName>
    <definedName name="차수벽높이" localSheetId="3">#REF!</definedName>
    <definedName name="차수벽높이" localSheetId="2">#REF!</definedName>
    <definedName name="차수벽높이" localSheetId="1">#REF!</definedName>
    <definedName name="차수벽높이" localSheetId="0">#REF!</definedName>
    <definedName name="차수벽높이" localSheetId="7">#REF!</definedName>
    <definedName name="차수벽높이" localSheetId="5">#REF!</definedName>
    <definedName name="차수벽높이">#REF!</definedName>
    <definedName name="차수벽두께" localSheetId="4">#REF!</definedName>
    <definedName name="차수벽두께" localSheetId="3">#REF!</definedName>
    <definedName name="차수벽두께" localSheetId="2">#REF!</definedName>
    <definedName name="차수벽두께" localSheetId="1">#REF!</definedName>
    <definedName name="차수벽두께" localSheetId="0">#REF!</definedName>
    <definedName name="차수벽두께" localSheetId="7">#REF!</definedName>
    <definedName name="차수벽두께" localSheetId="5">#REF!</definedName>
    <definedName name="차수벽두께">#REF!</definedName>
    <definedName name="착공기한" localSheetId="4">#REF!</definedName>
    <definedName name="착공기한" localSheetId="3">#REF!</definedName>
    <definedName name="착공기한" localSheetId="2">#REF!</definedName>
    <definedName name="착공기한" localSheetId="1">#REF!</definedName>
    <definedName name="착공기한" localSheetId="0">#REF!</definedName>
    <definedName name="착공기한" localSheetId="7">#REF!</definedName>
    <definedName name="착공기한" localSheetId="5">#REF!</definedName>
    <definedName name="착공기한">#REF!</definedName>
    <definedName name="착공년월일" localSheetId="4">#REF!</definedName>
    <definedName name="착공년월일" localSheetId="3">#REF!</definedName>
    <definedName name="착공년월일" localSheetId="2">#REF!</definedName>
    <definedName name="착공년월일" localSheetId="1">#REF!</definedName>
    <definedName name="착공년월일" localSheetId="0">#REF!</definedName>
    <definedName name="착공년월일" localSheetId="7">#REF!</definedName>
    <definedName name="착공년월일" localSheetId="5">#REF!</definedName>
    <definedName name="착공년월일">#REF!</definedName>
    <definedName name="착공일" localSheetId="4">#REF!</definedName>
    <definedName name="착공일" localSheetId="3">#REF!</definedName>
    <definedName name="착공일" localSheetId="2">#REF!</definedName>
    <definedName name="착공일" localSheetId="1">#REF!</definedName>
    <definedName name="착공일" localSheetId="0">#REF!</definedName>
    <definedName name="착공일" localSheetId="7">#REF!</definedName>
    <definedName name="착공일" localSheetId="5">#REF!</definedName>
    <definedName name="착공일">#REF!</definedName>
    <definedName name="착암공">'[47]기계경비(시간당)'!$D$12</definedName>
    <definedName name="착암공001" localSheetId="4">#REF!</definedName>
    <definedName name="착암공001" localSheetId="3">#REF!</definedName>
    <definedName name="착암공001" localSheetId="2">#REF!</definedName>
    <definedName name="착암공001" localSheetId="1">#REF!</definedName>
    <definedName name="착암공001" localSheetId="0">#REF!</definedName>
    <definedName name="착암공001" localSheetId="7">#REF!</definedName>
    <definedName name="착암공001" localSheetId="5">#REF!</definedName>
    <definedName name="착암공001">#REF!</definedName>
    <definedName name="착암공002" localSheetId="4">#REF!</definedName>
    <definedName name="착암공002" localSheetId="3">#REF!</definedName>
    <definedName name="착암공002" localSheetId="2">#REF!</definedName>
    <definedName name="착암공002" localSheetId="1">#REF!</definedName>
    <definedName name="착암공002" localSheetId="0">#REF!</definedName>
    <definedName name="착암공002" localSheetId="7">#REF!</definedName>
    <definedName name="착암공002" localSheetId="5">#REF!</definedName>
    <definedName name="착암공002">#REF!</definedName>
    <definedName name="착암공011" localSheetId="4">#REF!</definedName>
    <definedName name="착암공011" localSheetId="3">#REF!</definedName>
    <definedName name="착암공011" localSheetId="2">#REF!</definedName>
    <definedName name="착암공011" localSheetId="1">#REF!</definedName>
    <definedName name="착암공011" localSheetId="0">#REF!</definedName>
    <definedName name="착암공011" localSheetId="7">#REF!</definedName>
    <definedName name="착암공011" localSheetId="5">#REF!</definedName>
    <definedName name="착암공011">#REF!</definedName>
    <definedName name="착암공012" localSheetId="4">#REF!</definedName>
    <definedName name="착암공012" localSheetId="3">#REF!</definedName>
    <definedName name="착암공012" localSheetId="2">#REF!</definedName>
    <definedName name="착암공012" localSheetId="1">#REF!</definedName>
    <definedName name="착암공012" localSheetId="0">#REF!</definedName>
    <definedName name="착암공012" localSheetId="7">#REF!</definedName>
    <definedName name="착암공012" localSheetId="5">#REF!</definedName>
    <definedName name="착암공012">#REF!</definedName>
    <definedName name="착암공982" localSheetId="4">#REF!</definedName>
    <definedName name="착암공982" localSheetId="3">#REF!</definedName>
    <definedName name="착암공982" localSheetId="2">#REF!</definedName>
    <definedName name="착암공982" localSheetId="1">#REF!</definedName>
    <definedName name="착암공982" localSheetId="0">#REF!</definedName>
    <definedName name="착암공982" localSheetId="7">#REF!</definedName>
    <definedName name="착암공982" localSheetId="5">#REF!</definedName>
    <definedName name="착암공982">#REF!</definedName>
    <definedName name="착암공991" localSheetId="4">#REF!</definedName>
    <definedName name="착암공991" localSheetId="3">#REF!</definedName>
    <definedName name="착암공991" localSheetId="2">#REF!</definedName>
    <definedName name="착암공991" localSheetId="1">#REF!</definedName>
    <definedName name="착암공991" localSheetId="0">#REF!</definedName>
    <definedName name="착암공991" localSheetId="7">#REF!</definedName>
    <definedName name="착암공991" localSheetId="5">#REF!</definedName>
    <definedName name="착암공991">#REF!</definedName>
    <definedName name="착암공992" localSheetId="4">#REF!</definedName>
    <definedName name="착암공992" localSheetId="3">#REF!</definedName>
    <definedName name="착암공992" localSheetId="2">#REF!</definedName>
    <definedName name="착암공992" localSheetId="1">#REF!</definedName>
    <definedName name="착암공992" localSheetId="0">#REF!</definedName>
    <definedName name="착암공992" localSheetId="7">#REF!</definedName>
    <definedName name="착암공992" localSheetId="5">#REF!</definedName>
    <definedName name="착암공992">#REF!</definedName>
    <definedName name="착정심도" localSheetId="4">#REF!</definedName>
    <definedName name="착정심도" localSheetId="3">#REF!</definedName>
    <definedName name="착정심도" localSheetId="2">#REF!</definedName>
    <definedName name="착정심도" localSheetId="1">#REF!</definedName>
    <definedName name="착정심도" localSheetId="0">#REF!</definedName>
    <definedName name="착정심도" localSheetId="7">#REF!</definedName>
    <definedName name="착정심도" localSheetId="5">#REF!</definedName>
    <definedName name="착정심도">#REF!</definedName>
    <definedName name="참조" localSheetId="4">[3]관로토공집계표!#REF!</definedName>
    <definedName name="참조" localSheetId="3">[3]관로토공집계표!#REF!</definedName>
    <definedName name="참조">[3]관로토공집계표!#REF!</definedName>
    <definedName name="창고" localSheetId="4">#REF!</definedName>
    <definedName name="창고" localSheetId="3">#REF!</definedName>
    <definedName name="창고" localSheetId="2">#REF!</definedName>
    <definedName name="창고" localSheetId="1">#REF!</definedName>
    <definedName name="창고" localSheetId="0">#REF!</definedName>
    <definedName name="창고" localSheetId="7">#REF!</definedName>
    <definedName name="창고" localSheetId="5">#REF!</definedName>
    <definedName name="창고">#REF!</definedName>
    <definedName name="창고1">'[48]교사기준면적(초등)'!$D$31</definedName>
    <definedName name="창호목공001" localSheetId="4">#REF!</definedName>
    <definedName name="창호목공001" localSheetId="3">#REF!</definedName>
    <definedName name="창호목공001" localSheetId="2">#REF!</definedName>
    <definedName name="창호목공001" localSheetId="1">#REF!</definedName>
    <definedName name="창호목공001" localSheetId="0">#REF!</definedName>
    <definedName name="창호목공001" localSheetId="7">#REF!</definedName>
    <definedName name="창호목공001" localSheetId="5">#REF!</definedName>
    <definedName name="창호목공001">#REF!</definedName>
    <definedName name="창호목공002" localSheetId="4">#REF!</definedName>
    <definedName name="창호목공002" localSheetId="3">#REF!</definedName>
    <definedName name="창호목공002" localSheetId="2">#REF!</definedName>
    <definedName name="창호목공002" localSheetId="1">#REF!</definedName>
    <definedName name="창호목공002" localSheetId="0">#REF!</definedName>
    <definedName name="창호목공002" localSheetId="7">#REF!</definedName>
    <definedName name="창호목공002" localSheetId="5">#REF!</definedName>
    <definedName name="창호목공002">#REF!</definedName>
    <definedName name="창호목공011" localSheetId="4">#REF!</definedName>
    <definedName name="창호목공011" localSheetId="3">#REF!</definedName>
    <definedName name="창호목공011" localSheetId="2">#REF!</definedName>
    <definedName name="창호목공011" localSheetId="1">#REF!</definedName>
    <definedName name="창호목공011" localSheetId="0">#REF!</definedName>
    <definedName name="창호목공011" localSheetId="7">#REF!</definedName>
    <definedName name="창호목공011" localSheetId="5">#REF!</definedName>
    <definedName name="창호목공011">#REF!</definedName>
    <definedName name="창호목공012" localSheetId="4">#REF!</definedName>
    <definedName name="창호목공012" localSheetId="3">#REF!</definedName>
    <definedName name="창호목공012" localSheetId="2">#REF!</definedName>
    <definedName name="창호목공012" localSheetId="1">#REF!</definedName>
    <definedName name="창호목공012" localSheetId="0">#REF!</definedName>
    <definedName name="창호목공012" localSheetId="7">#REF!</definedName>
    <definedName name="창호목공012" localSheetId="5">#REF!</definedName>
    <definedName name="창호목공012">#REF!</definedName>
    <definedName name="창호목공982" localSheetId="4">#REF!</definedName>
    <definedName name="창호목공982" localSheetId="3">#REF!</definedName>
    <definedName name="창호목공982" localSheetId="2">#REF!</definedName>
    <definedName name="창호목공982" localSheetId="1">#REF!</definedName>
    <definedName name="창호목공982" localSheetId="0">#REF!</definedName>
    <definedName name="창호목공982" localSheetId="7">#REF!</definedName>
    <definedName name="창호목공982" localSheetId="5">#REF!</definedName>
    <definedName name="창호목공982">#REF!</definedName>
    <definedName name="창호목공991" localSheetId="4">#REF!</definedName>
    <definedName name="창호목공991" localSheetId="3">#REF!</definedName>
    <definedName name="창호목공991" localSheetId="2">#REF!</definedName>
    <definedName name="창호목공991" localSheetId="1">#REF!</definedName>
    <definedName name="창호목공991" localSheetId="0">#REF!</definedName>
    <definedName name="창호목공991" localSheetId="7">#REF!</definedName>
    <definedName name="창호목공991" localSheetId="5">#REF!</definedName>
    <definedName name="창호목공991">#REF!</definedName>
    <definedName name="창호목공992" localSheetId="4">#REF!</definedName>
    <definedName name="창호목공992" localSheetId="3">#REF!</definedName>
    <definedName name="창호목공992" localSheetId="2">#REF!</definedName>
    <definedName name="창호목공992" localSheetId="1">#REF!</definedName>
    <definedName name="창호목공992" localSheetId="0">#REF!</definedName>
    <definedName name="창호목공992" localSheetId="7">#REF!</definedName>
    <definedName name="창호목공992" localSheetId="5">#REF!</definedName>
    <definedName name="창호목공992">#REF!</definedName>
    <definedName name="천안토공_토공_List" localSheetId="4">'[138]토공 total'!#REF!</definedName>
    <definedName name="천안토공_토공_List" localSheetId="3">'[138]토공 total'!#REF!</definedName>
    <definedName name="천안토공_토공_List" localSheetId="2">'[138]토공 total'!#REF!</definedName>
    <definedName name="천안토공_토공_List" localSheetId="1">'[138]토공 total'!#REF!</definedName>
    <definedName name="천안토공_토공_List" localSheetId="0">'[138]토공 total'!#REF!</definedName>
    <definedName name="천안토공_토공_List" localSheetId="7">'[138]토공 total'!#REF!</definedName>
    <definedName name="천안토공_토공_List" localSheetId="5">'[138]토공 total'!#REF!</definedName>
    <definedName name="천안토공_토공_List">'[138]토공 total'!#REF!</definedName>
    <definedName name="철" localSheetId="4">#REF!</definedName>
    <definedName name="철" localSheetId="3">#REF!</definedName>
    <definedName name="철" localSheetId="2">#REF!</definedName>
    <definedName name="철" localSheetId="1">#REF!</definedName>
    <definedName name="철" localSheetId="0">#REF!</definedName>
    <definedName name="철" localSheetId="7">#REF!</definedName>
    <definedName name="철" localSheetId="5">#REF!</definedName>
    <definedName name="철">#REF!</definedName>
    <definedName name="철거">[139]말뚝지지력산정!$J$19</definedName>
    <definedName name="철거1" localSheetId="4">'[140]3BL공동구 수량'!#REF!</definedName>
    <definedName name="철거1" localSheetId="3">'[140]3BL공동구 수량'!#REF!</definedName>
    <definedName name="철거1" localSheetId="2">'[140]3BL공동구 수량'!#REF!</definedName>
    <definedName name="철거1" localSheetId="1">'[140]3BL공동구 수량'!#REF!</definedName>
    <definedName name="철거1" localSheetId="0">'[140]3BL공동구 수량'!#REF!</definedName>
    <definedName name="철거1" localSheetId="5">'[140]3BL공동구 수량'!#REF!</definedName>
    <definedName name="철거1">'[140]3BL공동구 수량'!#REF!</definedName>
    <definedName name="철거자재" localSheetId="4">#REF!</definedName>
    <definedName name="철거자재" localSheetId="3">#REF!</definedName>
    <definedName name="철거자재" localSheetId="2">#REF!</definedName>
    <definedName name="철거자재" localSheetId="1">#REF!</definedName>
    <definedName name="철거자재" localSheetId="0">#REF!</definedName>
    <definedName name="철거자재" localSheetId="7">#REF!</definedName>
    <definedName name="철거자재" localSheetId="5">#REF!</definedName>
    <definedName name="철거자재">#REF!</definedName>
    <definedName name="철골공001" localSheetId="4">#REF!</definedName>
    <definedName name="철골공001" localSheetId="3">#REF!</definedName>
    <definedName name="철골공001" localSheetId="2">#REF!</definedName>
    <definedName name="철골공001" localSheetId="1">#REF!</definedName>
    <definedName name="철골공001" localSheetId="0">#REF!</definedName>
    <definedName name="철골공001" localSheetId="7">#REF!</definedName>
    <definedName name="철골공001" localSheetId="5">#REF!</definedName>
    <definedName name="철골공001">#REF!</definedName>
    <definedName name="철골공002" localSheetId="4">#REF!</definedName>
    <definedName name="철골공002" localSheetId="3">#REF!</definedName>
    <definedName name="철골공002" localSheetId="2">#REF!</definedName>
    <definedName name="철골공002" localSheetId="1">#REF!</definedName>
    <definedName name="철골공002" localSheetId="0">#REF!</definedName>
    <definedName name="철골공002" localSheetId="7">#REF!</definedName>
    <definedName name="철골공002" localSheetId="5">#REF!</definedName>
    <definedName name="철골공002">#REF!</definedName>
    <definedName name="철골공011" localSheetId="4">#REF!</definedName>
    <definedName name="철골공011" localSheetId="3">#REF!</definedName>
    <definedName name="철골공011" localSheetId="2">#REF!</definedName>
    <definedName name="철골공011" localSheetId="1">#REF!</definedName>
    <definedName name="철골공011" localSheetId="0">#REF!</definedName>
    <definedName name="철골공011" localSheetId="7">#REF!</definedName>
    <definedName name="철골공011" localSheetId="5">#REF!</definedName>
    <definedName name="철골공011">#REF!</definedName>
    <definedName name="철골공012" localSheetId="4">#REF!</definedName>
    <definedName name="철골공012" localSheetId="3">#REF!</definedName>
    <definedName name="철골공012" localSheetId="2">#REF!</definedName>
    <definedName name="철골공012" localSheetId="1">#REF!</definedName>
    <definedName name="철골공012" localSheetId="0">#REF!</definedName>
    <definedName name="철골공012" localSheetId="7">#REF!</definedName>
    <definedName name="철골공012" localSheetId="5">#REF!</definedName>
    <definedName name="철골공012">#REF!</definedName>
    <definedName name="철골공982" localSheetId="4">#REF!</definedName>
    <definedName name="철골공982" localSheetId="3">#REF!</definedName>
    <definedName name="철골공982" localSheetId="2">#REF!</definedName>
    <definedName name="철골공982" localSheetId="1">#REF!</definedName>
    <definedName name="철골공982" localSheetId="0">#REF!</definedName>
    <definedName name="철골공982" localSheetId="7">#REF!</definedName>
    <definedName name="철골공982" localSheetId="5">#REF!</definedName>
    <definedName name="철골공982">#REF!</definedName>
    <definedName name="철골공991" localSheetId="4">#REF!</definedName>
    <definedName name="철골공991" localSheetId="3">#REF!</definedName>
    <definedName name="철골공991" localSheetId="2">#REF!</definedName>
    <definedName name="철골공991" localSheetId="1">#REF!</definedName>
    <definedName name="철골공991" localSheetId="0">#REF!</definedName>
    <definedName name="철골공991" localSheetId="7">#REF!</definedName>
    <definedName name="철골공991" localSheetId="5">#REF!</definedName>
    <definedName name="철골공991">#REF!</definedName>
    <definedName name="철골공992" localSheetId="4">#REF!</definedName>
    <definedName name="철골공992" localSheetId="3">#REF!</definedName>
    <definedName name="철골공992" localSheetId="2">#REF!</definedName>
    <definedName name="철골공992" localSheetId="1">#REF!</definedName>
    <definedName name="철골공992" localSheetId="0">#REF!</definedName>
    <definedName name="철골공992" localSheetId="7">#REF!</definedName>
    <definedName name="철골공992" localSheetId="5">#REF!</definedName>
    <definedName name="철골공992">#REF!</definedName>
    <definedName name="철공" localSheetId="4">#REF!</definedName>
    <definedName name="철공" localSheetId="3">#REF!</definedName>
    <definedName name="철공" localSheetId="2">#REF!</definedName>
    <definedName name="철공" localSheetId="1">#REF!</definedName>
    <definedName name="철공" localSheetId="0">#REF!</definedName>
    <definedName name="철공" localSheetId="7">#REF!</definedName>
    <definedName name="철공" localSheetId="5">#REF!</definedName>
    <definedName name="철공">#REF!</definedName>
    <definedName name="철공001" localSheetId="4">#REF!</definedName>
    <definedName name="철공001" localSheetId="3">#REF!</definedName>
    <definedName name="철공001" localSheetId="2">#REF!</definedName>
    <definedName name="철공001" localSheetId="1">#REF!</definedName>
    <definedName name="철공001" localSheetId="0">#REF!</definedName>
    <definedName name="철공001" localSheetId="7">#REF!</definedName>
    <definedName name="철공001" localSheetId="5">#REF!</definedName>
    <definedName name="철공001">#REF!</definedName>
    <definedName name="철공002" localSheetId="4">#REF!</definedName>
    <definedName name="철공002" localSheetId="3">#REF!</definedName>
    <definedName name="철공002" localSheetId="2">#REF!</definedName>
    <definedName name="철공002" localSheetId="1">#REF!</definedName>
    <definedName name="철공002" localSheetId="0">#REF!</definedName>
    <definedName name="철공002" localSheetId="7">#REF!</definedName>
    <definedName name="철공002" localSheetId="5">#REF!</definedName>
    <definedName name="철공002">#REF!</definedName>
    <definedName name="철공011" localSheetId="4">#REF!</definedName>
    <definedName name="철공011" localSheetId="3">#REF!</definedName>
    <definedName name="철공011" localSheetId="2">#REF!</definedName>
    <definedName name="철공011" localSheetId="1">#REF!</definedName>
    <definedName name="철공011" localSheetId="0">#REF!</definedName>
    <definedName name="철공011" localSheetId="7">#REF!</definedName>
    <definedName name="철공011" localSheetId="5">#REF!</definedName>
    <definedName name="철공011">#REF!</definedName>
    <definedName name="철공012" localSheetId="4">#REF!</definedName>
    <definedName name="철공012" localSheetId="3">#REF!</definedName>
    <definedName name="철공012" localSheetId="2">#REF!</definedName>
    <definedName name="철공012" localSheetId="1">#REF!</definedName>
    <definedName name="철공012" localSheetId="0">#REF!</definedName>
    <definedName name="철공012" localSheetId="7">#REF!</definedName>
    <definedName name="철공012" localSheetId="5">#REF!</definedName>
    <definedName name="철공012">#REF!</definedName>
    <definedName name="철공982" localSheetId="4">#REF!</definedName>
    <definedName name="철공982" localSheetId="3">#REF!</definedName>
    <definedName name="철공982" localSheetId="2">#REF!</definedName>
    <definedName name="철공982" localSheetId="1">#REF!</definedName>
    <definedName name="철공982" localSheetId="0">#REF!</definedName>
    <definedName name="철공982" localSheetId="7">#REF!</definedName>
    <definedName name="철공982" localSheetId="5">#REF!</definedName>
    <definedName name="철공982">#REF!</definedName>
    <definedName name="철공991" localSheetId="4">#REF!</definedName>
    <definedName name="철공991" localSheetId="3">#REF!</definedName>
    <definedName name="철공991" localSheetId="2">#REF!</definedName>
    <definedName name="철공991" localSheetId="1">#REF!</definedName>
    <definedName name="철공991" localSheetId="0">#REF!</definedName>
    <definedName name="철공991" localSheetId="7">#REF!</definedName>
    <definedName name="철공991" localSheetId="5">#REF!</definedName>
    <definedName name="철공991">#REF!</definedName>
    <definedName name="철공992" localSheetId="4">#REF!</definedName>
    <definedName name="철공992" localSheetId="3">#REF!</definedName>
    <definedName name="철공992" localSheetId="2">#REF!</definedName>
    <definedName name="철공992" localSheetId="1">#REF!</definedName>
    <definedName name="철공992" localSheetId="0">#REF!</definedName>
    <definedName name="철공992" localSheetId="7">#REF!</definedName>
    <definedName name="철공992" localSheetId="5">#REF!</definedName>
    <definedName name="철공992">#REF!</definedName>
    <definedName name="철근" localSheetId="4">#REF!</definedName>
    <definedName name="철근" localSheetId="3">#REF!</definedName>
    <definedName name="철근" localSheetId="2">#REF!</definedName>
    <definedName name="철근" localSheetId="1">#REF!</definedName>
    <definedName name="철근" localSheetId="0">#REF!</definedName>
    <definedName name="철근" localSheetId="7">#REF!</definedName>
    <definedName name="철근" localSheetId="5">#REF!</definedName>
    <definedName name="철근">#REF!</definedName>
    <definedName name="철근13" localSheetId="4">#REF!</definedName>
    <definedName name="철근13" localSheetId="3">#REF!</definedName>
    <definedName name="철근13" localSheetId="2">#REF!</definedName>
    <definedName name="철근13" localSheetId="1">#REF!</definedName>
    <definedName name="철근13" localSheetId="0">#REF!</definedName>
    <definedName name="철근13" localSheetId="7">#REF!</definedName>
    <definedName name="철근13" localSheetId="5">#REF!</definedName>
    <definedName name="철근13">#REF!</definedName>
    <definedName name="철근공" localSheetId="4">[69]물가자료!$C$4</definedName>
    <definedName name="철근공" localSheetId="3">[69]물가자료!$C$4</definedName>
    <definedName name="철근공" localSheetId="2">[69]물가자료!$C$4</definedName>
    <definedName name="철근공" localSheetId="1">[69]물가자료!$C$4</definedName>
    <definedName name="철근공" localSheetId="0">[69]물가자료!$C$4</definedName>
    <definedName name="철근공" localSheetId="5">[69]물가자료!$C$4</definedName>
    <definedName name="철근공">[70]물가자료!$C$4</definedName>
    <definedName name="철근공001" localSheetId="4">#REF!</definedName>
    <definedName name="철근공001" localSheetId="3">#REF!</definedName>
    <definedName name="철근공001" localSheetId="2">#REF!</definedName>
    <definedName name="철근공001" localSheetId="1">#REF!</definedName>
    <definedName name="철근공001" localSheetId="0">#REF!</definedName>
    <definedName name="철근공001" localSheetId="7">#REF!</definedName>
    <definedName name="철근공001" localSheetId="5">#REF!</definedName>
    <definedName name="철근공001">#REF!</definedName>
    <definedName name="철근공002" localSheetId="4">#REF!</definedName>
    <definedName name="철근공002" localSheetId="3">#REF!</definedName>
    <definedName name="철근공002" localSheetId="2">#REF!</definedName>
    <definedName name="철근공002" localSheetId="1">#REF!</definedName>
    <definedName name="철근공002" localSheetId="0">#REF!</definedName>
    <definedName name="철근공002" localSheetId="7">#REF!</definedName>
    <definedName name="철근공002" localSheetId="5">#REF!</definedName>
    <definedName name="철근공002">#REF!</definedName>
    <definedName name="철근공011" localSheetId="4">#REF!</definedName>
    <definedName name="철근공011" localSheetId="3">#REF!</definedName>
    <definedName name="철근공011" localSheetId="2">#REF!</definedName>
    <definedName name="철근공011" localSheetId="1">#REF!</definedName>
    <definedName name="철근공011" localSheetId="0">#REF!</definedName>
    <definedName name="철근공011" localSheetId="7">#REF!</definedName>
    <definedName name="철근공011" localSheetId="5">#REF!</definedName>
    <definedName name="철근공011">#REF!</definedName>
    <definedName name="철근공012" localSheetId="4">#REF!</definedName>
    <definedName name="철근공012" localSheetId="3">#REF!</definedName>
    <definedName name="철근공012" localSheetId="2">#REF!</definedName>
    <definedName name="철근공012" localSheetId="1">#REF!</definedName>
    <definedName name="철근공012" localSheetId="0">#REF!</definedName>
    <definedName name="철근공012" localSheetId="7">#REF!</definedName>
    <definedName name="철근공012" localSheetId="5">#REF!</definedName>
    <definedName name="철근공012">#REF!</definedName>
    <definedName name="철근공982" localSheetId="4">#REF!</definedName>
    <definedName name="철근공982" localSheetId="3">#REF!</definedName>
    <definedName name="철근공982" localSheetId="2">#REF!</definedName>
    <definedName name="철근공982" localSheetId="1">#REF!</definedName>
    <definedName name="철근공982" localSheetId="0">#REF!</definedName>
    <definedName name="철근공982" localSheetId="7">#REF!</definedName>
    <definedName name="철근공982" localSheetId="5">#REF!</definedName>
    <definedName name="철근공982">#REF!</definedName>
    <definedName name="철근공991" localSheetId="4">#REF!</definedName>
    <definedName name="철근공991" localSheetId="3">#REF!</definedName>
    <definedName name="철근공991" localSheetId="2">#REF!</definedName>
    <definedName name="철근공991" localSheetId="1">#REF!</definedName>
    <definedName name="철근공991" localSheetId="0">#REF!</definedName>
    <definedName name="철근공991" localSheetId="7">#REF!</definedName>
    <definedName name="철근공991" localSheetId="5">#REF!</definedName>
    <definedName name="철근공991">#REF!</definedName>
    <definedName name="철근공992" localSheetId="4">#REF!</definedName>
    <definedName name="철근공992" localSheetId="3">#REF!</definedName>
    <definedName name="철근공992" localSheetId="2">#REF!</definedName>
    <definedName name="철근공992" localSheetId="1">#REF!</definedName>
    <definedName name="철근공992" localSheetId="0">#REF!</definedName>
    <definedName name="철근공992" localSheetId="7">#REF!</definedName>
    <definedName name="철근공992" localSheetId="5">#REF!</definedName>
    <definedName name="철근공992">#REF!</definedName>
    <definedName name="철근깨기수량" localSheetId="4">#REF!</definedName>
    <definedName name="철근깨기수량" localSheetId="3">#REF!</definedName>
    <definedName name="철근깨기수량">#REF!</definedName>
    <definedName name="철근직경D13" localSheetId="4">#REF!</definedName>
    <definedName name="철근직경D13" localSheetId="3">#REF!</definedName>
    <definedName name="철근직경D13" localSheetId="2">#REF!</definedName>
    <definedName name="철근직경D13" localSheetId="1">#REF!</definedName>
    <definedName name="철근직경D13" localSheetId="0">#REF!</definedName>
    <definedName name="철근직경D13" localSheetId="7">#REF!</definedName>
    <definedName name="철근직경D13" localSheetId="5">#REF!</definedName>
    <definedName name="철근직경D13">#REF!</definedName>
    <definedName name="철근직경D16_25" localSheetId="4">#REF!</definedName>
    <definedName name="철근직경D16_25" localSheetId="3">#REF!</definedName>
    <definedName name="철근직경D16_25" localSheetId="2">#REF!</definedName>
    <definedName name="철근직경D16_25" localSheetId="1">#REF!</definedName>
    <definedName name="철근직경D16_25" localSheetId="0">#REF!</definedName>
    <definedName name="철근직경D16_25" localSheetId="7">#REF!</definedName>
    <definedName name="철근직경D16_25" localSheetId="5">#REF!</definedName>
    <definedName name="철근직경D16_25">#REF!</definedName>
    <definedName name="철근직경D29_35" localSheetId="4">#REF!</definedName>
    <definedName name="철근직경D29_35" localSheetId="3">#REF!</definedName>
    <definedName name="철근직경D29_35" localSheetId="2">#REF!</definedName>
    <definedName name="철근직경D29_35" localSheetId="1">#REF!</definedName>
    <definedName name="철근직경D29_35" localSheetId="0">#REF!</definedName>
    <definedName name="철근직경D29_35" localSheetId="7">#REF!</definedName>
    <definedName name="철근직경D29_35" localSheetId="5">#REF!</definedName>
    <definedName name="철근직경D29_35">#REF!</definedName>
    <definedName name="철근집계1" localSheetId="4" hidden="1">{#N/A,#N/A,FALSE,"배수1"}</definedName>
    <definedName name="철근집계1" localSheetId="3" hidden="1">{#N/A,#N/A,FALSE,"배수1"}</definedName>
    <definedName name="철근집계1" localSheetId="2" hidden="1">{#N/A,#N/A,FALSE,"배수1"}</definedName>
    <definedName name="철근집계1" localSheetId="1" hidden="1">{#N/A,#N/A,FALSE,"배수1"}</definedName>
    <definedName name="철근집계1" localSheetId="0" hidden="1">{#N/A,#N/A,FALSE,"배수1"}</definedName>
    <definedName name="철근집계1" localSheetId="7" hidden="1">{#N/A,#N/A,FALSE,"배수1"}</definedName>
    <definedName name="철근집계1" localSheetId="11" hidden="1">{#N/A,#N/A,FALSE,"배수1"}</definedName>
    <definedName name="철근집계1" localSheetId="5" hidden="1">{#N/A,#N/A,FALSE,"배수1"}</definedName>
    <definedName name="철근집계1" hidden="1">{#N/A,#N/A,FALSE,"배수1"}</definedName>
    <definedName name="철근항복응력">'[141]#REF'!$G$144</definedName>
    <definedName name="철도신호공001" localSheetId="4">#REF!</definedName>
    <definedName name="철도신호공001" localSheetId="3">#REF!</definedName>
    <definedName name="철도신호공001" localSheetId="2">#REF!</definedName>
    <definedName name="철도신호공001" localSheetId="1">#REF!</definedName>
    <definedName name="철도신호공001" localSheetId="0">#REF!</definedName>
    <definedName name="철도신호공001" localSheetId="7">#REF!</definedName>
    <definedName name="철도신호공001" localSheetId="5">#REF!</definedName>
    <definedName name="철도신호공001">#REF!</definedName>
    <definedName name="철도신호공002" localSheetId="4">#REF!</definedName>
    <definedName name="철도신호공002" localSheetId="3">#REF!</definedName>
    <definedName name="철도신호공002" localSheetId="2">#REF!</definedName>
    <definedName name="철도신호공002" localSheetId="1">#REF!</definedName>
    <definedName name="철도신호공002" localSheetId="0">#REF!</definedName>
    <definedName name="철도신호공002" localSheetId="7">#REF!</definedName>
    <definedName name="철도신호공002" localSheetId="5">#REF!</definedName>
    <definedName name="철도신호공002">#REF!</definedName>
    <definedName name="철도신호공011" localSheetId="4">#REF!</definedName>
    <definedName name="철도신호공011" localSheetId="3">#REF!</definedName>
    <definedName name="철도신호공011" localSheetId="2">#REF!</definedName>
    <definedName name="철도신호공011" localSheetId="1">#REF!</definedName>
    <definedName name="철도신호공011" localSheetId="0">#REF!</definedName>
    <definedName name="철도신호공011" localSheetId="7">#REF!</definedName>
    <definedName name="철도신호공011" localSheetId="5">#REF!</definedName>
    <definedName name="철도신호공011">#REF!</definedName>
    <definedName name="철도신호공012" localSheetId="4">#REF!</definedName>
    <definedName name="철도신호공012" localSheetId="3">#REF!</definedName>
    <definedName name="철도신호공012" localSheetId="2">#REF!</definedName>
    <definedName name="철도신호공012" localSheetId="1">#REF!</definedName>
    <definedName name="철도신호공012" localSheetId="0">#REF!</definedName>
    <definedName name="철도신호공012" localSheetId="7">#REF!</definedName>
    <definedName name="철도신호공012" localSheetId="5">#REF!</definedName>
    <definedName name="철도신호공012">#REF!</definedName>
    <definedName name="철도신호공982" localSheetId="4">#REF!</definedName>
    <definedName name="철도신호공982" localSheetId="3">#REF!</definedName>
    <definedName name="철도신호공982" localSheetId="2">#REF!</definedName>
    <definedName name="철도신호공982" localSheetId="1">#REF!</definedName>
    <definedName name="철도신호공982" localSheetId="0">#REF!</definedName>
    <definedName name="철도신호공982" localSheetId="7">#REF!</definedName>
    <definedName name="철도신호공982" localSheetId="5">#REF!</definedName>
    <definedName name="철도신호공982">#REF!</definedName>
    <definedName name="철도신호공991" localSheetId="4">#REF!</definedName>
    <definedName name="철도신호공991" localSheetId="3">#REF!</definedName>
    <definedName name="철도신호공991" localSheetId="2">#REF!</definedName>
    <definedName name="철도신호공991" localSheetId="1">#REF!</definedName>
    <definedName name="철도신호공991" localSheetId="0">#REF!</definedName>
    <definedName name="철도신호공991" localSheetId="7">#REF!</definedName>
    <definedName name="철도신호공991" localSheetId="5">#REF!</definedName>
    <definedName name="철도신호공991">#REF!</definedName>
    <definedName name="철도신호공992" localSheetId="4">#REF!</definedName>
    <definedName name="철도신호공992" localSheetId="3">#REF!</definedName>
    <definedName name="철도신호공992" localSheetId="2">#REF!</definedName>
    <definedName name="철도신호공992" localSheetId="1">#REF!</definedName>
    <definedName name="철도신호공992" localSheetId="0">#REF!</definedName>
    <definedName name="철도신호공992" localSheetId="7">#REF!</definedName>
    <definedName name="철도신호공992" localSheetId="5">#REF!</definedName>
    <definedName name="철도신호공992">#REF!</definedName>
    <definedName name="철목1호" localSheetId="4">#REF!</definedName>
    <definedName name="철목1호" localSheetId="3">#REF!</definedName>
    <definedName name="철목1호" localSheetId="2">#REF!</definedName>
    <definedName name="철목1호" localSheetId="1">#REF!</definedName>
    <definedName name="철목1호" localSheetId="0">#REF!</definedName>
    <definedName name="철목1호" localSheetId="7">#REF!</definedName>
    <definedName name="철목1호" localSheetId="5">#REF!</definedName>
    <definedName name="철목1호">#REF!</definedName>
    <definedName name="철목2호" localSheetId="4">#REF!</definedName>
    <definedName name="철목2호" localSheetId="3">#REF!</definedName>
    <definedName name="철목2호" localSheetId="2">#REF!</definedName>
    <definedName name="철목2호" localSheetId="1">#REF!</definedName>
    <definedName name="철목2호" localSheetId="0">#REF!</definedName>
    <definedName name="철목2호" localSheetId="7">#REF!</definedName>
    <definedName name="철목2호" localSheetId="5">#REF!</definedName>
    <definedName name="철목2호">#REF!</definedName>
    <definedName name="철목3호" localSheetId="4">#REF!</definedName>
    <definedName name="철목3호" localSheetId="3">#REF!</definedName>
    <definedName name="철목3호" localSheetId="2">#REF!</definedName>
    <definedName name="철목3호" localSheetId="1">#REF!</definedName>
    <definedName name="철목3호" localSheetId="0">#REF!</definedName>
    <definedName name="철목3호" localSheetId="7">#REF!</definedName>
    <definedName name="철목3호" localSheetId="5">#REF!</definedName>
    <definedName name="철목3호">#REF!</definedName>
    <definedName name="철목4호" localSheetId="4">#REF!</definedName>
    <definedName name="철목4호" localSheetId="3">#REF!</definedName>
    <definedName name="철목4호" localSheetId="2">#REF!</definedName>
    <definedName name="철목4호" localSheetId="1">#REF!</definedName>
    <definedName name="철목4호" localSheetId="0">#REF!</definedName>
    <definedName name="철목4호" localSheetId="7">#REF!</definedName>
    <definedName name="철목4호" localSheetId="5">#REF!</definedName>
    <definedName name="철목4호">#REF!</definedName>
    <definedName name="철주신설공구손료" localSheetId="4">#REF!</definedName>
    <definedName name="철주신설공구손료" localSheetId="3">#REF!</definedName>
    <definedName name="철주신설공구손료" localSheetId="2">#REF!</definedName>
    <definedName name="철주신설공구손료" localSheetId="1">#REF!</definedName>
    <definedName name="철주신설공구손료" localSheetId="0">#REF!</definedName>
    <definedName name="철주신설공구손료" localSheetId="7">#REF!</definedName>
    <definedName name="철주신설공구손료" localSheetId="5">#REF!</definedName>
    <definedName name="철주신설공구손료">#REF!</definedName>
    <definedName name="철주신설공비" localSheetId="4">#REF!</definedName>
    <definedName name="철주신설공비" localSheetId="3">#REF!</definedName>
    <definedName name="철주신설공비" localSheetId="2">#REF!</definedName>
    <definedName name="철주신설공비" localSheetId="1">#REF!</definedName>
    <definedName name="철주신설공비" localSheetId="0">#REF!</definedName>
    <definedName name="철주신설공비" localSheetId="7">#REF!</definedName>
    <definedName name="철주신설공비" localSheetId="5">#REF!</definedName>
    <definedName name="철주신설공비">#REF!</definedName>
    <definedName name="철주신설재료비" localSheetId="4">#REF!</definedName>
    <definedName name="철주신설재료비" localSheetId="3">#REF!</definedName>
    <definedName name="철주신설재료비" localSheetId="2">#REF!</definedName>
    <definedName name="철주신설재료비" localSheetId="1">#REF!</definedName>
    <definedName name="철주신설재료비" localSheetId="0">#REF!</definedName>
    <definedName name="철주신설재료비" localSheetId="7">#REF!</definedName>
    <definedName name="철주신설재료비" localSheetId="5">#REF!</definedName>
    <definedName name="철주신설재료비">#REF!</definedName>
    <definedName name="철콘" localSheetId="4">#REF!</definedName>
    <definedName name="철콘" localSheetId="3">#REF!</definedName>
    <definedName name="철콘" localSheetId="2">#REF!</definedName>
    <definedName name="철콘" localSheetId="1">#REF!</definedName>
    <definedName name="철콘" localSheetId="0">#REF!</definedName>
    <definedName name="철콘" localSheetId="7">#REF!</definedName>
    <definedName name="철콘" localSheetId="5">#REF!</definedName>
    <definedName name="철콘">#REF!</definedName>
    <definedName name="철판공001" localSheetId="4">#REF!</definedName>
    <definedName name="철판공001" localSheetId="3">#REF!</definedName>
    <definedName name="철판공001" localSheetId="2">#REF!</definedName>
    <definedName name="철판공001" localSheetId="1">#REF!</definedName>
    <definedName name="철판공001" localSheetId="0">#REF!</definedName>
    <definedName name="철판공001" localSheetId="7">#REF!</definedName>
    <definedName name="철판공001" localSheetId="5">#REF!</definedName>
    <definedName name="철판공001">#REF!</definedName>
    <definedName name="철판공002" localSheetId="4">#REF!</definedName>
    <definedName name="철판공002" localSheetId="3">#REF!</definedName>
    <definedName name="철판공002" localSheetId="2">#REF!</definedName>
    <definedName name="철판공002" localSheetId="1">#REF!</definedName>
    <definedName name="철판공002" localSheetId="0">#REF!</definedName>
    <definedName name="철판공002" localSheetId="7">#REF!</definedName>
    <definedName name="철판공002" localSheetId="5">#REF!</definedName>
    <definedName name="철판공002">#REF!</definedName>
    <definedName name="철판공011" localSheetId="4">#REF!</definedName>
    <definedName name="철판공011" localSheetId="3">#REF!</definedName>
    <definedName name="철판공011" localSheetId="2">#REF!</definedName>
    <definedName name="철판공011" localSheetId="1">#REF!</definedName>
    <definedName name="철판공011" localSheetId="0">#REF!</definedName>
    <definedName name="철판공011" localSheetId="7">#REF!</definedName>
    <definedName name="철판공011" localSheetId="5">#REF!</definedName>
    <definedName name="철판공011">#REF!</definedName>
    <definedName name="철판공012" localSheetId="4">#REF!</definedName>
    <definedName name="철판공012" localSheetId="3">#REF!</definedName>
    <definedName name="철판공012" localSheetId="2">#REF!</definedName>
    <definedName name="철판공012" localSheetId="1">#REF!</definedName>
    <definedName name="철판공012" localSheetId="0">#REF!</definedName>
    <definedName name="철판공012" localSheetId="7">#REF!</definedName>
    <definedName name="철판공012" localSheetId="5">#REF!</definedName>
    <definedName name="철판공012">#REF!</definedName>
    <definedName name="철판공982" localSheetId="4">#REF!</definedName>
    <definedName name="철판공982" localSheetId="3">#REF!</definedName>
    <definedName name="철판공982" localSheetId="2">#REF!</definedName>
    <definedName name="철판공982" localSheetId="1">#REF!</definedName>
    <definedName name="철판공982" localSheetId="0">#REF!</definedName>
    <definedName name="철판공982" localSheetId="7">#REF!</definedName>
    <definedName name="철판공982" localSheetId="5">#REF!</definedName>
    <definedName name="철판공982">#REF!</definedName>
    <definedName name="철판공991" localSheetId="4">#REF!</definedName>
    <definedName name="철판공991" localSheetId="3">#REF!</definedName>
    <definedName name="철판공991" localSheetId="2">#REF!</definedName>
    <definedName name="철판공991" localSheetId="1">#REF!</definedName>
    <definedName name="철판공991" localSheetId="0">#REF!</definedName>
    <definedName name="철판공991" localSheetId="7">#REF!</definedName>
    <definedName name="철판공991" localSheetId="5">#REF!</definedName>
    <definedName name="철판공991">#REF!</definedName>
    <definedName name="철판공992" localSheetId="4">#REF!</definedName>
    <definedName name="철판공992" localSheetId="3">#REF!</definedName>
    <definedName name="철판공992" localSheetId="2">#REF!</definedName>
    <definedName name="철판공992" localSheetId="1">#REF!</definedName>
    <definedName name="철판공992" localSheetId="0">#REF!</definedName>
    <definedName name="철판공992" localSheetId="7">#REF!</definedName>
    <definedName name="철판공992" localSheetId="5">#REF!</definedName>
    <definedName name="철판공992">#REF!</definedName>
    <definedName name="청단풍" localSheetId="4">#REF!</definedName>
    <definedName name="청단풍" localSheetId="3">#REF!</definedName>
    <definedName name="청단풍" localSheetId="2">#REF!</definedName>
    <definedName name="청단풍" localSheetId="1">#REF!</definedName>
    <definedName name="청단풍" localSheetId="0">#REF!</definedName>
    <definedName name="청단풍" localSheetId="7">#REF!</definedName>
    <definedName name="청단풍" localSheetId="5">#REF!</definedName>
    <definedName name="청단풍">#REF!</definedName>
    <definedName name="청림1호" localSheetId="4">#REF!</definedName>
    <definedName name="청림1호" localSheetId="3">#REF!</definedName>
    <definedName name="청림1호" localSheetId="2">#REF!</definedName>
    <definedName name="청림1호" localSheetId="1">#REF!</definedName>
    <definedName name="청림1호" localSheetId="0">#REF!</definedName>
    <definedName name="청림1호" localSheetId="7">#REF!</definedName>
    <definedName name="청림1호" localSheetId="5">#REF!</definedName>
    <definedName name="청림1호">#REF!</definedName>
    <definedName name="청림2호" localSheetId="4">#REF!</definedName>
    <definedName name="청림2호" localSheetId="3">#REF!</definedName>
    <definedName name="청림2호" localSheetId="2">#REF!</definedName>
    <definedName name="청림2호" localSheetId="1">#REF!</definedName>
    <definedName name="청림2호" localSheetId="0">#REF!</definedName>
    <definedName name="청림2호" localSheetId="7">#REF!</definedName>
    <definedName name="청림2호" localSheetId="5">#REF!</definedName>
    <definedName name="청림2호">#REF!</definedName>
    <definedName name="청림3호" localSheetId="4">#REF!</definedName>
    <definedName name="청림3호" localSheetId="3">#REF!</definedName>
    <definedName name="청림3호" localSheetId="2">#REF!</definedName>
    <definedName name="청림3호" localSheetId="1">#REF!</definedName>
    <definedName name="청림3호" localSheetId="0">#REF!</definedName>
    <definedName name="청림3호" localSheetId="7">#REF!</definedName>
    <definedName name="청림3호" localSheetId="5">#REF!</definedName>
    <definedName name="청림3호">#REF!</definedName>
    <definedName name="청천200" localSheetId="4">'[142]200'!#REF!</definedName>
    <definedName name="청천200" localSheetId="3">'[142]200'!#REF!</definedName>
    <definedName name="청천200" localSheetId="2">'[142]200'!#REF!</definedName>
    <definedName name="청천200" localSheetId="1">'[142]200'!#REF!</definedName>
    <definedName name="청천200" localSheetId="0">'[142]200'!#REF!</definedName>
    <definedName name="청천200" localSheetId="7">'[142]200'!#REF!</definedName>
    <definedName name="청천200" localSheetId="5">'[142]200'!#REF!</definedName>
    <definedName name="청천200">'[142]200'!#REF!</definedName>
    <definedName name="초급기능사_측량">[38]기초단가!$B$16</definedName>
    <definedName name="초급기술자_측량">[38]기초단가!$B$13</definedName>
    <definedName name="총계" localSheetId="4">#REF!</definedName>
    <definedName name="총계" localSheetId="3">#REF!</definedName>
    <definedName name="총계" localSheetId="2">#REF!</definedName>
    <definedName name="총계" localSheetId="1">#REF!</definedName>
    <definedName name="총계" localSheetId="0">#REF!</definedName>
    <definedName name="총계" localSheetId="7">#REF!</definedName>
    <definedName name="총계" localSheetId="5">#REF!</definedName>
    <definedName name="총계">#REF!</definedName>
    <definedName name="총괄" localSheetId="4">#REF!</definedName>
    <definedName name="총괄" localSheetId="3">#REF!</definedName>
    <definedName name="총괄" localSheetId="2">#REF!</definedName>
    <definedName name="총괄" localSheetId="1">#REF!</definedName>
    <definedName name="총괄" localSheetId="0">#REF!</definedName>
    <definedName name="총괄" localSheetId="7">#REF!</definedName>
    <definedName name="총괄" localSheetId="5">#REF!</definedName>
    <definedName name="총괄">#REF!</definedName>
    <definedName name="총괄제출2차" localSheetId="4" hidden="1">#REF!</definedName>
    <definedName name="총괄제출2차" localSheetId="3" hidden="1">#REF!</definedName>
    <definedName name="총괄제출2차" hidden="1">#REF!</definedName>
    <definedName name="총괄표" localSheetId="4">#REF!</definedName>
    <definedName name="총괄표" localSheetId="3">#REF!</definedName>
    <definedName name="총괄표" localSheetId="2">#REF!</definedName>
    <definedName name="총괄표" localSheetId="1">#REF!</definedName>
    <definedName name="총괄표" localSheetId="0">#REF!</definedName>
    <definedName name="총괄표" localSheetId="7">#REF!</definedName>
    <definedName name="총괄표" localSheetId="5">#REF!</definedName>
    <definedName name="총괄표">#REF!</definedName>
    <definedName name="총기">[115]포장공!$AY$18</definedName>
    <definedName name="총노">[115]포장공!$AT$38</definedName>
    <definedName name="총동">[115]포장공!$AT$33</definedName>
    <definedName name="총면적">[129]편입토지조서!$AB$72</definedName>
    <definedName name="총보">[115]포장공!$AT$28</definedName>
    <definedName name="총원가" localSheetId="4">#REF!</definedName>
    <definedName name="총원가" localSheetId="3">#REF!</definedName>
    <definedName name="총원가" localSheetId="2">#REF!</definedName>
    <definedName name="총원가" localSheetId="1">#REF!</definedName>
    <definedName name="총원가" localSheetId="0">#REF!</definedName>
    <definedName name="총원가" localSheetId="7">#REF!</definedName>
    <definedName name="총원가" localSheetId="5">#REF!</definedName>
    <definedName name="총원가">#REF!</definedName>
    <definedName name="총택">[115]포장공!$AY$13</definedName>
    <definedName name="총토탈" localSheetId="4">#REF!</definedName>
    <definedName name="총토탈" localSheetId="3">#REF!</definedName>
    <definedName name="총토탈" localSheetId="2">#REF!</definedName>
    <definedName name="총토탈" localSheetId="1">#REF!</definedName>
    <definedName name="총토탈" localSheetId="0">#REF!</definedName>
    <definedName name="총토탈" localSheetId="7">#REF!</definedName>
    <definedName name="총토탈" localSheetId="5">#REF!</definedName>
    <definedName name="총토탈">#REF!</definedName>
    <definedName name="총토탈1" localSheetId="4">#REF!</definedName>
    <definedName name="총토탈1" localSheetId="3">#REF!</definedName>
    <definedName name="총토탈1" localSheetId="2">#REF!</definedName>
    <definedName name="총토탈1" localSheetId="1">#REF!</definedName>
    <definedName name="총토탈1" localSheetId="0">#REF!</definedName>
    <definedName name="총토탈1" localSheetId="7">#REF!</definedName>
    <definedName name="총토탈1" localSheetId="5">#REF!</definedName>
    <definedName name="총토탈1">#REF!</definedName>
    <definedName name="총토탈2" localSheetId="4">#REF!</definedName>
    <definedName name="총토탈2" localSheetId="3">#REF!</definedName>
    <definedName name="총토탈2" localSheetId="2">#REF!</definedName>
    <definedName name="총토탈2" localSheetId="1">#REF!</definedName>
    <definedName name="총토탈2" localSheetId="0">#REF!</definedName>
    <definedName name="총토탈2" localSheetId="7">#REF!</definedName>
    <definedName name="총토탈2" localSheetId="5">#REF!</definedName>
    <definedName name="총토탈2">#REF!</definedName>
    <definedName name="총폭" localSheetId="4">#REF!</definedName>
    <definedName name="총폭" localSheetId="3">#REF!</definedName>
    <definedName name="총폭" localSheetId="2">#REF!</definedName>
    <definedName name="총폭" localSheetId="1">#REF!</definedName>
    <definedName name="총폭" localSheetId="0">#REF!</definedName>
    <definedName name="총폭" localSheetId="7">#REF!</definedName>
    <definedName name="총폭" localSheetId="5">#REF!</definedName>
    <definedName name="총폭">#REF!</definedName>
    <definedName name="총표">[115]포장공!$AY$8</definedName>
    <definedName name="총프">[115]포장공!$AY$23</definedName>
    <definedName name="총프모">[115]포장공!$AV$43</definedName>
    <definedName name="최향란" hidden="1">{#N/A,#N/A,FALSE,"이태원철근"}</definedName>
    <definedName name="추가옵션01" localSheetId="4" hidden="1">#REF!</definedName>
    <definedName name="추가옵션01" localSheetId="3" hidden="1">#REF!</definedName>
    <definedName name="추가옵션01" hidden="1">#REF!</definedName>
    <definedName name="출처" localSheetId="4">#REF!</definedName>
    <definedName name="출처" localSheetId="3">#REF!</definedName>
    <definedName name="출처" localSheetId="2">#REF!</definedName>
    <definedName name="출처" localSheetId="1">#REF!</definedName>
    <definedName name="출처" localSheetId="0">#REF!</definedName>
    <definedName name="출처" localSheetId="7">#REF!</definedName>
    <definedName name="출처" localSheetId="5">#REF!</definedName>
    <definedName name="출처">#REF!</definedName>
    <definedName name="출처2" localSheetId="4">#REF!</definedName>
    <definedName name="출처2" localSheetId="3">#REF!</definedName>
    <definedName name="출처2" localSheetId="2">#REF!</definedName>
    <definedName name="출처2" localSheetId="1">#REF!</definedName>
    <definedName name="출처2" localSheetId="0">#REF!</definedName>
    <definedName name="출처2" localSheetId="7">#REF!</definedName>
    <definedName name="출처2" localSheetId="5">#REF!</definedName>
    <definedName name="출처2">#REF!</definedName>
    <definedName name="취입보집계" localSheetId="4" hidden="1">{#N/A,#N/A,FALSE,"2~8번"}</definedName>
    <definedName name="취입보집계" localSheetId="3" hidden="1">{#N/A,#N/A,FALSE,"2~8번"}</definedName>
    <definedName name="취입보집계" localSheetId="2" hidden="1">{#N/A,#N/A,FALSE,"2~8번"}</definedName>
    <definedName name="취입보집계" localSheetId="1" hidden="1">{#N/A,#N/A,FALSE,"2~8번"}</definedName>
    <definedName name="취입보집계" localSheetId="0" hidden="1">{#N/A,#N/A,FALSE,"2~8번"}</definedName>
    <definedName name="취입보집계" localSheetId="7" hidden="1">{#N/A,#N/A,FALSE,"2~8번"}</definedName>
    <definedName name="취입보집계" localSheetId="11" hidden="1">{#N/A,#N/A,FALSE,"2~8번"}</definedName>
    <definedName name="취입보집계" localSheetId="5" hidden="1">{#N/A,#N/A,FALSE,"2~8번"}</definedName>
    <definedName name="취입보집계" hidden="1">{#N/A,#N/A,FALSE,"2~8번"}</definedName>
    <definedName name="측_구_공_수_량_집_계" localSheetId="4">#REF!</definedName>
    <definedName name="측_구_공_수_량_집_계" localSheetId="3">#REF!</definedName>
    <definedName name="측_구_공_수_량_집_계" localSheetId="2">#REF!</definedName>
    <definedName name="측_구_공_수_량_집_계" localSheetId="1">#REF!</definedName>
    <definedName name="측_구_공_수_량_집_계" localSheetId="0">#REF!</definedName>
    <definedName name="측_구_공_수_량_집_계" localSheetId="7">#REF!</definedName>
    <definedName name="측_구_공_수_량_집_계" localSheetId="5">#REF!</definedName>
    <definedName name="측_구_공_수_량_집_계">#REF!</definedName>
    <definedName name="측구공_개소별명세_제목" localSheetId="4">#REF!</definedName>
    <definedName name="측구공_개소별명세_제목" localSheetId="3">#REF!</definedName>
    <definedName name="측구공_개소별명세_제목" localSheetId="2">#REF!</definedName>
    <definedName name="측구공_개소별명세_제목" localSheetId="1">#REF!</definedName>
    <definedName name="측구공_개소별명세_제목" localSheetId="0">#REF!</definedName>
    <definedName name="측구공_개소별명세_제목" localSheetId="7">#REF!</definedName>
    <definedName name="측구공_개소별명세_제목" localSheetId="5">#REF!</definedName>
    <definedName name="측구공_개소별명세_제목">#REF!</definedName>
    <definedName name="측구공개소별명세" localSheetId="4">#REF!</definedName>
    <definedName name="측구공개소별명세" localSheetId="3">#REF!</definedName>
    <definedName name="측구공개소별명세" localSheetId="2">#REF!</definedName>
    <definedName name="측구공개소별명세" localSheetId="1">#REF!</definedName>
    <definedName name="측구공개소별명세" localSheetId="0">#REF!</definedName>
    <definedName name="측구공개소별명세" localSheetId="7">#REF!</definedName>
    <definedName name="측구공개소별명세" localSheetId="5">#REF!</definedName>
    <definedName name="측구공개소별명세">#REF!</definedName>
    <definedName name="측부001" localSheetId="4">#REF!</definedName>
    <definedName name="측부001" localSheetId="3">#REF!</definedName>
    <definedName name="측부001" localSheetId="2">#REF!</definedName>
    <definedName name="측부001" localSheetId="1">#REF!</definedName>
    <definedName name="측부001" localSheetId="0">#REF!</definedName>
    <definedName name="측부001" localSheetId="7">#REF!</definedName>
    <definedName name="측부001" localSheetId="5">#REF!</definedName>
    <definedName name="측부001">#REF!</definedName>
    <definedName name="측부002" localSheetId="4">#REF!</definedName>
    <definedName name="측부002" localSheetId="3">#REF!</definedName>
    <definedName name="측부002" localSheetId="2">#REF!</definedName>
    <definedName name="측부002" localSheetId="1">#REF!</definedName>
    <definedName name="측부002" localSheetId="0">#REF!</definedName>
    <definedName name="측부002" localSheetId="7">#REF!</definedName>
    <definedName name="측부002" localSheetId="5">#REF!</definedName>
    <definedName name="측부002">#REF!</definedName>
    <definedName name="측부011" localSheetId="4">#REF!</definedName>
    <definedName name="측부011" localSheetId="3">#REF!</definedName>
    <definedName name="측부011" localSheetId="2">#REF!</definedName>
    <definedName name="측부011" localSheetId="1">#REF!</definedName>
    <definedName name="측부011" localSheetId="0">#REF!</definedName>
    <definedName name="측부011" localSheetId="7">#REF!</definedName>
    <definedName name="측부011" localSheetId="5">#REF!</definedName>
    <definedName name="측부011">#REF!</definedName>
    <definedName name="측부012" localSheetId="4">#REF!</definedName>
    <definedName name="측부012" localSheetId="3">#REF!</definedName>
    <definedName name="측부012" localSheetId="2">#REF!</definedName>
    <definedName name="측부012" localSheetId="1">#REF!</definedName>
    <definedName name="측부012" localSheetId="0">#REF!</definedName>
    <definedName name="측부012" localSheetId="7">#REF!</definedName>
    <definedName name="측부012" localSheetId="5">#REF!</definedName>
    <definedName name="측부012">#REF!</definedName>
    <definedName name="측부982" localSheetId="4">#REF!</definedName>
    <definedName name="측부982" localSheetId="3">#REF!</definedName>
    <definedName name="측부982" localSheetId="2">#REF!</definedName>
    <definedName name="측부982" localSheetId="1">#REF!</definedName>
    <definedName name="측부982" localSheetId="0">#REF!</definedName>
    <definedName name="측부982" localSheetId="7">#REF!</definedName>
    <definedName name="측부982" localSheetId="5">#REF!</definedName>
    <definedName name="측부982">#REF!</definedName>
    <definedName name="측부991" localSheetId="4">#REF!</definedName>
    <definedName name="측부991" localSheetId="3">#REF!</definedName>
    <definedName name="측부991" localSheetId="2">#REF!</definedName>
    <definedName name="측부991" localSheetId="1">#REF!</definedName>
    <definedName name="측부991" localSheetId="0">#REF!</definedName>
    <definedName name="측부991" localSheetId="7">#REF!</definedName>
    <definedName name="측부991" localSheetId="5">#REF!</definedName>
    <definedName name="측부991">#REF!</definedName>
    <definedName name="측부992" localSheetId="4">#REF!</definedName>
    <definedName name="측부992" localSheetId="3">#REF!</definedName>
    <definedName name="측부992" localSheetId="2">#REF!</definedName>
    <definedName name="측부992" localSheetId="1">#REF!</definedName>
    <definedName name="측부992" localSheetId="0">#REF!</definedName>
    <definedName name="측부992" localSheetId="7">#REF!</definedName>
    <definedName name="측부992" localSheetId="5">#REF!</definedName>
    <definedName name="측부992">#REF!</definedName>
    <definedName name="치_장_벽_돌_공" localSheetId="4">#REF!</definedName>
    <definedName name="치_장_벽_돌_공" localSheetId="3">#REF!</definedName>
    <definedName name="치_장_벽_돌_공" localSheetId="2">#REF!</definedName>
    <definedName name="치_장_벽_돌_공" localSheetId="1">#REF!</definedName>
    <definedName name="치_장_벽_돌_공" localSheetId="0">#REF!</definedName>
    <definedName name="치_장_벽_돌_공" localSheetId="7">#REF!</definedName>
    <definedName name="치_장_벽_돌_공" localSheetId="5">#REF!</definedName>
    <definedName name="치_장_벽_돌_공">#REF!</definedName>
    <definedName name="치장벽돌공" localSheetId="4">#REF!</definedName>
    <definedName name="치장벽돌공" localSheetId="3">#REF!</definedName>
    <definedName name="치장벽돌공" localSheetId="2">#REF!</definedName>
    <definedName name="치장벽돌공" localSheetId="1">#REF!</definedName>
    <definedName name="치장벽돌공" localSheetId="0">#REF!</definedName>
    <definedName name="치장벽돌공" localSheetId="7">#REF!</definedName>
    <definedName name="치장벽돌공" localSheetId="5">#REF!</definedName>
    <definedName name="치장벽돌공">#REF!</definedName>
    <definedName name="치장벽돌공001" localSheetId="4">#REF!</definedName>
    <definedName name="치장벽돌공001" localSheetId="3">#REF!</definedName>
    <definedName name="치장벽돌공001" localSheetId="2">#REF!</definedName>
    <definedName name="치장벽돌공001" localSheetId="1">#REF!</definedName>
    <definedName name="치장벽돌공001" localSheetId="0">#REF!</definedName>
    <definedName name="치장벽돌공001" localSheetId="7">#REF!</definedName>
    <definedName name="치장벽돌공001" localSheetId="5">#REF!</definedName>
    <definedName name="치장벽돌공001">#REF!</definedName>
    <definedName name="치장벽돌공002" localSheetId="4">#REF!</definedName>
    <definedName name="치장벽돌공002" localSheetId="3">#REF!</definedName>
    <definedName name="치장벽돌공002" localSheetId="2">#REF!</definedName>
    <definedName name="치장벽돌공002" localSheetId="1">#REF!</definedName>
    <definedName name="치장벽돌공002" localSheetId="0">#REF!</definedName>
    <definedName name="치장벽돌공002" localSheetId="7">#REF!</definedName>
    <definedName name="치장벽돌공002" localSheetId="5">#REF!</definedName>
    <definedName name="치장벽돌공002">#REF!</definedName>
    <definedName name="치장벽돌공011" localSheetId="4">#REF!</definedName>
    <definedName name="치장벽돌공011" localSheetId="3">#REF!</definedName>
    <definedName name="치장벽돌공011" localSheetId="2">#REF!</definedName>
    <definedName name="치장벽돌공011" localSheetId="1">#REF!</definedName>
    <definedName name="치장벽돌공011" localSheetId="0">#REF!</definedName>
    <definedName name="치장벽돌공011" localSheetId="7">#REF!</definedName>
    <definedName name="치장벽돌공011" localSheetId="5">#REF!</definedName>
    <definedName name="치장벽돌공011">#REF!</definedName>
    <definedName name="치장벽돌공012" localSheetId="4">#REF!</definedName>
    <definedName name="치장벽돌공012" localSheetId="3">#REF!</definedName>
    <definedName name="치장벽돌공012" localSheetId="2">#REF!</definedName>
    <definedName name="치장벽돌공012" localSheetId="1">#REF!</definedName>
    <definedName name="치장벽돌공012" localSheetId="0">#REF!</definedName>
    <definedName name="치장벽돌공012" localSheetId="7">#REF!</definedName>
    <definedName name="치장벽돌공012" localSheetId="5">#REF!</definedName>
    <definedName name="치장벽돌공012">#REF!</definedName>
    <definedName name="치장벽돌공982" localSheetId="4">#REF!</definedName>
    <definedName name="치장벽돌공982" localSheetId="3">#REF!</definedName>
    <definedName name="치장벽돌공982" localSheetId="2">#REF!</definedName>
    <definedName name="치장벽돌공982" localSheetId="1">#REF!</definedName>
    <definedName name="치장벽돌공982" localSheetId="0">#REF!</definedName>
    <definedName name="치장벽돌공982" localSheetId="7">#REF!</definedName>
    <definedName name="치장벽돌공982" localSheetId="5">#REF!</definedName>
    <definedName name="치장벽돌공982">#REF!</definedName>
    <definedName name="치장벽돌공991" localSheetId="4">#REF!</definedName>
    <definedName name="치장벽돌공991" localSheetId="3">#REF!</definedName>
    <definedName name="치장벽돌공991" localSheetId="2">#REF!</definedName>
    <definedName name="치장벽돌공991" localSheetId="1">#REF!</definedName>
    <definedName name="치장벽돌공991" localSheetId="0">#REF!</definedName>
    <definedName name="치장벽돌공991" localSheetId="7">#REF!</definedName>
    <definedName name="치장벽돌공991" localSheetId="5">#REF!</definedName>
    <definedName name="치장벽돌공991">#REF!</definedName>
    <definedName name="치장벽돌공992" localSheetId="4">#REF!</definedName>
    <definedName name="치장벽돌공992" localSheetId="3">#REF!</definedName>
    <definedName name="치장벽돌공992" localSheetId="2">#REF!</definedName>
    <definedName name="치장벽돌공992" localSheetId="1">#REF!</definedName>
    <definedName name="치장벽돌공992" localSheetId="0">#REF!</definedName>
    <definedName name="치장벽돌공992" localSheetId="7">#REF!</definedName>
    <definedName name="치장벽돌공992" localSheetId="5">#REF!</definedName>
    <definedName name="치장벽돌공992">#REF!</definedName>
    <definedName name="ㅋ" localSheetId="4">#REF!</definedName>
    <definedName name="ㅋ" localSheetId="3">#REF!</definedName>
    <definedName name="ㅋ" localSheetId="2">#REF!</definedName>
    <definedName name="ㅋ" localSheetId="1">#REF!</definedName>
    <definedName name="ㅋ" localSheetId="0">#REF!</definedName>
    <definedName name="ㅋ" localSheetId="7">#REF!</definedName>
    <definedName name="ㅋ" localSheetId="5">#REF!</definedName>
    <definedName name="ㅋ">#REF!</definedName>
    <definedName name="ㅋ248" localSheetId="4">#REF!</definedName>
    <definedName name="ㅋ248" localSheetId="3">#REF!</definedName>
    <definedName name="ㅋ248" localSheetId="2">#REF!</definedName>
    <definedName name="ㅋ248" localSheetId="1">#REF!</definedName>
    <definedName name="ㅋ248" localSheetId="0">#REF!</definedName>
    <definedName name="ㅋ248" localSheetId="7">#REF!</definedName>
    <definedName name="ㅋ248" localSheetId="5">#REF!</definedName>
    <definedName name="ㅋ248">#REF!</definedName>
    <definedName name="ㅋㅋㅋ" localSheetId="4">#REF!</definedName>
    <definedName name="ㅋㅋㅋ" localSheetId="3">#REF!</definedName>
    <definedName name="ㅋㅋㅋ" localSheetId="2">#REF!</definedName>
    <definedName name="ㅋㅋㅋ" localSheetId="1">#REF!</definedName>
    <definedName name="ㅋㅋㅋ" localSheetId="0">#REF!</definedName>
    <definedName name="ㅋㅋㅋ" localSheetId="7">#REF!</definedName>
    <definedName name="ㅋㅋㅋ" localSheetId="5">#REF!</definedName>
    <definedName name="ㅋㅋㅋ">#REF!</definedName>
    <definedName name="카" localSheetId="4">#REF!</definedName>
    <definedName name="카" localSheetId="3">#REF!</definedName>
    <definedName name="카" localSheetId="2">#REF!</definedName>
    <definedName name="카" localSheetId="1">#REF!</definedName>
    <definedName name="카" localSheetId="0">#REF!</definedName>
    <definedName name="카" localSheetId="7">#REF!</definedName>
    <definedName name="카" localSheetId="5">#REF!</definedName>
    <definedName name="카">#REF!</definedName>
    <definedName name="칼라샌드블록수량" localSheetId="4">#REF!</definedName>
    <definedName name="칼라샌드블록수량" localSheetId="3">#REF!</definedName>
    <definedName name="칼라샌드블록수량" localSheetId="2">#REF!</definedName>
    <definedName name="칼라샌드블록수량" localSheetId="1">#REF!</definedName>
    <definedName name="칼라샌드블록수량" localSheetId="0">#REF!</definedName>
    <definedName name="칼라샌드블록수량" localSheetId="7">#REF!</definedName>
    <definedName name="칼라샌드블록수량" localSheetId="5">#REF!</definedName>
    <definedName name="칼라샌드블록수량">#REF!</definedName>
    <definedName name="캇타간재">'[47]기계경비(시간당)'!$H$92</definedName>
    <definedName name="캇타노무">'[47]기계경비(시간당)'!$H$88</definedName>
    <definedName name="캇타손료">'[47]기계경비(시간당)'!$H$87</definedName>
    <definedName name="컴" localSheetId="4">#REF!</definedName>
    <definedName name="컴" localSheetId="3">#REF!</definedName>
    <definedName name="컴" localSheetId="2">#REF!</definedName>
    <definedName name="컴" localSheetId="1">#REF!</definedName>
    <definedName name="컴" localSheetId="0">#REF!</definedName>
    <definedName name="컴" localSheetId="7">#REF!</definedName>
    <definedName name="컴" localSheetId="5">#REF!</definedName>
    <definedName name="컴">#REF!</definedName>
    <definedName name="컴1">'[48]교사기준면적(초등)'!$D$11</definedName>
    <definedName name="컴퓨" localSheetId="4">#REF!</definedName>
    <definedName name="컴퓨" localSheetId="3">#REF!</definedName>
    <definedName name="컴퓨" localSheetId="2">#REF!</definedName>
    <definedName name="컴퓨" localSheetId="1">#REF!</definedName>
    <definedName name="컴퓨" localSheetId="0">#REF!</definedName>
    <definedName name="컴퓨" localSheetId="7">#REF!</definedName>
    <definedName name="컴퓨" localSheetId="5">#REF!</definedName>
    <definedName name="컴퓨">#REF!</definedName>
    <definedName name="컴퓨1">'[48]교사기준면적(초등)'!$D$11</definedName>
    <definedName name="케이블_1" localSheetId="4">[143]단가!#REF!</definedName>
    <definedName name="케이블_1" localSheetId="3">[143]단가!#REF!</definedName>
    <definedName name="케이블_1" localSheetId="2">[143]단가!#REF!</definedName>
    <definedName name="케이블_1" localSheetId="1">[143]단가!#REF!</definedName>
    <definedName name="케이블_1" localSheetId="0">[143]단가!#REF!</definedName>
    <definedName name="케이블_1" localSheetId="5">[143]단가!#REF!</definedName>
    <definedName name="케이블_1">[143]단가!#REF!</definedName>
    <definedName name="케이블간지" hidden="1">{#N/A,#N/A,TRUE,"토적및재료집계";#N/A,#N/A,TRUE,"토적및재료집계";#N/A,#N/A,TRUE,"단위량"}</definedName>
    <definedName name="코아리프터NX" localSheetId="4">#REF!</definedName>
    <definedName name="코아리프터NX" localSheetId="3">#REF!</definedName>
    <definedName name="코아리프터NX" localSheetId="2">#REF!</definedName>
    <definedName name="코아리프터NX" localSheetId="1">#REF!</definedName>
    <definedName name="코아리프터NX" localSheetId="0">#REF!</definedName>
    <definedName name="코아리프터NX" localSheetId="7">#REF!</definedName>
    <definedName name="코아리프터NX" localSheetId="5">#REF!</definedName>
    <definedName name="코아리프터NX">#REF!</definedName>
    <definedName name="코아튜브NX" localSheetId="4">#REF!</definedName>
    <definedName name="코아튜브NX" localSheetId="3">#REF!</definedName>
    <definedName name="코아튜브NX" localSheetId="2">#REF!</definedName>
    <definedName name="코아튜브NX" localSheetId="1">#REF!</definedName>
    <definedName name="코아튜브NX" localSheetId="0">#REF!</definedName>
    <definedName name="코아튜브NX" localSheetId="7">#REF!</definedName>
    <definedName name="코아튜브NX" localSheetId="5">#REF!</definedName>
    <definedName name="코아튜브NX">#REF!</definedName>
    <definedName name="코킹공001" localSheetId="4">#REF!</definedName>
    <definedName name="코킹공001" localSheetId="3">#REF!</definedName>
    <definedName name="코킹공001" localSheetId="2">#REF!</definedName>
    <definedName name="코킹공001" localSheetId="1">#REF!</definedName>
    <definedName name="코킹공001" localSheetId="0">#REF!</definedName>
    <definedName name="코킹공001" localSheetId="7">#REF!</definedName>
    <definedName name="코킹공001" localSheetId="5">#REF!</definedName>
    <definedName name="코킹공001">#REF!</definedName>
    <definedName name="코킹공002" localSheetId="4">#REF!</definedName>
    <definedName name="코킹공002" localSheetId="3">#REF!</definedName>
    <definedName name="코킹공002" localSheetId="2">#REF!</definedName>
    <definedName name="코킹공002" localSheetId="1">#REF!</definedName>
    <definedName name="코킹공002" localSheetId="0">#REF!</definedName>
    <definedName name="코킹공002" localSheetId="7">#REF!</definedName>
    <definedName name="코킹공002" localSheetId="5">#REF!</definedName>
    <definedName name="코킹공002">#REF!</definedName>
    <definedName name="코킹공011" localSheetId="4">#REF!</definedName>
    <definedName name="코킹공011" localSheetId="3">#REF!</definedName>
    <definedName name="코킹공011" localSheetId="2">#REF!</definedName>
    <definedName name="코킹공011" localSheetId="1">#REF!</definedName>
    <definedName name="코킹공011" localSheetId="0">#REF!</definedName>
    <definedName name="코킹공011" localSheetId="7">#REF!</definedName>
    <definedName name="코킹공011" localSheetId="5">#REF!</definedName>
    <definedName name="코킹공011">#REF!</definedName>
    <definedName name="코킹공012" localSheetId="4">#REF!</definedName>
    <definedName name="코킹공012" localSheetId="3">#REF!</definedName>
    <definedName name="코킹공012" localSheetId="2">#REF!</definedName>
    <definedName name="코킹공012" localSheetId="1">#REF!</definedName>
    <definedName name="코킹공012" localSheetId="0">#REF!</definedName>
    <definedName name="코킹공012" localSheetId="7">#REF!</definedName>
    <definedName name="코킹공012" localSheetId="5">#REF!</definedName>
    <definedName name="코킹공012">#REF!</definedName>
    <definedName name="코킹공982" localSheetId="4">#REF!</definedName>
    <definedName name="코킹공982" localSheetId="3">#REF!</definedName>
    <definedName name="코킹공982" localSheetId="2">#REF!</definedName>
    <definedName name="코킹공982" localSheetId="1">#REF!</definedName>
    <definedName name="코킹공982" localSheetId="0">#REF!</definedName>
    <definedName name="코킹공982" localSheetId="7">#REF!</definedName>
    <definedName name="코킹공982" localSheetId="5">#REF!</definedName>
    <definedName name="코킹공982">#REF!</definedName>
    <definedName name="코킹공991" localSheetId="4">#REF!</definedName>
    <definedName name="코킹공991" localSheetId="3">#REF!</definedName>
    <definedName name="코킹공991" localSheetId="2">#REF!</definedName>
    <definedName name="코킹공991" localSheetId="1">#REF!</definedName>
    <definedName name="코킹공991" localSheetId="0">#REF!</definedName>
    <definedName name="코킹공991" localSheetId="7">#REF!</definedName>
    <definedName name="코킹공991" localSheetId="5">#REF!</definedName>
    <definedName name="코킹공991">#REF!</definedName>
    <definedName name="코킹공992" localSheetId="4">#REF!</definedName>
    <definedName name="코킹공992" localSheetId="3">#REF!</definedName>
    <definedName name="코킹공992" localSheetId="2">#REF!</definedName>
    <definedName name="코킹공992" localSheetId="1">#REF!</definedName>
    <definedName name="코킹공992" localSheetId="0">#REF!</definedName>
    <definedName name="코킹공992" localSheetId="7">#REF!</definedName>
    <definedName name="코킹공992" localSheetId="5">#REF!</definedName>
    <definedName name="코킹공992">#REF!</definedName>
    <definedName name="콘10" localSheetId="4">'[36]pier-1'!#REF!</definedName>
    <definedName name="콘10" localSheetId="3">'[36]pier-1'!#REF!</definedName>
    <definedName name="콘10" localSheetId="2">'[36]pier-1'!#REF!</definedName>
    <definedName name="콘10" localSheetId="1">'[36]pier-1'!#REF!</definedName>
    <definedName name="콘10" localSheetId="0">'[36]pier-1'!#REF!</definedName>
    <definedName name="콘10" localSheetId="7">'[36]pier-1'!#REF!</definedName>
    <definedName name="콘10" localSheetId="5">'[36]pier-1'!#REF!</definedName>
    <definedName name="콘10">'[36]pier-1'!#REF!</definedName>
    <definedName name="콘120규격">[34]SORCE1!$AA$1:$AO$15</definedName>
    <definedName name="콘180규격">[34]SORCE1!$AQ$1:$BE$15</definedName>
    <definedName name="콘7" localSheetId="4">'[36]pier-1'!#REF!</definedName>
    <definedName name="콘7" localSheetId="3">'[36]pier-1'!#REF!</definedName>
    <definedName name="콘7" localSheetId="2">'[36]pier-1'!#REF!</definedName>
    <definedName name="콘7" localSheetId="1">'[36]pier-1'!#REF!</definedName>
    <definedName name="콘7" localSheetId="0">'[36]pier-1'!#REF!</definedName>
    <definedName name="콘7" localSheetId="7">'[36]pier-1'!#REF!</definedName>
    <definedName name="콘7" localSheetId="5">'[36]pier-1'!#REF!</definedName>
    <definedName name="콘7">'[36]pier-1'!#REF!</definedName>
    <definedName name="콘8" localSheetId="4">'[36]pier-1'!#REF!</definedName>
    <definedName name="콘8" localSheetId="3">'[36]pier-1'!#REF!</definedName>
    <definedName name="콘8" localSheetId="7">'[36]pier-1'!#REF!</definedName>
    <definedName name="콘8">'[36]pier-1'!#REF!</definedName>
    <definedName name="콘9" localSheetId="4">'[36]pier-1'!#REF!</definedName>
    <definedName name="콘9" localSheetId="3">'[36]pier-1'!#REF!</definedName>
    <definedName name="콘9">'[36]pier-1'!#REF!</definedName>
    <definedName name="콘구체150">[35]구체!$AU$43</definedName>
    <definedName name="콘구체타설0펌진">[35]구체!$AU$51</definedName>
    <definedName name="콘주철거공구손료" localSheetId="4">#REF!</definedName>
    <definedName name="콘주철거공구손료" localSheetId="3">#REF!</definedName>
    <definedName name="콘주철거공구손료" localSheetId="2">#REF!</definedName>
    <definedName name="콘주철거공구손료" localSheetId="1">#REF!</definedName>
    <definedName name="콘주철거공구손료" localSheetId="0">#REF!</definedName>
    <definedName name="콘주철거공구손료" localSheetId="7">#REF!</definedName>
    <definedName name="콘주철거공구손료" localSheetId="5">#REF!</definedName>
    <definedName name="콘주철거공구손료">#REF!</definedName>
    <definedName name="콘주철거공비" localSheetId="4">#REF!</definedName>
    <definedName name="콘주철거공비" localSheetId="3">#REF!</definedName>
    <definedName name="콘주철거공비" localSheetId="2">#REF!</definedName>
    <definedName name="콘주철거공비" localSheetId="1">#REF!</definedName>
    <definedName name="콘주철거공비" localSheetId="0">#REF!</definedName>
    <definedName name="콘주철거공비" localSheetId="7">#REF!</definedName>
    <definedName name="콘주철거공비" localSheetId="5">#REF!</definedName>
    <definedName name="콘주철거공비">#REF!</definedName>
    <definedName name="콘주철거합계" localSheetId="4">#REF!</definedName>
    <definedName name="콘주철거합계" localSheetId="3">#REF!</definedName>
    <definedName name="콘주철거합계" localSheetId="2">#REF!</definedName>
    <definedName name="콘주철거합계" localSheetId="1">#REF!</definedName>
    <definedName name="콘주철거합계" localSheetId="0">#REF!</definedName>
    <definedName name="콘주철거합계" localSheetId="7">#REF!</definedName>
    <definedName name="콘주철거합계" localSheetId="5">#REF!</definedName>
    <definedName name="콘주철거합계">#REF!</definedName>
    <definedName name="콘크리트" localSheetId="4">#REF!</definedName>
    <definedName name="콘크리트" localSheetId="3">#REF!</definedName>
    <definedName name="콘크리트" localSheetId="2">#REF!</definedName>
    <definedName name="콘크리트" localSheetId="1">#REF!</definedName>
    <definedName name="콘크리트" localSheetId="0">#REF!</definedName>
    <definedName name="콘크리트" localSheetId="7">#REF!</definedName>
    <definedName name="콘크리트" localSheetId="5">#REF!</definedName>
    <definedName name="콘크리트">#REF!</definedName>
    <definedName name="콘크리트_구입" localSheetId="4">#REF!</definedName>
    <definedName name="콘크리트_구입" localSheetId="3">#REF!</definedName>
    <definedName name="콘크리트_구입" localSheetId="2">#REF!</definedName>
    <definedName name="콘크리트_구입" localSheetId="1">#REF!</definedName>
    <definedName name="콘크리트_구입" localSheetId="0">#REF!</definedName>
    <definedName name="콘크리트_구입" localSheetId="7">#REF!</definedName>
    <definedName name="콘크리트_구입" localSheetId="5">#REF!</definedName>
    <definedName name="콘크리트_구입">#REF!</definedName>
    <definedName name="콘크리트_생산" localSheetId="4">#REF!</definedName>
    <definedName name="콘크리트_생산" localSheetId="3">#REF!</definedName>
    <definedName name="콘크리트_생산" localSheetId="2">#REF!</definedName>
    <definedName name="콘크리트_생산" localSheetId="1">#REF!</definedName>
    <definedName name="콘크리트_생산" localSheetId="0">#REF!</definedName>
    <definedName name="콘크리트_생산" localSheetId="7">#REF!</definedName>
    <definedName name="콘크리트_생산" localSheetId="5">#REF!</definedName>
    <definedName name="콘크리트_생산">#REF!</definedName>
    <definedName name="콘크리트_재료량산출" localSheetId="4">#REF!</definedName>
    <definedName name="콘크리트_재료량산출" localSheetId="3">#REF!</definedName>
    <definedName name="콘크리트_재료량산출" localSheetId="2">#REF!</definedName>
    <definedName name="콘크리트_재료량산출" localSheetId="1">#REF!</definedName>
    <definedName name="콘크리트_재료량산출" localSheetId="0">#REF!</definedName>
    <definedName name="콘크리트_재료량산출" localSheetId="7">#REF!</definedName>
    <definedName name="콘크리트_재료량산출" localSheetId="5">#REF!</definedName>
    <definedName name="콘크리트_재료량산출">#REF!</definedName>
    <definedName name="콘크리트_타설" localSheetId="4">#REF!</definedName>
    <definedName name="콘크리트_타설" localSheetId="3">#REF!</definedName>
    <definedName name="콘크리트_타설" localSheetId="2">#REF!</definedName>
    <definedName name="콘크리트_타설" localSheetId="1">#REF!</definedName>
    <definedName name="콘크리트_타설" localSheetId="0">#REF!</definedName>
    <definedName name="콘크리트_타설" localSheetId="7">#REF!</definedName>
    <definedName name="콘크리트_타설" localSheetId="5">#REF!</definedName>
    <definedName name="콘크리트_타설">#REF!</definedName>
    <definedName name="콘크리트1" localSheetId="4">'[36]pier-1'!#REF!</definedName>
    <definedName name="콘크리트1" localSheetId="3">'[36]pier-1'!#REF!</definedName>
    <definedName name="콘크리트1" localSheetId="2">'[36]pier-1'!#REF!</definedName>
    <definedName name="콘크리트1" localSheetId="1">'[36]pier-1'!#REF!</definedName>
    <definedName name="콘크리트1" localSheetId="0">'[36]pier-1'!#REF!</definedName>
    <definedName name="콘크리트1" localSheetId="7">'[36]pier-1'!#REF!</definedName>
    <definedName name="콘크리트1" localSheetId="5">'[36]pier-1'!#REF!</definedName>
    <definedName name="콘크리트1">'[36]pier-1'!#REF!</definedName>
    <definedName name="콘크리트2" localSheetId="4" hidden="1">#REF!</definedName>
    <definedName name="콘크리트2" localSheetId="3" hidden="1">#REF!</definedName>
    <definedName name="콘크리트2" hidden="1">#REF!</definedName>
    <definedName name="콘크리트공" localSheetId="4">[69]물가자료!$C$24</definedName>
    <definedName name="콘크리트공" localSheetId="3">[69]물가자료!$C$24</definedName>
    <definedName name="콘크리트공" localSheetId="2">[69]물가자료!$C$24</definedName>
    <definedName name="콘크리트공" localSheetId="1">[69]물가자료!$C$24</definedName>
    <definedName name="콘크리트공" localSheetId="0">[69]물가자료!$C$24</definedName>
    <definedName name="콘크리트공" localSheetId="5">[69]물가자료!$C$24</definedName>
    <definedName name="콘크리트공">[70]물가자료!$C$24</definedName>
    <definedName name="콘크리트공001" localSheetId="4">#REF!</definedName>
    <definedName name="콘크리트공001" localSheetId="3">#REF!</definedName>
    <definedName name="콘크리트공001" localSheetId="2">#REF!</definedName>
    <definedName name="콘크리트공001" localSheetId="1">#REF!</definedName>
    <definedName name="콘크리트공001" localSheetId="0">#REF!</definedName>
    <definedName name="콘크리트공001" localSheetId="7">#REF!</definedName>
    <definedName name="콘크리트공001" localSheetId="5">#REF!</definedName>
    <definedName name="콘크리트공001">#REF!</definedName>
    <definedName name="콘크리트공002" localSheetId="4">#REF!</definedName>
    <definedName name="콘크리트공002" localSheetId="3">#REF!</definedName>
    <definedName name="콘크리트공002" localSheetId="2">#REF!</definedName>
    <definedName name="콘크리트공002" localSheetId="1">#REF!</definedName>
    <definedName name="콘크리트공002" localSheetId="0">#REF!</definedName>
    <definedName name="콘크리트공002" localSheetId="7">#REF!</definedName>
    <definedName name="콘크리트공002" localSheetId="5">#REF!</definedName>
    <definedName name="콘크리트공002">#REF!</definedName>
    <definedName name="콘크리트공011" localSheetId="4">#REF!</definedName>
    <definedName name="콘크리트공011" localSheetId="3">#REF!</definedName>
    <definedName name="콘크리트공011" localSheetId="2">#REF!</definedName>
    <definedName name="콘크리트공011" localSheetId="1">#REF!</definedName>
    <definedName name="콘크리트공011" localSheetId="0">#REF!</definedName>
    <definedName name="콘크리트공011" localSheetId="7">#REF!</definedName>
    <definedName name="콘크리트공011" localSheetId="5">#REF!</definedName>
    <definedName name="콘크리트공011">#REF!</definedName>
    <definedName name="콘크리트공012" localSheetId="4">#REF!</definedName>
    <definedName name="콘크리트공012" localSheetId="3">#REF!</definedName>
    <definedName name="콘크리트공012" localSheetId="2">#REF!</definedName>
    <definedName name="콘크리트공012" localSheetId="1">#REF!</definedName>
    <definedName name="콘크리트공012" localSheetId="0">#REF!</definedName>
    <definedName name="콘크리트공012" localSheetId="7">#REF!</definedName>
    <definedName name="콘크리트공012" localSheetId="5">#REF!</definedName>
    <definedName name="콘크리트공012">#REF!</definedName>
    <definedName name="콘크리트공982" localSheetId="4">#REF!</definedName>
    <definedName name="콘크리트공982" localSheetId="3">#REF!</definedName>
    <definedName name="콘크리트공982" localSheetId="2">#REF!</definedName>
    <definedName name="콘크리트공982" localSheetId="1">#REF!</definedName>
    <definedName name="콘크리트공982" localSheetId="0">#REF!</definedName>
    <definedName name="콘크리트공982" localSheetId="7">#REF!</definedName>
    <definedName name="콘크리트공982" localSheetId="5">#REF!</definedName>
    <definedName name="콘크리트공982">#REF!</definedName>
    <definedName name="콘크리트공991" localSheetId="4">#REF!</definedName>
    <definedName name="콘크리트공991" localSheetId="3">#REF!</definedName>
    <definedName name="콘크리트공991" localSheetId="2">#REF!</definedName>
    <definedName name="콘크리트공991" localSheetId="1">#REF!</definedName>
    <definedName name="콘크리트공991" localSheetId="0">#REF!</definedName>
    <definedName name="콘크리트공991" localSheetId="7">#REF!</definedName>
    <definedName name="콘크리트공991" localSheetId="5">#REF!</definedName>
    <definedName name="콘크리트공991">#REF!</definedName>
    <definedName name="콘크리트공992" localSheetId="4">#REF!</definedName>
    <definedName name="콘크리트공992" localSheetId="3">#REF!</definedName>
    <definedName name="콘크리트공992" localSheetId="2">#REF!</definedName>
    <definedName name="콘크리트공992" localSheetId="1">#REF!</definedName>
    <definedName name="콘크리트공992" localSheetId="0">#REF!</definedName>
    <definedName name="콘크리트공992" localSheetId="7">#REF!</definedName>
    <definedName name="콘크리트공992" localSheetId="5">#REF!</definedName>
    <definedName name="콘크리트공992">#REF!</definedName>
    <definedName name="콘크리트공칭강도">'[141]#REF'!$G$132</definedName>
    <definedName name="크레인" localSheetId="4">#REF!</definedName>
    <definedName name="크레인" localSheetId="3">#REF!</definedName>
    <definedName name="크레인" localSheetId="2">#REF!</definedName>
    <definedName name="크레인" localSheetId="1">#REF!</definedName>
    <definedName name="크레인" localSheetId="0">#REF!</definedName>
    <definedName name="크레인" localSheetId="7">#REF!</definedName>
    <definedName name="크레인" localSheetId="5">#REF!</definedName>
    <definedName name="크레인">#REF!</definedName>
    <definedName name="크레인10톤단가" localSheetId="4">[39]관접합및부설!#REF!</definedName>
    <definedName name="크레인10톤단가" localSheetId="3">[39]관접합및부설!#REF!</definedName>
    <definedName name="크레인10톤단가" localSheetId="2">[39]관접합및부설!#REF!</definedName>
    <definedName name="크레인10톤단가" localSheetId="1">[39]관접합및부설!#REF!</definedName>
    <definedName name="크레인10톤단가" localSheetId="0">[39]관접합및부설!#REF!</definedName>
    <definedName name="크레인10톤단가" localSheetId="7">[40]관접합및부설!#REF!</definedName>
    <definedName name="크레인10톤단가" localSheetId="5">[39]관접합및부설!#REF!</definedName>
    <definedName name="크레인10톤단가">[40]관접합및부설!#REF!</definedName>
    <definedName name="크레인15톤단가" localSheetId="4">[39]관접합및부설!#REF!</definedName>
    <definedName name="크레인15톤단가" localSheetId="3">[39]관접합및부설!#REF!</definedName>
    <definedName name="크레인15톤단가" localSheetId="2">[39]관접합및부설!#REF!</definedName>
    <definedName name="크레인15톤단가" localSheetId="1">[39]관접합및부설!#REF!</definedName>
    <definedName name="크레인15톤단가" localSheetId="0">[39]관접합및부설!#REF!</definedName>
    <definedName name="크레인15톤단가" localSheetId="5">[39]관접합및부설!#REF!</definedName>
    <definedName name="크레인15톤단가">[40]관접합및부설!#REF!</definedName>
    <definedName name="크레인15TON단가" localSheetId="4">[39]관접합및부설!#REF!</definedName>
    <definedName name="크레인15TON단가" localSheetId="3">[39]관접합및부설!#REF!</definedName>
    <definedName name="크레인15TON단가" localSheetId="2">[39]관접합및부설!#REF!</definedName>
    <definedName name="크레인15TON단가" localSheetId="1">[39]관접합및부설!#REF!</definedName>
    <definedName name="크레인15TON단가" localSheetId="0">[39]관접합및부설!#REF!</definedName>
    <definedName name="크레인15TON단가" localSheetId="5">[39]관접합및부설!#REF!</definedName>
    <definedName name="크레인15TON단가">[40]관접합및부설!#REF!</definedName>
    <definedName name="크레인20톤단가" localSheetId="4">[39]관접합및부설!#REF!</definedName>
    <definedName name="크레인20톤단가" localSheetId="3">[39]관접합및부설!#REF!</definedName>
    <definedName name="크레인20톤단가" localSheetId="2">[39]관접합및부설!#REF!</definedName>
    <definedName name="크레인20톤단가" localSheetId="1">[39]관접합및부설!#REF!</definedName>
    <definedName name="크레인20톤단가" localSheetId="0">[39]관접합및부설!#REF!</definedName>
    <definedName name="크레인20톤단가" localSheetId="5">[39]관접합및부설!#REF!</definedName>
    <definedName name="크레인20톤단가">[40]관접합및부설!#REF!</definedName>
    <definedName name="타" localSheetId="4">#REF!</definedName>
    <definedName name="타" localSheetId="3">#REF!</definedName>
    <definedName name="타" localSheetId="2">#REF!</definedName>
    <definedName name="타" localSheetId="1">#REF!</definedName>
    <definedName name="타" localSheetId="0">#REF!</definedName>
    <definedName name="타" localSheetId="7">#REF!</definedName>
    <definedName name="타" localSheetId="5">#REF!</definedName>
    <definedName name="타">#REF!</definedName>
    <definedName name="타르페이퍼">[35]구체!$AU$226</definedName>
    <definedName name="타르페이퍼단위수량" localSheetId="4">#REF!</definedName>
    <definedName name="타르페이퍼단위수량" localSheetId="3">#REF!</definedName>
    <definedName name="타르페이퍼단위수량" localSheetId="2">#REF!</definedName>
    <definedName name="타르페이퍼단위수량" localSheetId="1">#REF!</definedName>
    <definedName name="타르페이퍼단위수량" localSheetId="0">#REF!</definedName>
    <definedName name="타르페이퍼단위수량" localSheetId="7">#REF!</definedName>
    <definedName name="타르페이퍼단위수량" localSheetId="5">#REF!</definedName>
    <definedName name="타르페이퍼단위수량">#REF!</definedName>
    <definedName name="타일공001" localSheetId="4">#REF!</definedName>
    <definedName name="타일공001" localSheetId="3">#REF!</definedName>
    <definedName name="타일공001" localSheetId="2">#REF!</definedName>
    <definedName name="타일공001" localSheetId="1">#REF!</definedName>
    <definedName name="타일공001" localSheetId="0">#REF!</definedName>
    <definedName name="타일공001" localSheetId="7">#REF!</definedName>
    <definedName name="타일공001" localSheetId="5">#REF!</definedName>
    <definedName name="타일공001">#REF!</definedName>
    <definedName name="타일공002" localSheetId="4">#REF!</definedName>
    <definedName name="타일공002" localSheetId="3">#REF!</definedName>
    <definedName name="타일공002" localSheetId="2">#REF!</definedName>
    <definedName name="타일공002" localSheetId="1">#REF!</definedName>
    <definedName name="타일공002" localSheetId="0">#REF!</definedName>
    <definedName name="타일공002" localSheetId="7">#REF!</definedName>
    <definedName name="타일공002" localSheetId="5">#REF!</definedName>
    <definedName name="타일공002">#REF!</definedName>
    <definedName name="타일공011" localSheetId="4">#REF!</definedName>
    <definedName name="타일공011" localSheetId="3">#REF!</definedName>
    <definedName name="타일공011" localSheetId="2">#REF!</definedName>
    <definedName name="타일공011" localSheetId="1">#REF!</definedName>
    <definedName name="타일공011" localSheetId="0">#REF!</definedName>
    <definedName name="타일공011" localSheetId="7">#REF!</definedName>
    <definedName name="타일공011" localSheetId="5">#REF!</definedName>
    <definedName name="타일공011">#REF!</definedName>
    <definedName name="타일공012" localSheetId="4">#REF!</definedName>
    <definedName name="타일공012" localSheetId="3">#REF!</definedName>
    <definedName name="타일공012" localSheetId="2">#REF!</definedName>
    <definedName name="타일공012" localSheetId="1">#REF!</definedName>
    <definedName name="타일공012" localSheetId="0">#REF!</definedName>
    <definedName name="타일공012" localSheetId="7">#REF!</definedName>
    <definedName name="타일공012" localSheetId="5">#REF!</definedName>
    <definedName name="타일공012">#REF!</definedName>
    <definedName name="타일공982" localSheetId="4">#REF!</definedName>
    <definedName name="타일공982" localSheetId="3">#REF!</definedName>
    <definedName name="타일공982" localSheetId="2">#REF!</definedName>
    <definedName name="타일공982" localSheetId="1">#REF!</definedName>
    <definedName name="타일공982" localSheetId="0">#REF!</definedName>
    <definedName name="타일공982" localSheetId="7">#REF!</definedName>
    <definedName name="타일공982" localSheetId="5">#REF!</definedName>
    <definedName name="타일공982">#REF!</definedName>
    <definedName name="타일공991" localSheetId="4">#REF!</definedName>
    <definedName name="타일공991" localSheetId="3">#REF!</definedName>
    <definedName name="타일공991" localSheetId="2">#REF!</definedName>
    <definedName name="타일공991" localSheetId="1">#REF!</definedName>
    <definedName name="타일공991" localSheetId="0">#REF!</definedName>
    <definedName name="타일공991" localSheetId="7">#REF!</definedName>
    <definedName name="타일공991" localSheetId="5">#REF!</definedName>
    <definedName name="타일공991">#REF!</definedName>
    <definedName name="타일공992" localSheetId="4">#REF!</definedName>
    <definedName name="타일공992" localSheetId="3">#REF!</definedName>
    <definedName name="타일공992" localSheetId="2">#REF!</definedName>
    <definedName name="타일공992" localSheetId="1">#REF!</definedName>
    <definedName name="타일공992" localSheetId="0">#REF!</definedName>
    <definedName name="타일공992" localSheetId="7">#REF!</definedName>
    <definedName name="타일공992" localSheetId="5">#REF!</definedName>
    <definedName name="타일공992">#REF!</definedName>
    <definedName name="탄성고무받침" localSheetId="4">#REF!</definedName>
    <definedName name="탄성고무받침" localSheetId="3">#REF!</definedName>
    <definedName name="탄성고무받침" localSheetId="2">#REF!</definedName>
    <definedName name="탄성고무받침" localSheetId="1">#REF!</definedName>
    <definedName name="탄성고무받침" localSheetId="0">#REF!</definedName>
    <definedName name="탄성고무받침" localSheetId="7">#REF!</definedName>
    <definedName name="탄성고무받침" localSheetId="5">#REF!</definedName>
    <definedName name="탄성고무받침">#REF!</definedName>
    <definedName name="탈의" localSheetId="4">#REF!</definedName>
    <definedName name="탈의" localSheetId="3">#REF!</definedName>
    <definedName name="탈의" localSheetId="2">#REF!</definedName>
    <definedName name="탈의" localSheetId="1">#REF!</definedName>
    <definedName name="탈의" localSheetId="0">#REF!</definedName>
    <definedName name="탈의" localSheetId="7">#REF!</definedName>
    <definedName name="탈의" localSheetId="5">#REF!</definedName>
    <definedName name="탈의">#REF!</definedName>
    <definedName name="탈의1">'[48]교사기준면적(초등)'!$D$25</definedName>
    <definedName name="택" localSheetId="4">[39]단가!$C$85</definedName>
    <definedName name="택" localSheetId="3">[39]단가!$C$85</definedName>
    <definedName name="택" localSheetId="2">[39]단가!$C$85</definedName>
    <definedName name="택" localSheetId="1">[39]단가!$C$85</definedName>
    <definedName name="택" localSheetId="0">[39]단가!$C$85</definedName>
    <definedName name="택" localSheetId="5">[39]단가!$C$85</definedName>
    <definedName name="택">[40]단가!$C$85</definedName>
    <definedName name="터라기2" localSheetId="4">#REF!</definedName>
    <definedName name="터라기2" localSheetId="3">#REF!</definedName>
    <definedName name="터라기2" localSheetId="2">#REF!</definedName>
    <definedName name="터라기2" localSheetId="1">#REF!</definedName>
    <definedName name="터라기2" localSheetId="0">#REF!</definedName>
    <definedName name="터라기2" localSheetId="7">#REF!</definedName>
    <definedName name="터라기2" localSheetId="5">#REF!</definedName>
    <definedName name="터라기2">#REF!</definedName>
    <definedName name="터파기" localSheetId="4">#REF!</definedName>
    <definedName name="터파기" localSheetId="3">#REF!</definedName>
    <definedName name="터파기" localSheetId="2">#REF!</definedName>
    <definedName name="터파기" localSheetId="1">#REF!</definedName>
    <definedName name="터파기" localSheetId="0">#REF!</definedName>
    <definedName name="터파기" localSheetId="7">#REF!</definedName>
    <definedName name="터파기" localSheetId="5">#REF!</definedName>
    <definedName name="터파기">#REF!</definedName>
    <definedName name="터파기1" localSheetId="4">#REF!</definedName>
    <definedName name="터파기1" localSheetId="3">#REF!</definedName>
    <definedName name="터파기1" localSheetId="2">#REF!</definedName>
    <definedName name="터파기1" localSheetId="1">#REF!</definedName>
    <definedName name="터파기1" localSheetId="0">#REF!</definedName>
    <definedName name="터파기1" localSheetId="7">#REF!</definedName>
    <definedName name="터파기1" localSheetId="5">#REF!</definedName>
    <definedName name="터파기1">#REF!</definedName>
    <definedName name="터파기2" localSheetId="4">#REF!</definedName>
    <definedName name="터파기2" localSheetId="3">#REF!</definedName>
    <definedName name="터파기2" localSheetId="2">#REF!</definedName>
    <definedName name="터파기2" localSheetId="1">#REF!</definedName>
    <definedName name="터파기2" localSheetId="0">#REF!</definedName>
    <definedName name="터파기2" localSheetId="7">#REF!</definedName>
    <definedName name="터파기2" localSheetId="5">#REF!</definedName>
    <definedName name="터파기2">#REF!</definedName>
    <definedName name="터파기계산" localSheetId="4">[49]!터파기계산</definedName>
    <definedName name="터파기계산" localSheetId="3">[49]!터파기계산</definedName>
    <definedName name="터파기계산">[49]!터파기계산</definedName>
    <definedName name="터파기리핑" localSheetId="4">#REF!</definedName>
    <definedName name="터파기리핑" localSheetId="3">#REF!</definedName>
    <definedName name="터파기리핑" localSheetId="2">#REF!</definedName>
    <definedName name="터파기리핑" localSheetId="1">#REF!</definedName>
    <definedName name="터파기리핑" localSheetId="0">#REF!</definedName>
    <definedName name="터파기리핑" localSheetId="7">#REF!</definedName>
    <definedName name="터파기리핑" localSheetId="5">#REF!</definedName>
    <definedName name="터파기리핑">#REF!</definedName>
    <definedName name="터파기발파암" localSheetId="4">#REF!</definedName>
    <definedName name="터파기발파암" localSheetId="3">#REF!</definedName>
    <definedName name="터파기발파암" localSheetId="2">#REF!</definedName>
    <definedName name="터파기발파암" localSheetId="1">#REF!</definedName>
    <definedName name="터파기발파암" localSheetId="0">#REF!</definedName>
    <definedName name="터파기발파암" localSheetId="7">#REF!</definedName>
    <definedName name="터파기발파암" localSheetId="5">#REF!</definedName>
    <definedName name="터파기발파암">#REF!</definedName>
    <definedName name="터파기토사" localSheetId="4">#REF!</definedName>
    <definedName name="터파기토사" localSheetId="3">#REF!</definedName>
    <definedName name="터파기토사" localSheetId="2">#REF!</definedName>
    <definedName name="터파기토사" localSheetId="1">#REF!</definedName>
    <definedName name="터파기토사" localSheetId="0">#REF!</definedName>
    <definedName name="터파기토사" localSheetId="7">#REF!</definedName>
    <definedName name="터파기토사" localSheetId="5">#REF!</definedName>
    <definedName name="터파기토사">#REF!</definedName>
    <definedName name="템플리트모듈1" localSheetId="4">BlankMacro1</definedName>
    <definedName name="템플리트모듈1" localSheetId="3">BlankMacro1</definedName>
    <definedName name="템플리트모듈1" localSheetId="2">BlankMacro1</definedName>
    <definedName name="템플리트모듈1" localSheetId="1">BlankMacro1</definedName>
    <definedName name="템플리트모듈1" localSheetId="0">BlankMacro1</definedName>
    <definedName name="템플리트모듈1" localSheetId="7">일위대가표!BOH10L</definedName>
    <definedName name="템플리트모듈1" localSheetId="11">일위대가표!BOH10L</definedName>
    <definedName name="템플리트모듈1" localSheetId="5">BlankMacro1</definedName>
    <definedName name="템플리트모듈1">BlankMacro1</definedName>
    <definedName name="템플리트모듈2" localSheetId="4">BlankMacro1</definedName>
    <definedName name="템플리트모듈2" localSheetId="3">BlankMacro1</definedName>
    <definedName name="템플리트모듈2" localSheetId="2">BlankMacro1</definedName>
    <definedName name="템플리트모듈2" localSheetId="1">BlankMacro1</definedName>
    <definedName name="템플리트모듈2" localSheetId="0">BlankMacro1</definedName>
    <definedName name="템플리트모듈2" localSheetId="7">일위대가표!BOH10L</definedName>
    <definedName name="템플리트모듈2" localSheetId="11">일위대가표!BOH10L</definedName>
    <definedName name="템플리트모듈2" localSheetId="5">BlankMacro1</definedName>
    <definedName name="템플리트모듈2">BlankMacro1</definedName>
    <definedName name="템플리트모듈3" localSheetId="4">BlankMacro1</definedName>
    <definedName name="템플리트모듈3" localSheetId="3">BlankMacro1</definedName>
    <definedName name="템플리트모듈3" localSheetId="2">BlankMacro1</definedName>
    <definedName name="템플리트모듈3" localSheetId="1">BlankMacro1</definedName>
    <definedName name="템플리트모듈3" localSheetId="0">BlankMacro1</definedName>
    <definedName name="템플리트모듈3" localSheetId="7">일위대가표!BOH10L</definedName>
    <definedName name="템플리트모듈3" localSheetId="11">일위대가표!BOH10L</definedName>
    <definedName name="템플리트모듈3" localSheetId="5">BlankMacro1</definedName>
    <definedName name="템플리트모듈3">BlankMacro1</definedName>
    <definedName name="템플리트모듈4" localSheetId="4">BlankMacro1</definedName>
    <definedName name="템플리트모듈4" localSheetId="3">BlankMacro1</definedName>
    <definedName name="템플리트모듈4" localSheetId="2">BlankMacro1</definedName>
    <definedName name="템플리트모듈4" localSheetId="1">BlankMacro1</definedName>
    <definedName name="템플리트모듈4" localSheetId="0">BlankMacro1</definedName>
    <definedName name="템플리트모듈4" localSheetId="7">일위대가표!BOH10L</definedName>
    <definedName name="템플리트모듈4" localSheetId="11">일위대가표!BOH10L</definedName>
    <definedName name="템플리트모듈4" localSheetId="5">BlankMacro1</definedName>
    <definedName name="템플리트모듈4">BlankMacro1</definedName>
    <definedName name="템플리트모듈5" localSheetId="4">BlankMacro1</definedName>
    <definedName name="템플리트모듈5" localSheetId="3">BlankMacro1</definedName>
    <definedName name="템플리트모듈5" localSheetId="2">BlankMacro1</definedName>
    <definedName name="템플리트모듈5" localSheetId="1">BlankMacro1</definedName>
    <definedName name="템플리트모듈5" localSheetId="0">BlankMacro1</definedName>
    <definedName name="템플리트모듈5" localSheetId="7">일위대가표!BOH10L</definedName>
    <definedName name="템플리트모듈5" localSheetId="11">일위대가표!BOH10L</definedName>
    <definedName name="템플리트모듈5" localSheetId="5">BlankMacro1</definedName>
    <definedName name="템플리트모듈5">BlankMacro1</definedName>
    <definedName name="템플리트모듈6" localSheetId="4">BlankMacro1</definedName>
    <definedName name="템플리트모듈6" localSheetId="3">BlankMacro1</definedName>
    <definedName name="템플리트모듈6" localSheetId="2">BlankMacro1</definedName>
    <definedName name="템플리트모듈6" localSheetId="1">BlankMacro1</definedName>
    <definedName name="템플리트모듈6" localSheetId="0">BlankMacro1</definedName>
    <definedName name="템플리트모듈6" localSheetId="7">일위대가표!BOH10L</definedName>
    <definedName name="템플리트모듈6" localSheetId="11">일위대가표!BOH10L</definedName>
    <definedName name="템플리트모듈6" localSheetId="5">BlankMacro1</definedName>
    <definedName name="템플리트모듈6">BlankMacro1</definedName>
    <definedName name="토" localSheetId="4">#REF!</definedName>
    <definedName name="토" localSheetId="3">#REF!</definedName>
    <definedName name="토" localSheetId="2">#REF!</definedName>
    <definedName name="토" localSheetId="1">#REF!</definedName>
    <definedName name="토" localSheetId="0">#REF!</definedName>
    <definedName name="토" localSheetId="7">#REF!</definedName>
    <definedName name="토" localSheetId="5">#REF!</definedName>
    <definedName name="토">#REF!</definedName>
    <definedName name="토_공_수_량__산_출_근_거" localSheetId="4">#REF!</definedName>
    <definedName name="토_공_수_량__산_출_근_거" localSheetId="3">#REF!</definedName>
    <definedName name="토_공_수_량__산_출_근_거" localSheetId="2">#REF!</definedName>
    <definedName name="토_공_수_량__산_출_근_거" localSheetId="1">#REF!</definedName>
    <definedName name="토_공_수_량__산_출_근_거" localSheetId="0">#REF!</definedName>
    <definedName name="토_공_수_량__산_출_근_거" localSheetId="7">#REF!</definedName>
    <definedName name="토_공_수_량__산_출_근_거" localSheetId="5">#REF!</definedName>
    <definedName name="토_공_수_량__산_출_근_거">#REF!</definedName>
    <definedName name="토_공_집_계_표" localSheetId="4">#REF!</definedName>
    <definedName name="토_공_집_계_표" localSheetId="3">#REF!</definedName>
    <definedName name="토_공_집_계_표" localSheetId="2">#REF!</definedName>
    <definedName name="토_공_집_계_표" localSheetId="1">#REF!</definedName>
    <definedName name="토_공_집_계_표" localSheetId="0">#REF!</definedName>
    <definedName name="토_공_집_계_표" localSheetId="7">#REF!</definedName>
    <definedName name="토_공_집_계_표" localSheetId="5">#REF!</definedName>
    <definedName name="토_공_집_계_표">#REF!</definedName>
    <definedName name="토1" localSheetId="4">#REF!</definedName>
    <definedName name="토1" localSheetId="3">#REF!</definedName>
    <definedName name="토1" localSheetId="2">#REF!</definedName>
    <definedName name="토1" localSheetId="1">#REF!</definedName>
    <definedName name="토1" localSheetId="0">#REF!</definedName>
    <definedName name="토1" localSheetId="7">#REF!</definedName>
    <definedName name="토1" localSheetId="5">#REF!</definedName>
    <definedName name="토1">#REF!</definedName>
    <definedName name="토공" localSheetId="4">#REF!</definedName>
    <definedName name="토공" localSheetId="3">#REF!</definedName>
    <definedName name="토공" localSheetId="2">#REF!</definedName>
    <definedName name="토공" localSheetId="1">#REF!</definedName>
    <definedName name="토공" localSheetId="0">#REF!</definedName>
    <definedName name="토공" localSheetId="7">#REF!</definedName>
    <definedName name="토공" localSheetId="5">#REF!</definedName>
    <definedName name="토공">#REF!</definedName>
    <definedName name="토공사">[144]정렬!$B$2:$E$1204</definedName>
    <definedName name="토공용" localSheetId="4" hidden="1">{#N/A,#N/A,FALSE,"2~8번"}</definedName>
    <definedName name="토공용" localSheetId="3" hidden="1">{#N/A,#N/A,FALSE,"2~8번"}</definedName>
    <definedName name="토공용" localSheetId="2" hidden="1">{#N/A,#N/A,FALSE,"2~8번"}</definedName>
    <definedName name="토공용" localSheetId="1" hidden="1">{#N/A,#N/A,FALSE,"2~8번"}</definedName>
    <definedName name="토공용" localSheetId="0" hidden="1">{#N/A,#N/A,FALSE,"2~8번"}</definedName>
    <definedName name="토공용" localSheetId="7" hidden="1">{#N/A,#N/A,FALSE,"2~8번"}</definedName>
    <definedName name="토공용" localSheetId="11" hidden="1">{#N/A,#N/A,FALSE,"2~8번"}</definedName>
    <definedName name="토공용" localSheetId="5" hidden="1">{#N/A,#N/A,FALSE,"2~8번"}</definedName>
    <definedName name="토공용" hidden="1">{#N/A,#N/A,FALSE,"2~8번"}</definedName>
    <definedName name="토공유동표" localSheetId="4">#REF!</definedName>
    <definedName name="토공유동표" localSheetId="3">#REF!</definedName>
    <definedName name="토공유동표" localSheetId="2">#REF!</definedName>
    <definedName name="토공유동표" localSheetId="1">#REF!</definedName>
    <definedName name="토공유동표" localSheetId="0">#REF!</definedName>
    <definedName name="토공유동표" localSheetId="7">#REF!</definedName>
    <definedName name="토공유동표" localSheetId="5">#REF!</definedName>
    <definedName name="토공유동표">#REF!</definedName>
    <definedName name="토공이수" localSheetId="4" hidden="1">#REF!</definedName>
    <definedName name="토공이수" localSheetId="3" hidden="1">#REF!</definedName>
    <definedName name="토공이수" localSheetId="2" hidden="1">#REF!</definedName>
    <definedName name="토공이수" localSheetId="1" hidden="1">#REF!</definedName>
    <definedName name="토공이수" localSheetId="0" hidden="1">#REF!</definedName>
    <definedName name="토공이수" localSheetId="7" hidden="1">#REF!</definedName>
    <definedName name="토공이수" localSheetId="5" hidden="1">#REF!</definedName>
    <definedName name="토공이수" hidden="1">#REF!</definedName>
    <definedName name="토공참조" localSheetId="4">[3]관로토공집계표!#REF!</definedName>
    <definedName name="토공참조" localSheetId="3">[3]관로토공집계표!#REF!</definedName>
    <definedName name="토공참조">[3]관로토공집계표!#REF!</definedName>
    <definedName name="토동" localSheetId="4" hidden="1">{#N/A,#N/A,FALSE,"혼합골재"}</definedName>
    <definedName name="토동" localSheetId="3" hidden="1">{#N/A,#N/A,FALSE,"혼합골재"}</definedName>
    <definedName name="토동" localSheetId="2" hidden="1">{#N/A,#N/A,FALSE,"혼합골재"}</definedName>
    <definedName name="토동" localSheetId="1" hidden="1">{#N/A,#N/A,FALSE,"혼합골재"}</definedName>
    <definedName name="토동" localSheetId="0" hidden="1">{#N/A,#N/A,FALSE,"혼합골재"}</definedName>
    <definedName name="토동" localSheetId="7" hidden="1">{#N/A,#N/A,FALSE,"혼합골재"}</definedName>
    <definedName name="토동" localSheetId="11" hidden="1">{#N/A,#N/A,FALSE,"혼합골재"}</definedName>
    <definedName name="토동" localSheetId="5" hidden="1">{#N/A,#N/A,FALSE,"혼합골재"}</definedName>
    <definedName name="토동" hidden="1">{#N/A,#N/A,FALSE,"혼합골재"}</definedName>
    <definedName name="토목공사" hidden="1">{#N/A,#N/A,FALSE,"이태원철근"}</definedName>
    <definedName name="토목공사강릉" localSheetId="4" hidden="1">#REF!</definedName>
    <definedName name="토목공사강릉" localSheetId="3" hidden="1">#REF!</definedName>
    <definedName name="토목공사강릉" hidden="1">#REF!</definedName>
    <definedName name="토목내역" localSheetId="4">#REF!</definedName>
    <definedName name="토목내역" localSheetId="3">#REF!</definedName>
    <definedName name="토목내역" localSheetId="2">#REF!</definedName>
    <definedName name="토목내역" localSheetId="1">#REF!</definedName>
    <definedName name="토목내역" localSheetId="0">#REF!</definedName>
    <definedName name="토목내역" localSheetId="7">#REF!</definedName>
    <definedName name="토목내역" localSheetId="5">#REF!</definedName>
    <definedName name="토목내역">#REF!</definedName>
    <definedName name="토목설계" localSheetId="4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localSheetId="7" hidden="1">{#N/A,#N/A,FALSE,"골재소요량";#N/A,#N/A,FALSE,"골재소요량"}</definedName>
    <definedName name="토목설계" localSheetId="11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토목실견적" hidden="1">{#N/A,#N/A,FALSE,"이태원철근"}</definedName>
    <definedName name="토사" localSheetId="4">#REF!</definedName>
    <definedName name="토사" localSheetId="3">#REF!</definedName>
    <definedName name="토사" localSheetId="2">#REF!</definedName>
    <definedName name="토사" localSheetId="1">#REF!</definedName>
    <definedName name="토사" localSheetId="0">#REF!</definedName>
    <definedName name="토사" localSheetId="7">#REF!</definedName>
    <definedName name="토사" localSheetId="5">#REF!</definedName>
    <definedName name="토사">#REF!</definedName>
    <definedName name="토사1">[72]설계조건!$O$7</definedName>
    <definedName name="토사2">[72]설계조건!$O$15</definedName>
    <definedName name="토사3">[72]설계조건!$O$16</definedName>
    <definedName name="토사천공개소" localSheetId="4">'[145]가시설(TYPE-A)'!#REF!</definedName>
    <definedName name="토사천공개소" localSheetId="3">'[145]가시설(TYPE-A)'!#REF!</definedName>
    <definedName name="토사천공개소">'[145]가시설(TYPE-A)'!#REF!</definedName>
    <definedName name="토적" localSheetId="4">#REF!</definedName>
    <definedName name="토적" localSheetId="3">#REF!</definedName>
    <definedName name="토적" localSheetId="2">#REF!</definedName>
    <definedName name="토적" localSheetId="1">#REF!</definedName>
    <definedName name="토적" localSheetId="0">#REF!</definedName>
    <definedName name="토적" localSheetId="7">#REF!</definedName>
    <definedName name="토적" localSheetId="5">#REF!</definedName>
    <definedName name="토적">#REF!</definedName>
    <definedName name="토적1" localSheetId="4">#REF!</definedName>
    <definedName name="토적1" localSheetId="3">#REF!</definedName>
    <definedName name="토적1" localSheetId="2">#REF!</definedName>
    <definedName name="토적1" localSheetId="1">#REF!</definedName>
    <definedName name="토적1" localSheetId="0">#REF!</definedName>
    <definedName name="토적1" localSheetId="7">#REF!</definedName>
    <definedName name="토적1" localSheetId="5">#REF!</definedName>
    <definedName name="토적1">#REF!</definedName>
    <definedName name="토적표" localSheetId="4" hidden="1">#REF!</definedName>
    <definedName name="토적표" localSheetId="3" hidden="1">#REF!</definedName>
    <definedName name="토적표" localSheetId="2" hidden="1">#REF!</definedName>
    <definedName name="토적표" localSheetId="1" hidden="1">#REF!</definedName>
    <definedName name="토적표" localSheetId="0" hidden="1">#REF!</definedName>
    <definedName name="토적표" localSheetId="7" hidden="1">#REF!</definedName>
    <definedName name="토적표" localSheetId="5" hidden="1">#REF!</definedName>
    <definedName name="토적표" hidden="1">#REF!</definedName>
    <definedName name="토지이용" localSheetId="4" hidden="1">{#N/A,#N/A,FALSE,"단가표지"}</definedName>
    <definedName name="토지이용" localSheetId="3" hidden="1">{#N/A,#N/A,FALSE,"단가표지"}</definedName>
    <definedName name="토지이용" localSheetId="2" hidden="1">{#N/A,#N/A,FALSE,"단가표지"}</definedName>
    <definedName name="토지이용" localSheetId="1" hidden="1">{#N/A,#N/A,FALSE,"단가표지"}</definedName>
    <definedName name="토지이용" localSheetId="0" hidden="1">{#N/A,#N/A,FALSE,"단가표지"}</definedName>
    <definedName name="토지이용" localSheetId="7" hidden="1">{#N/A,#N/A,FALSE,"단가표지"}</definedName>
    <definedName name="토지이용" localSheetId="11" hidden="1">{#N/A,#N/A,FALSE,"단가표지"}</definedName>
    <definedName name="토지이용" localSheetId="5" hidden="1">{#N/A,#N/A,FALSE,"단가표지"}</definedName>
    <definedName name="토지이용" hidden="1">{#N/A,#N/A,FALSE,"단가표지"}</definedName>
    <definedName name="토피" localSheetId="4">#REF!</definedName>
    <definedName name="토피" localSheetId="3">#REF!</definedName>
    <definedName name="토피" localSheetId="2">#REF!</definedName>
    <definedName name="토피" localSheetId="1">#REF!</definedName>
    <definedName name="토피" localSheetId="0">#REF!</definedName>
    <definedName name="토피" localSheetId="7">#REF!</definedName>
    <definedName name="토피" localSheetId="5">#REF!</definedName>
    <definedName name="토피">#REF!</definedName>
    <definedName name="통신관련기능사_통신기능사001" localSheetId="4">#REF!</definedName>
    <definedName name="통신관련기능사_통신기능사001" localSheetId="3">#REF!</definedName>
    <definedName name="통신관련기능사_통신기능사001" localSheetId="2">#REF!</definedName>
    <definedName name="통신관련기능사_통신기능사001" localSheetId="1">#REF!</definedName>
    <definedName name="통신관련기능사_통신기능사001" localSheetId="0">#REF!</definedName>
    <definedName name="통신관련기능사_통신기능사001" localSheetId="7">#REF!</definedName>
    <definedName name="통신관련기능사_통신기능사001" localSheetId="5">#REF!</definedName>
    <definedName name="통신관련기능사_통신기능사001">#REF!</definedName>
    <definedName name="통신관련기능사_통신기능사002" localSheetId="4">#REF!</definedName>
    <definedName name="통신관련기능사_통신기능사002" localSheetId="3">#REF!</definedName>
    <definedName name="통신관련기능사_통신기능사002" localSheetId="2">#REF!</definedName>
    <definedName name="통신관련기능사_통신기능사002" localSheetId="1">#REF!</definedName>
    <definedName name="통신관련기능사_통신기능사002" localSheetId="0">#REF!</definedName>
    <definedName name="통신관련기능사_통신기능사002" localSheetId="7">#REF!</definedName>
    <definedName name="통신관련기능사_통신기능사002" localSheetId="5">#REF!</definedName>
    <definedName name="통신관련기능사_통신기능사002">#REF!</definedName>
    <definedName name="통신관련기능사_통신기능사011" localSheetId="4">#REF!</definedName>
    <definedName name="통신관련기능사_통신기능사011" localSheetId="3">#REF!</definedName>
    <definedName name="통신관련기능사_통신기능사011" localSheetId="2">#REF!</definedName>
    <definedName name="통신관련기능사_통신기능사011" localSheetId="1">#REF!</definedName>
    <definedName name="통신관련기능사_통신기능사011" localSheetId="0">#REF!</definedName>
    <definedName name="통신관련기능사_통신기능사011" localSheetId="7">#REF!</definedName>
    <definedName name="통신관련기능사_통신기능사011" localSheetId="5">#REF!</definedName>
    <definedName name="통신관련기능사_통신기능사011">#REF!</definedName>
    <definedName name="통신관련기능사_통신기능사012" localSheetId="4">#REF!</definedName>
    <definedName name="통신관련기능사_통신기능사012" localSheetId="3">#REF!</definedName>
    <definedName name="통신관련기능사_통신기능사012" localSheetId="2">#REF!</definedName>
    <definedName name="통신관련기능사_통신기능사012" localSheetId="1">#REF!</definedName>
    <definedName name="통신관련기능사_통신기능사012" localSheetId="0">#REF!</definedName>
    <definedName name="통신관련기능사_통신기능사012" localSheetId="7">#REF!</definedName>
    <definedName name="통신관련기능사_통신기능사012" localSheetId="5">#REF!</definedName>
    <definedName name="통신관련기능사_통신기능사012">#REF!</definedName>
    <definedName name="통신관련기능사_통신기능사982" localSheetId="4">#REF!</definedName>
    <definedName name="통신관련기능사_통신기능사982" localSheetId="3">#REF!</definedName>
    <definedName name="통신관련기능사_통신기능사982" localSheetId="2">#REF!</definedName>
    <definedName name="통신관련기능사_통신기능사982" localSheetId="1">#REF!</definedName>
    <definedName name="통신관련기능사_통신기능사982" localSheetId="0">#REF!</definedName>
    <definedName name="통신관련기능사_통신기능사982" localSheetId="7">#REF!</definedName>
    <definedName name="통신관련기능사_통신기능사982" localSheetId="5">#REF!</definedName>
    <definedName name="통신관련기능사_통신기능사982">#REF!</definedName>
    <definedName name="통신관련기능사_통신기능사991" localSheetId="4">#REF!</definedName>
    <definedName name="통신관련기능사_통신기능사991" localSheetId="3">#REF!</definedName>
    <definedName name="통신관련기능사_통신기능사991" localSheetId="2">#REF!</definedName>
    <definedName name="통신관련기능사_통신기능사991" localSheetId="1">#REF!</definedName>
    <definedName name="통신관련기능사_통신기능사991" localSheetId="0">#REF!</definedName>
    <definedName name="통신관련기능사_통신기능사991" localSheetId="7">#REF!</definedName>
    <definedName name="통신관련기능사_통신기능사991" localSheetId="5">#REF!</definedName>
    <definedName name="통신관련기능사_통신기능사991">#REF!</definedName>
    <definedName name="통신관련기능사_통신기능사992" localSheetId="4">#REF!</definedName>
    <definedName name="통신관련기능사_통신기능사992" localSheetId="3">#REF!</definedName>
    <definedName name="통신관련기능사_통신기능사992" localSheetId="2">#REF!</definedName>
    <definedName name="통신관련기능사_통신기능사992" localSheetId="1">#REF!</definedName>
    <definedName name="통신관련기능사_통신기능사992" localSheetId="0">#REF!</definedName>
    <definedName name="통신관련기능사_통신기능사992" localSheetId="7">#REF!</definedName>
    <definedName name="통신관련기능사_통신기능사992" localSheetId="5">#REF!</definedName>
    <definedName name="통신관련기능사_통신기능사992">#REF!</definedName>
    <definedName name="통신관련기사_통신기사1급001" localSheetId="4">#REF!</definedName>
    <definedName name="통신관련기사_통신기사1급001" localSheetId="3">#REF!</definedName>
    <definedName name="통신관련기사_통신기사1급001" localSheetId="2">#REF!</definedName>
    <definedName name="통신관련기사_통신기사1급001" localSheetId="1">#REF!</definedName>
    <definedName name="통신관련기사_통신기사1급001" localSheetId="0">#REF!</definedName>
    <definedName name="통신관련기사_통신기사1급001" localSheetId="7">#REF!</definedName>
    <definedName name="통신관련기사_통신기사1급001" localSheetId="5">#REF!</definedName>
    <definedName name="통신관련기사_통신기사1급001">#REF!</definedName>
    <definedName name="통신관련기사_통신기사1급002" localSheetId="4">#REF!</definedName>
    <definedName name="통신관련기사_통신기사1급002" localSheetId="3">#REF!</definedName>
    <definedName name="통신관련기사_통신기사1급002" localSheetId="2">#REF!</definedName>
    <definedName name="통신관련기사_통신기사1급002" localSheetId="1">#REF!</definedName>
    <definedName name="통신관련기사_통신기사1급002" localSheetId="0">#REF!</definedName>
    <definedName name="통신관련기사_통신기사1급002" localSheetId="7">#REF!</definedName>
    <definedName name="통신관련기사_통신기사1급002" localSheetId="5">#REF!</definedName>
    <definedName name="통신관련기사_통신기사1급002">#REF!</definedName>
    <definedName name="통신관련기사_통신기사1급011" localSheetId="4">#REF!</definedName>
    <definedName name="통신관련기사_통신기사1급011" localSheetId="3">#REF!</definedName>
    <definedName name="통신관련기사_통신기사1급011" localSheetId="2">#REF!</definedName>
    <definedName name="통신관련기사_통신기사1급011" localSheetId="1">#REF!</definedName>
    <definedName name="통신관련기사_통신기사1급011" localSheetId="0">#REF!</definedName>
    <definedName name="통신관련기사_통신기사1급011" localSheetId="7">#REF!</definedName>
    <definedName name="통신관련기사_통신기사1급011" localSheetId="5">#REF!</definedName>
    <definedName name="통신관련기사_통신기사1급011">#REF!</definedName>
    <definedName name="통신관련기사_통신기사1급012" localSheetId="4">#REF!</definedName>
    <definedName name="통신관련기사_통신기사1급012" localSheetId="3">#REF!</definedName>
    <definedName name="통신관련기사_통신기사1급012" localSheetId="2">#REF!</definedName>
    <definedName name="통신관련기사_통신기사1급012" localSheetId="1">#REF!</definedName>
    <definedName name="통신관련기사_통신기사1급012" localSheetId="0">#REF!</definedName>
    <definedName name="통신관련기사_통신기사1급012" localSheetId="7">#REF!</definedName>
    <definedName name="통신관련기사_통신기사1급012" localSheetId="5">#REF!</definedName>
    <definedName name="통신관련기사_통신기사1급012">#REF!</definedName>
    <definedName name="통신관련기사_통신기사1급982" localSheetId="4">#REF!</definedName>
    <definedName name="통신관련기사_통신기사1급982" localSheetId="3">#REF!</definedName>
    <definedName name="통신관련기사_통신기사1급982" localSheetId="2">#REF!</definedName>
    <definedName name="통신관련기사_통신기사1급982" localSheetId="1">#REF!</definedName>
    <definedName name="통신관련기사_통신기사1급982" localSheetId="0">#REF!</definedName>
    <definedName name="통신관련기사_통신기사1급982" localSheetId="7">#REF!</definedName>
    <definedName name="통신관련기사_통신기사1급982" localSheetId="5">#REF!</definedName>
    <definedName name="통신관련기사_통신기사1급982">#REF!</definedName>
    <definedName name="통신관련기사_통신기사1급991" localSheetId="4">#REF!</definedName>
    <definedName name="통신관련기사_통신기사1급991" localSheetId="3">#REF!</definedName>
    <definedName name="통신관련기사_통신기사1급991" localSheetId="2">#REF!</definedName>
    <definedName name="통신관련기사_통신기사1급991" localSheetId="1">#REF!</definedName>
    <definedName name="통신관련기사_통신기사1급991" localSheetId="0">#REF!</definedName>
    <definedName name="통신관련기사_통신기사1급991" localSheetId="7">#REF!</definedName>
    <definedName name="통신관련기사_통신기사1급991" localSheetId="5">#REF!</definedName>
    <definedName name="통신관련기사_통신기사1급991">#REF!</definedName>
    <definedName name="통신관련기사_통신기사1급992" localSheetId="4">#REF!</definedName>
    <definedName name="통신관련기사_통신기사1급992" localSheetId="3">#REF!</definedName>
    <definedName name="통신관련기사_통신기사1급992" localSheetId="2">#REF!</definedName>
    <definedName name="통신관련기사_통신기사1급992" localSheetId="1">#REF!</definedName>
    <definedName name="통신관련기사_통신기사1급992" localSheetId="0">#REF!</definedName>
    <definedName name="통신관련기사_통신기사1급992" localSheetId="7">#REF!</definedName>
    <definedName name="통신관련기사_통신기사1급992" localSheetId="5">#REF!</definedName>
    <definedName name="통신관련기사_통신기사1급992">#REF!</definedName>
    <definedName name="통신관련산업기사_통신기사2급001" localSheetId="4">#REF!</definedName>
    <definedName name="통신관련산업기사_통신기사2급001" localSheetId="3">#REF!</definedName>
    <definedName name="통신관련산업기사_통신기사2급001" localSheetId="2">#REF!</definedName>
    <definedName name="통신관련산업기사_통신기사2급001" localSheetId="1">#REF!</definedName>
    <definedName name="통신관련산업기사_통신기사2급001" localSheetId="0">#REF!</definedName>
    <definedName name="통신관련산업기사_통신기사2급001" localSheetId="7">#REF!</definedName>
    <definedName name="통신관련산업기사_통신기사2급001" localSheetId="5">#REF!</definedName>
    <definedName name="통신관련산업기사_통신기사2급001">#REF!</definedName>
    <definedName name="통신관련산업기사_통신기사2급002" localSheetId="4">#REF!</definedName>
    <definedName name="통신관련산업기사_통신기사2급002" localSheetId="3">#REF!</definedName>
    <definedName name="통신관련산업기사_통신기사2급002" localSheetId="2">#REF!</definedName>
    <definedName name="통신관련산업기사_통신기사2급002" localSheetId="1">#REF!</definedName>
    <definedName name="통신관련산업기사_통신기사2급002" localSheetId="0">#REF!</definedName>
    <definedName name="통신관련산업기사_통신기사2급002" localSheetId="7">#REF!</definedName>
    <definedName name="통신관련산업기사_통신기사2급002" localSheetId="5">#REF!</definedName>
    <definedName name="통신관련산업기사_통신기사2급002">#REF!</definedName>
    <definedName name="통신관련산업기사_통신기사2급011" localSheetId="4">#REF!</definedName>
    <definedName name="통신관련산업기사_통신기사2급011" localSheetId="3">#REF!</definedName>
    <definedName name="통신관련산업기사_통신기사2급011" localSheetId="2">#REF!</definedName>
    <definedName name="통신관련산업기사_통신기사2급011" localSheetId="1">#REF!</definedName>
    <definedName name="통신관련산업기사_통신기사2급011" localSheetId="0">#REF!</definedName>
    <definedName name="통신관련산업기사_통신기사2급011" localSheetId="7">#REF!</definedName>
    <definedName name="통신관련산업기사_통신기사2급011" localSheetId="5">#REF!</definedName>
    <definedName name="통신관련산업기사_통신기사2급011">#REF!</definedName>
    <definedName name="통신관련산업기사_통신기사2급012" localSheetId="4">#REF!</definedName>
    <definedName name="통신관련산업기사_통신기사2급012" localSheetId="3">#REF!</definedName>
    <definedName name="통신관련산업기사_통신기사2급012" localSheetId="2">#REF!</definedName>
    <definedName name="통신관련산업기사_통신기사2급012" localSheetId="1">#REF!</definedName>
    <definedName name="통신관련산업기사_통신기사2급012" localSheetId="0">#REF!</definedName>
    <definedName name="통신관련산업기사_통신기사2급012" localSheetId="7">#REF!</definedName>
    <definedName name="통신관련산업기사_통신기사2급012" localSheetId="5">#REF!</definedName>
    <definedName name="통신관련산업기사_통신기사2급012">#REF!</definedName>
    <definedName name="통신관련산업기사_통신기사2급982" localSheetId="4">#REF!</definedName>
    <definedName name="통신관련산업기사_통신기사2급982" localSheetId="3">#REF!</definedName>
    <definedName name="통신관련산업기사_통신기사2급982" localSheetId="2">#REF!</definedName>
    <definedName name="통신관련산업기사_통신기사2급982" localSheetId="1">#REF!</definedName>
    <definedName name="통신관련산업기사_통신기사2급982" localSheetId="0">#REF!</definedName>
    <definedName name="통신관련산업기사_통신기사2급982" localSheetId="7">#REF!</definedName>
    <definedName name="통신관련산업기사_통신기사2급982" localSheetId="5">#REF!</definedName>
    <definedName name="통신관련산업기사_통신기사2급982">#REF!</definedName>
    <definedName name="통신관련산업기사_통신기사2급991" localSheetId="4">#REF!</definedName>
    <definedName name="통신관련산업기사_통신기사2급991" localSheetId="3">#REF!</definedName>
    <definedName name="통신관련산업기사_통신기사2급991" localSheetId="2">#REF!</definedName>
    <definedName name="통신관련산업기사_통신기사2급991" localSheetId="1">#REF!</definedName>
    <definedName name="통신관련산업기사_통신기사2급991" localSheetId="0">#REF!</definedName>
    <definedName name="통신관련산업기사_통신기사2급991" localSheetId="7">#REF!</definedName>
    <definedName name="통신관련산업기사_통신기사2급991" localSheetId="5">#REF!</definedName>
    <definedName name="통신관련산업기사_통신기사2급991">#REF!</definedName>
    <definedName name="통신관련산업기사_통신기사2급992" localSheetId="4">#REF!</definedName>
    <definedName name="통신관련산업기사_통신기사2급992" localSheetId="3">#REF!</definedName>
    <definedName name="통신관련산업기사_통신기사2급992" localSheetId="2">#REF!</definedName>
    <definedName name="통신관련산업기사_통신기사2급992" localSheetId="1">#REF!</definedName>
    <definedName name="통신관련산업기사_통신기사2급992" localSheetId="0">#REF!</definedName>
    <definedName name="통신관련산업기사_통신기사2급992" localSheetId="7">#REF!</definedName>
    <definedName name="통신관련산업기사_통신기사2급992" localSheetId="5">#REF!</definedName>
    <definedName name="통신관련산업기사_통신기사2급992">#REF!</definedName>
    <definedName name="통신내선공001" localSheetId="4">#REF!</definedName>
    <definedName name="통신내선공001" localSheetId="3">#REF!</definedName>
    <definedName name="통신내선공001" localSheetId="2">#REF!</definedName>
    <definedName name="통신내선공001" localSheetId="1">#REF!</definedName>
    <definedName name="통신내선공001" localSheetId="0">#REF!</definedName>
    <definedName name="통신내선공001" localSheetId="7">#REF!</definedName>
    <definedName name="통신내선공001" localSheetId="5">#REF!</definedName>
    <definedName name="통신내선공001">#REF!</definedName>
    <definedName name="통신내선공002" localSheetId="4">#REF!</definedName>
    <definedName name="통신내선공002" localSheetId="3">#REF!</definedName>
    <definedName name="통신내선공002" localSheetId="2">#REF!</definedName>
    <definedName name="통신내선공002" localSheetId="1">#REF!</definedName>
    <definedName name="통신내선공002" localSheetId="0">#REF!</definedName>
    <definedName name="통신내선공002" localSheetId="7">#REF!</definedName>
    <definedName name="통신내선공002" localSheetId="5">#REF!</definedName>
    <definedName name="통신내선공002">#REF!</definedName>
    <definedName name="통신내선공011" localSheetId="4">#REF!</definedName>
    <definedName name="통신내선공011" localSheetId="3">#REF!</definedName>
    <definedName name="통신내선공011" localSheetId="2">#REF!</definedName>
    <definedName name="통신내선공011" localSheetId="1">#REF!</definedName>
    <definedName name="통신내선공011" localSheetId="0">#REF!</definedName>
    <definedName name="통신내선공011" localSheetId="7">#REF!</definedName>
    <definedName name="통신내선공011" localSheetId="5">#REF!</definedName>
    <definedName name="통신내선공011">#REF!</definedName>
    <definedName name="통신내선공012" localSheetId="4">#REF!</definedName>
    <definedName name="통신내선공012" localSheetId="3">#REF!</definedName>
    <definedName name="통신내선공012" localSheetId="2">#REF!</definedName>
    <definedName name="통신내선공012" localSheetId="1">#REF!</definedName>
    <definedName name="통신내선공012" localSheetId="0">#REF!</definedName>
    <definedName name="통신내선공012" localSheetId="7">#REF!</definedName>
    <definedName name="통신내선공012" localSheetId="5">#REF!</definedName>
    <definedName name="통신내선공012">#REF!</definedName>
    <definedName name="통신내선공982" localSheetId="4">#REF!</definedName>
    <definedName name="통신내선공982" localSheetId="3">#REF!</definedName>
    <definedName name="통신내선공982" localSheetId="2">#REF!</definedName>
    <definedName name="통신내선공982" localSheetId="1">#REF!</definedName>
    <definedName name="통신내선공982" localSheetId="0">#REF!</definedName>
    <definedName name="통신내선공982" localSheetId="7">#REF!</definedName>
    <definedName name="통신내선공982" localSheetId="5">#REF!</definedName>
    <definedName name="통신내선공982">#REF!</definedName>
    <definedName name="통신내선공991" localSheetId="4">#REF!</definedName>
    <definedName name="통신내선공991" localSheetId="3">#REF!</definedName>
    <definedName name="통신내선공991" localSheetId="2">#REF!</definedName>
    <definedName name="통신내선공991" localSheetId="1">#REF!</definedName>
    <definedName name="통신내선공991" localSheetId="0">#REF!</definedName>
    <definedName name="통신내선공991" localSheetId="7">#REF!</definedName>
    <definedName name="통신내선공991" localSheetId="5">#REF!</definedName>
    <definedName name="통신내선공991">#REF!</definedName>
    <definedName name="통신내선공992" localSheetId="4">#REF!</definedName>
    <definedName name="통신내선공992" localSheetId="3">#REF!</definedName>
    <definedName name="통신내선공992" localSheetId="2">#REF!</definedName>
    <definedName name="통신내선공992" localSheetId="1">#REF!</definedName>
    <definedName name="통신내선공992" localSheetId="0">#REF!</definedName>
    <definedName name="통신내선공992" localSheetId="7">#REF!</definedName>
    <definedName name="통신내선공992" localSheetId="5">#REF!</definedName>
    <definedName name="통신내선공992">#REF!</definedName>
    <definedName name="통신설비공001" localSheetId="4">#REF!</definedName>
    <definedName name="통신설비공001" localSheetId="3">#REF!</definedName>
    <definedName name="통신설비공001" localSheetId="2">#REF!</definedName>
    <definedName name="통신설비공001" localSheetId="1">#REF!</definedName>
    <definedName name="통신설비공001" localSheetId="0">#REF!</definedName>
    <definedName name="통신설비공001" localSheetId="7">#REF!</definedName>
    <definedName name="통신설비공001" localSheetId="5">#REF!</definedName>
    <definedName name="통신설비공001">#REF!</definedName>
    <definedName name="통신설비공002" localSheetId="4">#REF!</definedName>
    <definedName name="통신설비공002" localSheetId="3">#REF!</definedName>
    <definedName name="통신설비공002" localSheetId="2">#REF!</definedName>
    <definedName name="통신설비공002" localSheetId="1">#REF!</definedName>
    <definedName name="통신설비공002" localSheetId="0">#REF!</definedName>
    <definedName name="통신설비공002" localSheetId="7">#REF!</definedName>
    <definedName name="통신설비공002" localSheetId="5">#REF!</definedName>
    <definedName name="통신설비공002">#REF!</definedName>
    <definedName name="통신설비공011" localSheetId="4">#REF!</definedName>
    <definedName name="통신설비공011" localSheetId="3">#REF!</definedName>
    <definedName name="통신설비공011" localSheetId="2">#REF!</definedName>
    <definedName name="통신설비공011" localSheetId="1">#REF!</definedName>
    <definedName name="통신설비공011" localSheetId="0">#REF!</definedName>
    <definedName name="통신설비공011" localSheetId="7">#REF!</definedName>
    <definedName name="통신설비공011" localSheetId="5">#REF!</definedName>
    <definedName name="통신설비공011">#REF!</definedName>
    <definedName name="통신설비공012" localSheetId="4">#REF!</definedName>
    <definedName name="통신설비공012" localSheetId="3">#REF!</definedName>
    <definedName name="통신설비공012" localSheetId="2">#REF!</definedName>
    <definedName name="통신설비공012" localSheetId="1">#REF!</definedName>
    <definedName name="통신설비공012" localSheetId="0">#REF!</definedName>
    <definedName name="통신설비공012" localSheetId="7">#REF!</definedName>
    <definedName name="통신설비공012" localSheetId="5">#REF!</definedName>
    <definedName name="통신설비공012">#REF!</definedName>
    <definedName name="통신설비공982" localSheetId="4">#REF!</definedName>
    <definedName name="통신설비공982" localSheetId="3">#REF!</definedName>
    <definedName name="통신설비공982" localSheetId="2">#REF!</definedName>
    <definedName name="통신설비공982" localSheetId="1">#REF!</definedName>
    <definedName name="통신설비공982" localSheetId="0">#REF!</definedName>
    <definedName name="통신설비공982" localSheetId="7">#REF!</definedName>
    <definedName name="통신설비공982" localSheetId="5">#REF!</definedName>
    <definedName name="통신설비공982">#REF!</definedName>
    <definedName name="통신설비공991" localSheetId="4">#REF!</definedName>
    <definedName name="통신설비공991" localSheetId="3">#REF!</definedName>
    <definedName name="통신설비공991" localSheetId="2">#REF!</definedName>
    <definedName name="통신설비공991" localSheetId="1">#REF!</definedName>
    <definedName name="통신설비공991" localSheetId="0">#REF!</definedName>
    <definedName name="통신설비공991" localSheetId="7">#REF!</definedName>
    <definedName name="통신설비공991" localSheetId="5">#REF!</definedName>
    <definedName name="통신설비공991">#REF!</definedName>
    <definedName name="통신설비공992" localSheetId="4">#REF!</definedName>
    <definedName name="통신설비공992" localSheetId="3">#REF!</definedName>
    <definedName name="통신설비공992" localSheetId="2">#REF!</definedName>
    <definedName name="통신설비공992" localSheetId="1">#REF!</definedName>
    <definedName name="통신설비공992" localSheetId="0">#REF!</definedName>
    <definedName name="통신설비공992" localSheetId="7">#REF!</definedName>
    <definedName name="통신설비공992" localSheetId="5">#REF!</definedName>
    <definedName name="통신설비공992">#REF!</definedName>
    <definedName name="통신외선공001" localSheetId="4">#REF!</definedName>
    <definedName name="통신외선공001" localSheetId="3">#REF!</definedName>
    <definedName name="통신외선공001" localSheetId="2">#REF!</definedName>
    <definedName name="통신외선공001" localSheetId="1">#REF!</definedName>
    <definedName name="통신외선공001" localSheetId="0">#REF!</definedName>
    <definedName name="통신외선공001" localSheetId="7">#REF!</definedName>
    <definedName name="통신외선공001" localSheetId="5">#REF!</definedName>
    <definedName name="통신외선공001">#REF!</definedName>
    <definedName name="통신외선공002" localSheetId="4">#REF!</definedName>
    <definedName name="통신외선공002" localSheetId="3">#REF!</definedName>
    <definedName name="통신외선공002" localSheetId="2">#REF!</definedName>
    <definedName name="통신외선공002" localSheetId="1">#REF!</definedName>
    <definedName name="통신외선공002" localSheetId="0">#REF!</definedName>
    <definedName name="통신외선공002" localSheetId="7">#REF!</definedName>
    <definedName name="통신외선공002" localSheetId="5">#REF!</definedName>
    <definedName name="통신외선공002">#REF!</definedName>
    <definedName name="통신외선공011" localSheetId="4">#REF!</definedName>
    <definedName name="통신외선공011" localSheetId="3">#REF!</definedName>
    <definedName name="통신외선공011" localSheetId="2">#REF!</definedName>
    <definedName name="통신외선공011" localSheetId="1">#REF!</definedName>
    <definedName name="통신외선공011" localSheetId="0">#REF!</definedName>
    <definedName name="통신외선공011" localSheetId="7">#REF!</definedName>
    <definedName name="통신외선공011" localSheetId="5">#REF!</definedName>
    <definedName name="통신외선공011">#REF!</definedName>
    <definedName name="통신외선공012" localSheetId="4">#REF!</definedName>
    <definedName name="통신외선공012" localSheetId="3">#REF!</definedName>
    <definedName name="통신외선공012" localSheetId="2">#REF!</definedName>
    <definedName name="통신외선공012" localSheetId="1">#REF!</definedName>
    <definedName name="통신외선공012" localSheetId="0">#REF!</definedName>
    <definedName name="통신외선공012" localSheetId="7">#REF!</definedName>
    <definedName name="통신외선공012" localSheetId="5">#REF!</definedName>
    <definedName name="통신외선공012">#REF!</definedName>
    <definedName name="통신외선공982" localSheetId="4">#REF!</definedName>
    <definedName name="통신외선공982" localSheetId="3">#REF!</definedName>
    <definedName name="통신외선공982" localSheetId="2">#REF!</definedName>
    <definedName name="통신외선공982" localSheetId="1">#REF!</definedName>
    <definedName name="통신외선공982" localSheetId="0">#REF!</definedName>
    <definedName name="통신외선공982" localSheetId="7">#REF!</definedName>
    <definedName name="통신외선공982" localSheetId="5">#REF!</definedName>
    <definedName name="통신외선공982">#REF!</definedName>
    <definedName name="통신외선공991" localSheetId="4">#REF!</definedName>
    <definedName name="통신외선공991" localSheetId="3">#REF!</definedName>
    <definedName name="통신외선공991" localSheetId="2">#REF!</definedName>
    <definedName name="통신외선공991" localSheetId="1">#REF!</definedName>
    <definedName name="통신외선공991" localSheetId="0">#REF!</definedName>
    <definedName name="통신외선공991" localSheetId="7">#REF!</definedName>
    <definedName name="통신외선공991" localSheetId="5">#REF!</definedName>
    <definedName name="통신외선공991">#REF!</definedName>
    <definedName name="통신외선공992" localSheetId="4">#REF!</definedName>
    <definedName name="통신외선공992" localSheetId="3">#REF!</definedName>
    <definedName name="통신외선공992" localSheetId="2">#REF!</definedName>
    <definedName name="통신외선공992" localSheetId="1">#REF!</definedName>
    <definedName name="통신외선공992" localSheetId="0">#REF!</definedName>
    <definedName name="통신외선공992" localSheetId="7">#REF!</definedName>
    <definedName name="통신외선공992" localSheetId="5">#REF!</definedName>
    <definedName name="통신외선공992">#REF!</definedName>
    <definedName name="통신케이블공001" localSheetId="4">#REF!</definedName>
    <definedName name="통신케이블공001" localSheetId="3">#REF!</definedName>
    <definedName name="통신케이블공001" localSheetId="2">#REF!</definedName>
    <definedName name="통신케이블공001" localSheetId="1">#REF!</definedName>
    <definedName name="통신케이블공001" localSheetId="0">#REF!</definedName>
    <definedName name="통신케이블공001" localSheetId="7">#REF!</definedName>
    <definedName name="통신케이블공001" localSheetId="5">#REF!</definedName>
    <definedName name="통신케이블공001">#REF!</definedName>
    <definedName name="통신케이블공002" localSheetId="4">#REF!</definedName>
    <definedName name="통신케이블공002" localSheetId="3">#REF!</definedName>
    <definedName name="통신케이블공002" localSheetId="2">#REF!</definedName>
    <definedName name="통신케이블공002" localSheetId="1">#REF!</definedName>
    <definedName name="통신케이블공002" localSheetId="0">#REF!</definedName>
    <definedName name="통신케이블공002" localSheetId="7">#REF!</definedName>
    <definedName name="통신케이블공002" localSheetId="5">#REF!</definedName>
    <definedName name="통신케이블공002">#REF!</definedName>
    <definedName name="통신케이블공011" localSheetId="4">#REF!</definedName>
    <definedName name="통신케이블공011" localSheetId="3">#REF!</definedName>
    <definedName name="통신케이블공011" localSheetId="2">#REF!</definedName>
    <definedName name="통신케이블공011" localSheetId="1">#REF!</definedName>
    <definedName name="통신케이블공011" localSheetId="0">#REF!</definedName>
    <definedName name="통신케이블공011" localSheetId="7">#REF!</definedName>
    <definedName name="통신케이블공011" localSheetId="5">#REF!</definedName>
    <definedName name="통신케이블공011">#REF!</definedName>
    <definedName name="통신케이블공012" localSheetId="4">#REF!</definedName>
    <definedName name="통신케이블공012" localSheetId="3">#REF!</definedName>
    <definedName name="통신케이블공012" localSheetId="2">#REF!</definedName>
    <definedName name="통신케이블공012" localSheetId="1">#REF!</definedName>
    <definedName name="통신케이블공012" localSheetId="0">#REF!</definedName>
    <definedName name="통신케이블공012" localSheetId="7">#REF!</definedName>
    <definedName name="통신케이블공012" localSheetId="5">#REF!</definedName>
    <definedName name="통신케이블공012">#REF!</definedName>
    <definedName name="통신케이블공982" localSheetId="4">#REF!</definedName>
    <definedName name="통신케이블공982" localSheetId="3">#REF!</definedName>
    <definedName name="통신케이블공982" localSheetId="2">#REF!</definedName>
    <definedName name="통신케이블공982" localSheetId="1">#REF!</definedName>
    <definedName name="통신케이블공982" localSheetId="0">#REF!</definedName>
    <definedName name="통신케이블공982" localSheetId="7">#REF!</definedName>
    <definedName name="통신케이블공982" localSheetId="5">#REF!</definedName>
    <definedName name="통신케이블공982">#REF!</definedName>
    <definedName name="통신케이블공991" localSheetId="4">#REF!</definedName>
    <definedName name="통신케이블공991" localSheetId="3">#REF!</definedName>
    <definedName name="통신케이블공991" localSheetId="2">#REF!</definedName>
    <definedName name="통신케이블공991" localSheetId="1">#REF!</definedName>
    <definedName name="통신케이블공991" localSheetId="0">#REF!</definedName>
    <definedName name="통신케이블공991" localSheetId="7">#REF!</definedName>
    <definedName name="통신케이블공991" localSheetId="5">#REF!</definedName>
    <definedName name="통신케이블공991">#REF!</definedName>
    <definedName name="통신케이블공992" localSheetId="4">#REF!</definedName>
    <definedName name="통신케이블공992" localSheetId="3">#REF!</definedName>
    <definedName name="통신케이블공992" localSheetId="2">#REF!</definedName>
    <definedName name="통신케이블공992" localSheetId="1">#REF!</definedName>
    <definedName name="통신케이블공992" localSheetId="0">#REF!</definedName>
    <definedName name="통신케이블공992" localSheetId="7">#REF!</definedName>
    <definedName name="통신케이블공992" localSheetId="5">#REF!</definedName>
    <definedName name="통신케이블공992">#REF!</definedName>
    <definedName name="통합" localSheetId="4">#N/A</definedName>
    <definedName name="통합" localSheetId="3">#N/A</definedName>
    <definedName name="통합" localSheetId="2">#N/A</definedName>
    <definedName name="통합" localSheetId="1">#N/A</definedName>
    <definedName name="통합" localSheetId="0">#N/A</definedName>
    <definedName name="통합" localSheetId="7">#N/A</definedName>
    <definedName name="통합" localSheetId="11">[0]!투공사원가</definedName>
    <definedName name="통합" localSheetId="5">#N/A</definedName>
    <definedName name="통합">#N/A</definedName>
    <definedName name="투간접노무비" localSheetId="4">#REF!</definedName>
    <definedName name="투간접노무비" localSheetId="3">#REF!</definedName>
    <definedName name="투간접노무비" localSheetId="2">#REF!</definedName>
    <definedName name="투간접노무비" localSheetId="1">#REF!</definedName>
    <definedName name="투간접노무비" localSheetId="0">#REF!</definedName>
    <definedName name="투간접노무비" localSheetId="7">#REF!</definedName>
    <definedName name="투간접노무비" localSheetId="5">#REF!</definedName>
    <definedName name="투간접노무비">#REF!</definedName>
    <definedName name="투경비" localSheetId="4">#REF!</definedName>
    <definedName name="투경비" localSheetId="3">#REF!</definedName>
    <definedName name="투경비" localSheetId="2">#REF!</definedName>
    <definedName name="투경비" localSheetId="1">#REF!</definedName>
    <definedName name="투경비" localSheetId="0">#REF!</definedName>
    <definedName name="투경비" localSheetId="7">#REF!</definedName>
    <definedName name="투경비" localSheetId="5">#REF!</definedName>
    <definedName name="투경비">#REF!</definedName>
    <definedName name="투고용보험료" localSheetId="4">#REF!</definedName>
    <definedName name="투고용보험료" localSheetId="3">#REF!</definedName>
    <definedName name="투고용보험료" localSheetId="2">#REF!</definedName>
    <definedName name="투고용보험료" localSheetId="1">#REF!</definedName>
    <definedName name="투고용보험료" localSheetId="0">#REF!</definedName>
    <definedName name="투고용보험료" localSheetId="7">#REF!</definedName>
    <definedName name="투고용보험료" localSheetId="5">#REF!</definedName>
    <definedName name="투고용보험료">#REF!</definedName>
    <definedName name="투공급가액" localSheetId="4">#REF!</definedName>
    <definedName name="투공급가액" localSheetId="3">#REF!</definedName>
    <definedName name="투공급가액" localSheetId="2">#REF!</definedName>
    <definedName name="투공급가액" localSheetId="1">#REF!</definedName>
    <definedName name="투공급가액" localSheetId="0">#REF!</definedName>
    <definedName name="투공급가액" localSheetId="7">#REF!</definedName>
    <definedName name="투공급가액" localSheetId="5">#REF!</definedName>
    <definedName name="투공급가액">#REF!</definedName>
    <definedName name="투공사원가" localSheetId="4">#REF!</definedName>
    <definedName name="투공사원가" localSheetId="3">#REF!</definedName>
    <definedName name="투공사원가" localSheetId="2">#REF!</definedName>
    <definedName name="투공사원가" localSheetId="1">#REF!</definedName>
    <definedName name="투공사원가" localSheetId="0">#REF!</definedName>
    <definedName name="투공사원가" localSheetId="7">#REF!</definedName>
    <definedName name="투공사원가" localSheetId="5">#REF!</definedName>
    <definedName name="투공사원가">#REF!</definedName>
    <definedName name="투기타경비" localSheetId="4">#REF!</definedName>
    <definedName name="투기타경비" localSheetId="3">#REF!</definedName>
    <definedName name="투기타경비" localSheetId="2">#REF!</definedName>
    <definedName name="투기타경비" localSheetId="1">#REF!</definedName>
    <definedName name="투기타경비" localSheetId="0">#REF!</definedName>
    <definedName name="투기타경비" localSheetId="7">#REF!</definedName>
    <definedName name="투기타경비" localSheetId="5">#REF!</definedName>
    <definedName name="투기타경비">#REF!</definedName>
    <definedName name="투노무비" localSheetId="4">#REF!</definedName>
    <definedName name="투노무비" localSheetId="3">#REF!</definedName>
    <definedName name="투노무비" localSheetId="2">#REF!</definedName>
    <definedName name="투노무비" localSheetId="1">#REF!</definedName>
    <definedName name="투노무비" localSheetId="0">#REF!</definedName>
    <definedName name="투노무비" localSheetId="7">#REF!</definedName>
    <definedName name="투노무비" localSheetId="5">#REF!</definedName>
    <definedName name="투노무비">#REF!</definedName>
    <definedName name="투도급액" localSheetId="4">#REF!</definedName>
    <definedName name="투도급액" localSheetId="3">#REF!</definedName>
    <definedName name="투도급액" localSheetId="2">#REF!</definedName>
    <definedName name="투도급액" localSheetId="1">#REF!</definedName>
    <definedName name="투도급액" localSheetId="0">#REF!</definedName>
    <definedName name="투도급액" localSheetId="7">#REF!</definedName>
    <definedName name="투도급액" localSheetId="5">#REF!</definedName>
    <definedName name="투도급액">#REF!</definedName>
    <definedName name="투부가가치세" localSheetId="4">#REF!</definedName>
    <definedName name="투부가가치세" localSheetId="3">#REF!</definedName>
    <definedName name="투부가가치세" localSheetId="2">#REF!</definedName>
    <definedName name="투부가가치세" localSheetId="1">#REF!</definedName>
    <definedName name="투부가가치세" localSheetId="0">#REF!</definedName>
    <definedName name="투부가가치세" localSheetId="7">#REF!</definedName>
    <definedName name="투부가가치세" localSheetId="5">#REF!</definedName>
    <definedName name="투부가가치세">#REF!</definedName>
    <definedName name="투산재보험료" localSheetId="4">#REF!</definedName>
    <definedName name="투산재보험료" localSheetId="3">#REF!</definedName>
    <definedName name="투산재보험료" localSheetId="2">#REF!</definedName>
    <definedName name="투산재보험료" localSheetId="1">#REF!</definedName>
    <definedName name="투산재보험료" localSheetId="0">#REF!</definedName>
    <definedName name="투산재보험료" localSheetId="7">#REF!</definedName>
    <definedName name="투산재보험료" localSheetId="5">#REF!</definedName>
    <definedName name="투산재보험료">#REF!</definedName>
    <definedName name="투순공사원가" localSheetId="4">#REF!</definedName>
    <definedName name="투순공사원가" localSheetId="3">#REF!</definedName>
    <definedName name="투순공사원가" localSheetId="2">#REF!</definedName>
    <definedName name="투순공사원가" localSheetId="1">#REF!</definedName>
    <definedName name="투순공사원가" localSheetId="0">#REF!</definedName>
    <definedName name="투순공사원가" localSheetId="7">#REF!</definedName>
    <definedName name="투순공사원가" localSheetId="5">#REF!</definedName>
    <definedName name="투순공사원가">#REF!</definedName>
    <definedName name="투안전관리비" localSheetId="4">#REF!</definedName>
    <definedName name="투안전관리비" localSheetId="3">#REF!</definedName>
    <definedName name="투안전관리비" localSheetId="2">#REF!</definedName>
    <definedName name="투안전관리비" localSheetId="1">#REF!</definedName>
    <definedName name="투안전관리비" localSheetId="0">#REF!</definedName>
    <definedName name="투안전관리비" localSheetId="7">#REF!</definedName>
    <definedName name="투안전관리비" localSheetId="5">#REF!</definedName>
    <definedName name="투안전관리비">#REF!</definedName>
    <definedName name="투이윤" localSheetId="4">#REF!</definedName>
    <definedName name="투이윤" localSheetId="3">#REF!</definedName>
    <definedName name="투이윤" localSheetId="2">#REF!</definedName>
    <definedName name="투이윤" localSheetId="1">#REF!</definedName>
    <definedName name="투이윤" localSheetId="0">#REF!</definedName>
    <definedName name="투이윤" localSheetId="7">#REF!</definedName>
    <definedName name="투이윤" localSheetId="5">#REF!</definedName>
    <definedName name="투이윤">#REF!</definedName>
    <definedName name="투일반관리비" localSheetId="4">#REF!</definedName>
    <definedName name="투일반관리비" localSheetId="3">#REF!</definedName>
    <definedName name="투일반관리비" localSheetId="2">#REF!</definedName>
    <definedName name="투일반관리비" localSheetId="1">#REF!</definedName>
    <definedName name="투일반관리비" localSheetId="0">#REF!</definedName>
    <definedName name="투일반관리비" localSheetId="7">#REF!</definedName>
    <definedName name="투일반관리비" localSheetId="5">#REF!</definedName>
    <definedName name="투일반관리비">#REF!</definedName>
    <definedName name="투재료비" localSheetId="4">#REF!</definedName>
    <definedName name="투재료비" localSheetId="3">#REF!</definedName>
    <definedName name="투재료비" localSheetId="2">#REF!</definedName>
    <definedName name="투재료비" localSheetId="1">#REF!</definedName>
    <definedName name="투재료비" localSheetId="0">#REF!</definedName>
    <definedName name="투재료비" localSheetId="7">#REF!</definedName>
    <definedName name="투재료비" localSheetId="5">#REF!</definedName>
    <definedName name="투재료비">#REF!</definedName>
    <definedName name="투폐기물처리비" localSheetId="4">#REF!</definedName>
    <definedName name="투폐기물처리비" localSheetId="3">#REF!</definedName>
    <definedName name="투폐기물처리비" localSheetId="2">#REF!</definedName>
    <definedName name="투폐기물처리비" localSheetId="1">#REF!</definedName>
    <definedName name="투폐기물처리비" localSheetId="0">#REF!</definedName>
    <definedName name="투폐기물처리비" localSheetId="7">#REF!</definedName>
    <definedName name="투폐기물처리비" localSheetId="5">#REF!</definedName>
    <definedName name="투폐기물처리비">#REF!</definedName>
    <definedName name="특1호_맨홀" localSheetId="4">#REF!</definedName>
    <definedName name="특1호_맨홀" localSheetId="3">#REF!</definedName>
    <definedName name="특1호_맨홀">#REF!</definedName>
    <definedName name="특1호_부관" localSheetId="4">#REF!</definedName>
    <definedName name="특1호_부관" localSheetId="3">#REF!</definedName>
    <definedName name="특1호_부관">#REF!</definedName>
    <definedName name="특고압케이블전공001" localSheetId="4">#REF!</definedName>
    <definedName name="특고압케이블전공001" localSheetId="3">#REF!</definedName>
    <definedName name="특고압케이블전공001" localSheetId="2">#REF!</definedName>
    <definedName name="특고압케이블전공001" localSheetId="1">#REF!</definedName>
    <definedName name="특고압케이블전공001" localSheetId="0">#REF!</definedName>
    <definedName name="특고압케이블전공001" localSheetId="7">#REF!</definedName>
    <definedName name="특고압케이블전공001" localSheetId="5">#REF!</definedName>
    <definedName name="특고압케이블전공001">#REF!</definedName>
    <definedName name="특고압케이블전공002" localSheetId="4">#REF!</definedName>
    <definedName name="특고압케이블전공002" localSheetId="3">#REF!</definedName>
    <definedName name="특고압케이블전공002" localSheetId="2">#REF!</definedName>
    <definedName name="특고압케이블전공002" localSheetId="1">#REF!</definedName>
    <definedName name="특고압케이블전공002" localSheetId="0">#REF!</definedName>
    <definedName name="특고압케이블전공002" localSheetId="7">#REF!</definedName>
    <definedName name="특고압케이블전공002" localSheetId="5">#REF!</definedName>
    <definedName name="특고압케이블전공002">#REF!</definedName>
    <definedName name="특고압케이블전공011" localSheetId="4">#REF!</definedName>
    <definedName name="특고압케이블전공011" localSheetId="3">#REF!</definedName>
    <definedName name="특고압케이블전공011" localSheetId="2">#REF!</definedName>
    <definedName name="특고압케이블전공011" localSheetId="1">#REF!</definedName>
    <definedName name="특고압케이블전공011" localSheetId="0">#REF!</definedName>
    <definedName name="특고압케이블전공011" localSheetId="7">#REF!</definedName>
    <definedName name="특고압케이블전공011" localSheetId="5">#REF!</definedName>
    <definedName name="특고압케이블전공011">#REF!</definedName>
    <definedName name="특고압케이블전공012" localSheetId="4">#REF!</definedName>
    <definedName name="특고압케이블전공012" localSheetId="3">#REF!</definedName>
    <definedName name="특고압케이블전공012" localSheetId="2">#REF!</definedName>
    <definedName name="특고압케이블전공012" localSheetId="1">#REF!</definedName>
    <definedName name="특고압케이블전공012" localSheetId="0">#REF!</definedName>
    <definedName name="특고압케이블전공012" localSheetId="7">#REF!</definedName>
    <definedName name="특고압케이블전공012" localSheetId="5">#REF!</definedName>
    <definedName name="특고압케이블전공012">#REF!</definedName>
    <definedName name="특고압케이블전공982" localSheetId="4">#REF!</definedName>
    <definedName name="특고압케이블전공982" localSheetId="3">#REF!</definedName>
    <definedName name="특고압케이블전공982" localSheetId="2">#REF!</definedName>
    <definedName name="특고압케이블전공982" localSheetId="1">#REF!</definedName>
    <definedName name="특고압케이블전공982" localSheetId="0">#REF!</definedName>
    <definedName name="특고압케이블전공982" localSheetId="7">#REF!</definedName>
    <definedName name="특고압케이블전공982" localSheetId="5">#REF!</definedName>
    <definedName name="특고압케이블전공982">#REF!</definedName>
    <definedName name="특고압케이블전공991" localSheetId="4">#REF!</definedName>
    <definedName name="특고압케이블전공991" localSheetId="3">#REF!</definedName>
    <definedName name="특고압케이블전공991" localSheetId="2">#REF!</definedName>
    <definedName name="특고압케이블전공991" localSheetId="1">#REF!</definedName>
    <definedName name="특고압케이블전공991" localSheetId="0">#REF!</definedName>
    <definedName name="특고압케이블전공991" localSheetId="7">#REF!</definedName>
    <definedName name="특고압케이블전공991" localSheetId="5">#REF!</definedName>
    <definedName name="특고압케이블전공991">#REF!</definedName>
    <definedName name="특고압케이블전공992" localSheetId="4">#REF!</definedName>
    <definedName name="특고압케이블전공992" localSheetId="3">#REF!</definedName>
    <definedName name="특고압케이블전공992" localSheetId="2">#REF!</definedName>
    <definedName name="특고압케이블전공992" localSheetId="1">#REF!</definedName>
    <definedName name="특고압케이블전공992" localSheetId="0">#REF!</definedName>
    <definedName name="특고압케이블전공992" localSheetId="7">#REF!</definedName>
    <definedName name="특고압케이블전공992" localSheetId="5">#REF!</definedName>
    <definedName name="특고압케이블전공992">#REF!</definedName>
    <definedName name="특급원자력비파괴시험공001" localSheetId="4">#REF!</definedName>
    <definedName name="특급원자력비파괴시험공001" localSheetId="3">#REF!</definedName>
    <definedName name="특급원자력비파괴시험공001" localSheetId="2">#REF!</definedName>
    <definedName name="특급원자력비파괴시험공001" localSheetId="1">#REF!</definedName>
    <definedName name="특급원자력비파괴시험공001" localSheetId="0">#REF!</definedName>
    <definedName name="특급원자력비파괴시험공001" localSheetId="7">#REF!</definedName>
    <definedName name="특급원자력비파괴시험공001" localSheetId="5">#REF!</definedName>
    <definedName name="특급원자력비파괴시험공001">#REF!</definedName>
    <definedName name="특급원자력비파괴시험공002" localSheetId="4">#REF!</definedName>
    <definedName name="특급원자력비파괴시험공002" localSheetId="3">#REF!</definedName>
    <definedName name="특급원자력비파괴시험공002" localSheetId="2">#REF!</definedName>
    <definedName name="특급원자력비파괴시험공002" localSheetId="1">#REF!</definedName>
    <definedName name="특급원자력비파괴시험공002" localSheetId="0">#REF!</definedName>
    <definedName name="특급원자력비파괴시험공002" localSheetId="7">#REF!</definedName>
    <definedName name="특급원자력비파괴시험공002" localSheetId="5">#REF!</definedName>
    <definedName name="특급원자력비파괴시험공002">#REF!</definedName>
    <definedName name="특급원자력비파괴시험공011" localSheetId="4">#REF!</definedName>
    <definedName name="특급원자력비파괴시험공011" localSheetId="3">#REF!</definedName>
    <definedName name="특급원자력비파괴시험공011" localSheetId="2">#REF!</definedName>
    <definedName name="특급원자력비파괴시험공011" localSheetId="1">#REF!</definedName>
    <definedName name="특급원자력비파괴시험공011" localSheetId="0">#REF!</definedName>
    <definedName name="특급원자력비파괴시험공011" localSheetId="7">#REF!</definedName>
    <definedName name="특급원자력비파괴시험공011" localSheetId="5">#REF!</definedName>
    <definedName name="특급원자력비파괴시험공011">#REF!</definedName>
    <definedName name="특급원자력비파괴시험공012" localSheetId="4">#REF!</definedName>
    <definedName name="특급원자력비파괴시험공012" localSheetId="3">#REF!</definedName>
    <definedName name="특급원자력비파괴시험공012" localSheetId="2">#REF!</definedName>
    <definedName name="특급원자력비파괴시험공012" localSheetId="1">#REF!</definedName>
    <definedName name="특급원자력비파괴시험공012" localSheetId="0">#REF!</definedName>
    <definedName name="특급원자력비파괴시험공012" localSheetId="7">#REF!</definedName>
    <definedName name="특급원자력비파괴시험공012" localSheetId="5">#REF!</definedName>
    <definedName name="특급원자력비파괴시험공012">#REF!</definedName>
    <definedName name="특급원자력비파괴시험공982" localSheetId="4">#REF!</definedName>
    <definedName name="특급원자력비파괴시험공982" localSheetId="3">#REF!</definedName>
    <definedName name="특급원자력비파괴시험공982" localSheetId="2">#REF!</definedName>
    <definedName name="특급원자력비파괴시험공982" localSheetId="1">#REF!</definedName>
    <definedName name="특급원자력비파괴시험공982" localSheetId="0">#REF!</definedName>
    <definedName name="특급원자력비파괴시험공982" localSheetId="7">#REF!</definedName>
    <definedName name="특급원자력비파괴시험공982" localSheetId="5">#REF!</definedName>
    <definedName name="특급원자력비파괴시험공982">#REF!</definedName>
    <definedName name="특급원자력비파괴시험공991" localSheetId="4">#REF!</definedName>
    <definedName name="특급원자력비파괴시험공991" localSheetId="3">#REF!</definedName>
    <definedName name="특급원자력비파괴시험공991" localSheetId="2">#REF!</definedName>
    <definedName name="특급원자력비파괴시험공991" localSheetId="1">#REF!</definedName>
    <definedName name="특급원자력비파괴시험공991" localSheetId="0">#REF!</definedName>
    <definedName name="특급원자력비파괴시험공991" localSheetId="7">#REF!</definedName>
    <definedName name="특급원자력비파괴시험공991" localSheetId="5">#REF!</definedName>
    <definedName name="특급원자력비파괴시험공991">#REF!</definedName>
    <definedName name="특급원자력비파괴시험공992" localSheetId="4">#REF!</definedName>
    <definedName name="특급원자력비파괴시험공992" localSheetId="3">#REF!</definedName>
    <definedName name="특급원자력비파괴시험공992" localSheetId="2">#REF!</definedName>
    <definedName name="특급원자력비파괴시험공992" localSheetId="1">#REF!</definedName>
    <definedName name="특급원자력비파괴시험공992" localSheetId="0">#REF!</definedName>
    <definedName name="특급원자력비파괴시험공992" localSheetId="7">#REF!</definedName>
    <definedName name="특급원자력비파괴시험공992" localSheetId="5">#REF!</definedName>
    <definedName name="특급원자력비파괴시험공992">#REF!</definedName>
    <definedName name="특별인부" localSheetId="4">[69]물가자료!$C$11</definedName>
    <definedName name="특별인부" localSheetId="3">[69]물가자료!$C$11</definedName>
    <definedName name="특별인부" localSheetId="2">[69]물가자료!$C$11</definedName>
    <definedName name="특별인부" localSheetId="1">[69]물가자료!$C$11</definedName>
    <definedName name="특별인부" localSheetId="0">[69]물가자료!$C$11</definedName>
    <definedName name="특별인부" localSheetId="5">[69]물가자료!$C$11</definedName>
    <definedName name="특별인부">[70]물가자료!$C$11</definedName>
    <definedName name="특별인부001" localSheetId="4">#REF!</definedName>
    <definedName name="특별인부001" localSheetId="3">#REF!</definedName>
    <definedName name="특별인부001" localSheetId="2">#REF!</definedName>
    <definedName name="특별인부001" localSheetId="1">#REF!</definedName>
    <definedName name="특별인부001" localSheetId="0">#REF!</definedName>
    <definedName name="특별인부001" localSheetId="7">#REF!</definedName>
    <definedName name="특별인부001" localSheetId="5">#REF!</definedName>
    <definedName name="특별인부001">#REF!</definedName>
    <definedName name="특별인부002" localSheetId="4">#REF!</definedName>
    <definedName name="특별인부002" localSheetId="3">#REF!</definedName>
    <definedName name="특별인부002" localSheetId="2">#REF!</definedName>
    <definedName name="특별인부002" localSheetId="1">#REF!</definedName>
    <definedName name="특별인부002" localSheetId="0">#REF!</definedName>
    <definedName name="특별인부002" localSheetId="7">#REF!</definedName>
    <definedName name="특별인부002" localSheetId="5">#REF!</definedName>
    <definedName name="특별인부002">#REF!</definedName>
    <definedName name="특별인부011" localSheetId="4">#REF!</definedName>
    <definedName name="특별인부011" localSheetId="3">#REF!</definedName>
    <definedName name="특별인부011" localSheetId="2">#REF!</definedName>
    <definedName name="특별인부011" localSheetId="1">#REF!</definedName>
    <definedName name="특별인부011" localSheetId="0">#REF!</definedName>
    <definedName name="특별인부011" localSheetId="7">#REF!</definedName>
    <definedName name="특별인부011" localSheetId="5">#REF!</definedName>
    <definedName name="특별인부011">#REF!</definedName>
    <definedName name="특별인부012" localSheetId="4">#REF!</definedName>
    <definedName name="특별인부012" localSheetId="3">#REF!</definedName>
    <definedName name="특별인부012" localSheetId="2">#REF!</definedName>
    <definedName name="특별인부012" localSheetId="1">#REF!</definedName>
    <definedName name="특별인부012" localSheetId="0">#REF!</definedName>
    <definedName name="특별인부012" localSheetId="7">#REF!</definedName>
    <definedName name="특별인부012" localSheetId="5">#REF!</definedName>
    <definedName name="특별인부012">#REF!</definedName>
    <definedName name="특별인부982" localSheetId="4">#REF!</definedName>
    <definedName name="특별인부982" localSheetId="3">#REF!</definedName>
    <definedName name="특별인부982" localSheetId="2">#REF!</definedName>
    <definedName name="특별인부982" localSheetId="1">#REF!</definedName>
    <definedName name="특별인부982" localSheetId="0">#REF!</definedName>
    <definedName name="특별인부982" localSheetId="7">#REF!</definedName>
    <definedName name="특별인부982" localSheetId="5">#REF!</definedName>
    <definedName name="특별인부982">#REF!</definedName>
    <definedName name="특별인부991" localSheetId="4">#REF!</definedName>
    <definedName name="특별인부991" localSheetId="3">#REF!</definedName>
    <definedName name="특별인부991" localSheetId="2">#REF!</definedName>
    <definedName name="특별인부991" localSheetId="1">#REF!</definedName>
    <definedName name="특별인부991" localSheetId="0">#REF!</definedName>
    <definedName name="특별인부991" localSheetId="7">#REF!</definedName>
    <definedName name="특별인부991" localSheetId="5">#REF!</definedName>
    <definedName name="특별인부991">#REF!</definedName>
    <definedName name="특별인부992" localSheetId="4">#REF!</definedName>
    <definedName name="특별인부992" localSheetId="3">#REF!</definedName>
    <definedName name="특별인부992" localSheetId="2">#REF!</definedName>
    <definedName name="특별인부992" localSheetId="1">#REF!</definedName>
    <definedName name="특별인부992" localSheetId="0">#REF!</definedName>
    <definedName name="특별인부992" localSheetId="7">#REF!</definedName>
    <definedName name="특별인부992" localSheetId="5">#REF!</definedName>
    <definedName name="특별인부992">#REF!</definedName>
    <definedName name="특수" localSheetId="4">#REF!</definedName>
    <definedName name="특수" localSheetId="3">#REF!</definedName>
    <definedName name="특수" localSheetId="2">#REF!</definedName>
    <definedName name="특수" localSheetId="1">#REF!</definedName>
    <definedName name="특수" localSheetId="0">#REF!</definedName>
    <definedName name="특수" localSheetId="7">#REF!</definedName>
    <definedName name="특수" localSheetId="5">#REF!</definedName>
    <definedName name="특수">#REF!</definedName>
    <definedName name="특수1">'[48]교사기준면적(초등)'!$D$6</definedName>
    <definedName name="특수비계공" localSheetId="4">#REF!</definedName>
    <definedName name="특수비계공" localSheetId="3">#REF!</definedName>
    <definedName name="특수비계공" localSheetId="2">#REF!</definedName>
    <definedName name="특수비계공" localSheetId="1">#REF!</definedName>
    <definedName name="특수비계공" localSheetId="0">#REF!</definedName>
    <definedName name="특수비계공" localSheetId="7">#REF!</definedName>
    <definedName name="특수비계공" localSheetId="5">#REF!</definedName>
    <definedName name="특수비계공">#REF!</definedName>
    <definedName name="특수비계공001" localSheetId="4">#REF!</definedName>
    <definedName name="특수비계공001" localSheetId="3">#REF!</definedName>
    <definedName name="특수비계공001" localSheetId="2">#REF!</definedName>
    <definedName name="특수비계공001" localSheetId="1">#REF!</definedName>
    <definedName name="특수비계공001" localSheetId="0">#REF!</definedName>
    <definedName name="특수비계공001" localSheetId="7">#REF!</definedName>
    <definedName name="특수비계공001" localSheetId="5">#REF!</definedName>
    <definedName name="특수비계공001">#REF!</definedName>
    <definedName name="특수비계공002" localSheetId="4">#REF!</definedName>
    <definedName name="특수비계공002" localSheetId="3">#REF!</definedName>
    <definedName name="특수비계공002" localSheetId="2">#REF!</definedName>
    <definedName name="특수비계공002" localSheetId="1">#REF!</definedName>
    <definedName name="특수비계공002" localSheetId="0">#REF!</definedName>
    <definedName name="특수비계공002" localSheetId="7">#REF!</definedName>
    <definedName name="특수비계공002" localSheetId="5">#REF!</definedName>
    <definedName name="특수비계공002">#REF!</definedName>
    <definedName name="특수비계공011" localSheetId="4">#REF!</definedName>
    <definedName name="특수비계공011" localSheetId="3">#REF!</definedName>
    <definedName name="특수비계공011" localSheetId="2">#REF!</definedName>
    <definedName name="특수비계공011" localSheetId="1">#REF!</definedName>
    <definedName name="특수비계공011" localSheetId="0">#REF!</definedName>
    <definedName name="특수비계공011" localSheetId="7">#REF!</definedName>
    <definedName name="특수비계공011" localSheetId="5">#REF!</definedName>
    <definedName name="특수비계공011">#REF!</definedName>
    <definedName name="특수비계공012" localSheetId="4">#REF!</definedName>
    <definedName name="특수비계공012" localSheetId="3">#REF!</definedName>
    <definedName name="특수비계공012" localSheetId="2">#REF!</definedName>
    <definedName name="특수비계공012" localSheetId="1">#REF!</definedName>
    <definedName name="특수비계공012" localSheetId="0">#REF!</definedName>
    <definedName name="특수비계공012" localSheetId="7">#REF!</definedName>
    <definedName name="특수비계공012" localSheetId="5">#REF!</definedName>
    <definedName name="특수비계공012">#REF!</definedName>
    <definedName name="특수비계공982" localSheetId="4">#REF!</definedName>
    <definedName name="특수비계공982" localSheetId="3">#REF!</definedName>
    <definedName name="특수비계공982" localSheetId="2">#REF!</definedName>
    <definedName name="특수비계공982" localSheetId="1">#REF!</definedName>
    <definedName name="특수비계공982" localSheetId="0">#REF!</definedName>
    <definedName name="특수비계공982" localSheetId="7">#REF!</definedName>
    <definedName name="특수비계공982" localSheetId="5">#REF!</definedName>
    <definedName name="특수비계공982">#REF!</definedName>
    <definedName name="특수비계공991" localSheetId="4">#REF!</definedName>
    <definedName name="특수비계공991" localSheetId="3">#REF!</definedName>
    <definedName name="특수비계공991" localSheetId="2">#REF!</definedName>
    <definedName name="특수비계공991" localSheetId="1">#REF!</definedName>
    <definedName name="특수비계공991" localSheetId="0">#REF!</definedName>
    <definedName name="특수비계공991" localSheetId="7">#REF!</definedName>
    <definedName name="특수비계공991" localSheetId="5">#REF!</definedName>
    <definedName name="특수비계공991">#REF!</definedName>
    <definedName name="특수비계공992" localSheetId="4">#REF!</definedName>
    <definedName name="특수비계공992" localSheetId="3">#REF!</definedName>
    <definedName name="특수비계공992" localSheetId="2">#REF!</definedName>
    <definedName name="특수비계공992" localSheetId="1">#REF!</definedName>
    <definedName name="특수비계공992" localSheetId="0">#REF!</definedName>
    <definedName name="특수비계공992" localSheetId="7">#REF!</definedName>
    <definedName name="특수비계공992" localSheetId="5">#REF!</definedName>
    <definedName name="특수비계공992">#REF!</definedName>
    <definedName name="특수화공001" localSheetId="4">#REF!</definedName>
    <definedName name="특수화공001" localSheetId="3">#REF!</definedName>
    <definedName name="특수화공001" localSheetId="2">#REF!</definedName>
    <definedName name="특수화공001" localSheetId="1">#REF!</definedName>
    <definedName name="특수화공001" localSheetId="0">#REF!</definedName>
    <definedName name="특수화공001" localSheetId="7">#REF!</definedName>
    <definedName name="특수화공001" localSheetId="5">#REF!</definedName>
    <definedName name="특수화공001">#REF!</definedName>
    <definedName name="특수화공002" localSheetId="4">#REF!</definedName>
    <definedName name="특수화공002" localSheetId="3">#REF!</definedName>
    <definedName name="특수화공002" localSheetId="2">#REF!</definedName>
    <definedName name="특수화공002" localSheetId="1">#REF!</definedName>
    <definedName name="특수화공002" localSheetId="0">#REF!</definedName>
    <definedName name="특수화공002" localSheetId="7">#REF!</definedName>
    <definedName name="특수화공002" localSheetId="5">#REF!</definedName>
    <definedName name="특수화공002">#REF!</definedName>
    <definedName name="특수화공011" localSheetId="4">#REF!</definedName>
    <definedName name="특수화공011" localSheetId="3">#REF!</definedName>
    <definedName name="특수화공011" localSheetId="2">#REF!</definedName>
    <definedName name="특수화공011" localSheetId="1">#REF!</definedName>
    <definedName name="특수화공011" localSheetId="0">#REF!</definedName>
    <definedName name="특수화공011" localSheetId="7">#REF!</definedName>
    <definedName name="특수화공011" localSheetId="5">#REF!</definedName>
    <definedName name="특수화공011">#REF!</definedName>
    <definedName name="특수화공012" localSheetId="4">#REF!</definedName>
    <definedName name="특수화공012" localSheetId="3">#REF!</definedName>
    <definedName name="특수화공012" localSheetId="2">#REF!</definedName>
    <definedName name="특수화공012" localSheetId="1">#REF!</definedName>
    <definedName name="특수화공012" localSheetId="0">#REF!</definedName>
    <definedName name="특수화공012" localSheetId="7">#REF!</definedName>
    <definedName name="특수화공012" localSheetId="5">#REF!</definedName>
    <definedName name="특수화공012">#REF!</definedName>
    <definedName name="특수화공982" localSheetId="4">#REF!</definedName>
    <definedName name="특수화공982" localSheetId="3">#REF!</definedName>
    <definedName name="특수화공982" localSheetId="2">#REF!</definedName>
    <definedName name="특수화공982" localSheetId="1">#REF!</definedName>
    <definedName name="특수화공982" localSheetId="0">#REF!</definedName>
    <definedName name="특수화공982" localSheetId="7">#REF!</definedName>
    <definedName name="특수화공982" localSheetId="5">#REF!</definedName>
    <definedName name="특수화공982">#REF!</definedName>
    <definedName name="특수화공991" localSheetId="4">#REF!</definedName>
    <definedName name="특수화공991" localSheetId="3">#REF!</definedName>
    <definedName name="특수화공991" localSheetId="2">#REF!</definedName>
    <definedName name="특수화공991" localSheetId="1">#REF!</definedName>
    <definedName name="특수화공991" localSheetId="0">#REF!</definedName>
    <definedName name="특수화공991" localSheetId="7">#REF!</definedName>
    <definedName name="특수화공991" localSheetId="5">#REF!</definedName>
    <definedName name="특수화공991">#REF!</definedName>
    <definedName name="특수화공992" localSheetId="4">#REF!</definedName>
    <definedName name="특수화공992" localSheetId="3">#REF!</definedName>
    <definedName name="특수화공992" localSheetId="2">#REF!</definedName>
    <definedName name="특수화공992" localSheetId="1">#REF!</definedName>
    <definedName name="특수화공992" localSheetId="0">#REF!</definedName>
    <definedName name="특수화공992" localSheetId="7">#REF!</definedName>
    <definedName name="특수화공992" localSheetId="5">#REF!</definedName>
    <definedName name="특수화공992">#REF!</definedName>
    <definedName name="ㅍ49" localSheetId="4">#REF!</definedName>
    <definedName name="ㅍ49" localSheetId="3">#REF!</definedName>
    <definedName name="ㅍ49" localSheetId="2">#REF!</definedName>
    <definedName name="ㅍ49" localSheetId="1">#REF!</definedName>
    <definedName name="ㅍ49" localSheetId="0">#REF!</definedName>
    <definedName name="ㅍ49" localSheetId="7">#REF!</definedName>
    <definedName name="ㅍ49" localSheetId="5">#REF!</definedName>
    <definedName name="ㅍ49">#REF!</definedName>
    <definedName name="ㅍㅍ" hidden="1">{#N/A,#N/A,TRUE,"토적및재료집계";#N/A,#N/A,TRUE,"토적및재료집계";#N/A,#N/A,TRUE,"단위량"}</definedName>
    <definedName name="파" localSheetId="4">#REF!</definedName>
    <definedName name="파" localSheetId="3">#REF!</definedName>
    <definedName name="파" localSheetId="2">#REF!</definedName>
    <definedName name="파" localSheetId="1">#REF!</definedName>
    <definedName name="파" localSheetId="0">#REF!</definedName>
    <definedName name="파" localSheetId="7">#REF!</definedName>
    <definedName name="파" localSheetId="5">#REF!</definedName>
    <definedName name="파">#REF!</definedName>
    <definedName name="파라페트강도" localSheetId="4">[146]용소리교!#REF!</definedName>
    <definedName name="파라페트강도" localSheetId="3">[146]용소리교!#REF!</definedName>
    <definedName name="파라페트강도" localSheetId="2">[146]용소리교!#REF!</definedName>
    <definedName name="파라페트강도" localSheetId="1">[146]용소리교!#REF!</definedName>
    <definedName name="파라페트강도" localSheetId="0">[146]용소리교!#REF!</definedName>
    <definedName name="파라페트강도" localSheetId="7">[146]용소리교!#REF!</definedName>
    <definedName name="파라페트강도" localSheetId="5">[146]용소리교!#REF!</definedName>
    <definedName name="파라페트강도">[146]용소리교!#REF!</definedName>
    <definedName name="파이1" localSheetId="4">#REF!</definedName>
    <definedName name="파이1" localSheetId="3">#REF!</definedName>
    <definedName name="파이1" localSheetId="2">#REF!</definedName>
    <definedName name="파이1" localSheetId="1">#REF!</definedName>
    <definedName name="파이1" localSheetId="0">#REF!</definedName>
    <definedName name="파이1" localSheetId="7">#REF!</definedName>
    <definedName name="파이1" localSheetId="5">#REF!</definedName>
    <definedName name="파이1">#REF!</definedName>
    <definedName name="파이2" localSheetId="4">#REF!</definedName>
    <definedName name="파이2" localSheetId="3">#REF!</definedName>
    <definedName name="파이2" localSheetId="2">#REF!</definedName>
    <definedName name="파이2" localSheetId="1">#REF!</definedName>
    <definedName name="파이2" localSheetId="0">#REF!</definedName>
    <definedName name="파이2" localSheetId="7">#REF!</definedName>
    <definedName name="파이2" localSheetId="5">#REF!</definedName>
    <definedName name="파이2">#REF!</definedName>
    <definedName name="파일" localSheetId="4" hidden="1">#REF!</definedName>
    <definedName name="파일" localSheetId="3" hidden="1">#REF!</definedName>
    <definedName name="파일" localSheetId="2" hidden="1">#REF!</definedName>
    <definedName name="파일" localSheetId="1" hidden="1">#REF!</definedName>
    <definedName name="파일" localSheetId="0" hidden="1">#REF!</definedName>
    <definedName name="파일" localSheetId="7" hidden="1">#REF!</definedName>
    <definedName name="파일" localSheetId="5" hidden="1">#REF!</definedName>
    <definedName name="파일" hidden="1">#REF!</definedName>
    <definedName name="파일길이" localSheetId="4">#REF!</definedName>
    <definedName name="파일길이" localSheetId="3">#REF!</definedName>
    <definedName name="파일길이" localSheetId="2">#REF!</definedName>
    <definedName name="파일길이" localSheetId="1">#REF!</definedName>
    <definedName name="파일길이" localSheetId="0">#REF!</definedName>
    <definedName name="파일길이" localSheetId="7">#REF!</definedName>
    <definedName name="파일길이" localSheetId="5">#REF!</definedName>
    <definedName name="파일길이">#REF!</definedName>
    <definedName name="파일종갯수" localSheetId="4">#REF!</definedName>
    <definedName name="파일종갯수" localSheetId="3">#REF!</definedName>
    <definedName name="파일종갯수" localSheetId="2">#REF!</definedName>
    <definedName name="파일종갯수" localSheetId="1">#REF!</definedName>
    <definedName name="파일종갯수" localSheetId="0">#REF!</definedName>
    <definedName name="파일종갯수" localSheetId="7">#REF!</definedName>
    <definedName name="파일종갯수" localSheetId="5">#REF!</definedName>
    <definedName name="파일종갯수">#REF!</definedName>
    <definedName name="파일횡갯수" localSheetId="4">#REF!</definedName>
    <definedName name="파일횡갯수" localSheetId="3">#REF!</definedName>
    <definedName name="파일횡갯수" localSheetId="2">#REF!</definedName>
    <definedName name="파일횡갯수" localSheetId="1">#REF!</definedName>
    <definedName name="파일횡갯수" localSheetId="0">#REF!</definedName>
    <definedName name="파일횡갯수" localSheetId="7">#REF!</definedName>
    <definedName name="파일횡갯수" localSheetId="5">#REF!</definedName>
    <definedName name="파일횡갯수">#REF!</definedName>
    <definedName name="판넬조립공001" localSheetId="4">#REF!</definedName>
    <definedName name="판넬조립공001" localSheetId="3">#REF!</definedName>
    <definedName name="판넬조립공001" localSheetId="2">#REF!</definedName>
    <definedName name="판넬조립공001" localSheetId="1">#REF!</definedName>
    <definedName name="판넬조립공001" localSheetId="0">#REF!</definedName>
    <definedName name="판넬조립공001" localSheetId="7">#REF!</definedName>
    <definedName name="판넬조립공001" localSheetId="5">#REF!</definedName>
    <definedName name="판넬조립공001">#REF!</definedName>
    <definedName name="판넬조립공002" localSheetId="4">#REF!</definedName>
    <definedName name="판넬조립공002" localSheetId="3">#REF!</definedName>
    <definedName name="판넬조립공002" localSheetId="2">#REF!</definedName>
    <definedName name="판넬조립공002" localSheetId="1">#REF!</definedName>
    <definedName name="판넬조립공002" localSheetId="0">#REF!</definedName>
    <definedName name="판넬조립공002" localSheetId="7">#REF!</definedName>
    <definedName name="판넬조립공002" localSheetId="5">#REF!</definedName>
    <definedName name="판넬조립공002">#REF!</definedName>
    <definedName name="판넬조립공011" localSheetId="4">#REF!</definedName>
    <definedName name="판넬조립공011" localSheetId="3">#REF!</definedName>
    <definedName name="판넬조립공011" localSheetId="2">#REF!</definedName>
    <definedName name="판넬조립공011" localSheetId="1">#REF!</definedName>
    <definedName name="판넬조립공011" localSheetId="0">#REF!</definedName>
    <definedName name="판넬조립공011" localSheetId="7">#REF!</definedName>
    <definedName name="판넬조립공011" localSheetId="5">#REF!</definedName>
    <definedName name="판넬조립공011">#REF!</definedName>
    <definedName name="판넬조립공012" localSheetId="4">#REF!</definedName>
    <definedName name="판넬조립공012" localSheetId="3">#REF!</definedName>
    <definedName name="판넬조립공012" localSheetId="2">#REF!</definedName>
    <definedName name="판넬조립공012" localSheetId="1">#REF!</definedName>
    <definedName name="판넬조립공012" localSheetId="0">#REF!</definedName>
    <definedName name="판넬조립공012" localSheetId="7">#REF!</definedName>
    <definedName name="판넬조립공012" localSheetId="5">#REF!</definedName>
    <definedName name="판넬조립공012">#REF!</definedName>
    <definedName name="판넬조립공982" localSheetId="4">#REF!</definedName>
    <definedName name="판넬조립공982" localSheetId="3">#REF!</definedName>
    <definedName name="판넬조립공982" localSheetId="2">#REF!</definedName>
    <definedName name="판넬조립공982" localSheetId="1">#REF!</definedName>
    <definedName name="판넬조립공982" localSheetId="0">#REF!</definedName>
    <definedName name="판넬조립공982" localSheetId="7">#REF!</definedName>
    <definedName name="판넬조립공982" localSheetId="5">#REF!</definedName>
    <definedName name="판넬조립공982">#REF!</definedName>
    <definedName name="판넬조립공991" localSheetId="4">#REF!</definedName>
    <definedName name="판넬조립공991" localSheetId="3">#REF!</definedName>
    <definedName name="판넬조립공991" localSheetId="2">#REF!</definedName>
    <definedName name="판넬조립공991" localSheetId="1">#REF!</definedName>
    <definedName name="판넬조립공991" localSheetId="0">#REF!</definedName>
    <definedName name="판넬조립공991" localSheetId="7">#REF!</definedName>
    <definedName name="판넬조립공991" localSheetId="5">#REF!</definedName>
    <definedName name="판넬조립공991">#REF!</definedName>
    <definedName name="판넬조립공992" localSheetId="4">#REF!</definedName>
    <definedName name="판넬조립공992" localSheetId="3">#REF!</definedName>
    <definedName name="판넬조립공992" localSheetId="2">#REF!</definedName>
    <definedName name="판넬조립공992" localSheetId="1">#REF!</definedName>
    <definedName name="판넬조립공992" localSheetId="0">#REF!</definedName>
    <definedName name="판넬조립공992" localSheetId="7">#REF!</definedName>
    <definedName name="판넬조립공992" localSheetId="5">#REF!</definedName>
    <definedName name="판넬조립공992">#REF!</definedName>
    <definedName name="펌프구경" localSheetId="4">#REF!</definedName>
    <definedName name="펌프구경" localSheetId="3">#REF!</definedName>
    <definedName name="펌프구경" localSheetId="2">#REF!</definedName>
    <definedName name="펌프구경" localSheetId="1">#REF!</definedName>
    <definedName name="펌프구경" localSheetId="0">#REF!</definedName>
    <definedName name="펌프구경" localSheetId="7">#REF!</definedName>
    <definedName name="펌프구경" localSheetId="5">#REF!</definedName>
    <definedName name="펌프구경">#REF!</definedName>
    <definedName name="펌프장" localSheetId="4">[132]약품공급2!#REF!</definedName>
    <definedName name="펌프장" localSheetId="3">[132]약품공급2!#REF!</definedName>
    <definedName name="펌프장" localSheetId="2">[132]약품공급2!#REF!</definedName>
    <definedName name="펌프장" localSheetId="1">[132]약품공급2!#REF!</definedName>
    <definedName name="펌프장" localSheetId="0">[132]약품공급2!#REF!</definedName>
    <definedName name="펌프장" localSheetId="7">[132]약품공급2!#REF!</definedName>
    <definedName name="펌프장" localSheetId="5">[132]약품공급2!#REF!</definedName>
    <definedName name="펌프장">[132]약품공급2!#REF!</definedName>
    <definedName name="평균H1">'[145]1-1평균터파기고(1)'!$G$31</definedName>
    <definedName name="평균H2" localSheetId="4">#REF!</definedName>
    <definedName name="평균H2" localSheetId="3">#REF!</definedName>
    <definedName name="평균H2">#REF!</definedName>
    <definedName name="평당견적" localSheetId="4" hidden="1">#REF!</definedName>
    <definedName name="평당견적" localSheetId="3" hidden="1">#REF!</definedName>
    <definedName name="평당견적" hidden="1">#REF!</definedName>
    <definedName name="평의자" localSheetId="4">#REF!</definedName>
    <definedName name="평의자" localSheetId="3">#REF!</definedName>
    <definedName name="평의자" localSheetId="2">#REF!</definedName>
    <definedName name="평의자" localSheetId="1">#REF!</definedName>
    <definedName name="평의자" localSheetId="0">#REF!</definedName>
    <definedName name="평의자" localSheetId="7">#REF!</definedName>
    <definedName name="평의자" localSheetId="5">#REF!</definedName>
    <definedName name="평의자">#REF!</definedName>
    <definedName name="폐기물처리비" localSheetId="4">#REF!</definedName>
    <definedName name="폐기물처리비" localSheetId="3">#REF!</definedName>
    <definedName name="폐기물처리비" localSheetId="2">#REF!</definedName>
    <definedName name="폐기물처리비" localSheetId="1">#REF!</definedName>
    <definedName name="폐기물처리비" localSheetId="0">#REF!</definedName>
    <definedName name="폐기물처리비" localSheetId="7">#REF!</definedName>
    <definedName name="폐기물처리비" localSheetId="5">#REF!</definedName>
    <definedName name="폐기물처리비">#REF!</definedName>
    <definedName name="포설공001" localSheetId="4">#REF!</definedName>
    <definedName name="포설공001" localSheetId="3">#REF!</definedName>
    <definedName name="포설공001" localSheetId="2">#REF!</definedName>
    <definedName name="포설공001" localSheetId="1">#REF!</definedName>
    <definedName name="포설공001" localSheetId="0">#REF!</definedName>
    <definedName name="포설공001" localSheetId="7">#REF!</definedName>
    <definedName name="포설공001" localSheetId="5">#REF!</definedName>
    <definedName name="포설공001">#REF!</definedName>
    <definedName name="포설공002" localSheetId="4">#REF!</definedName>
    <definedName name="포설공002" localSheetId="3">#REF!</definedName>
    <definedName name="포설공002" localSheetId="2">#REF!</definedName>
    <definedName name="포설공002" localSheetId="1">#REF!</definedName>
    <definedName name="포설공002" localSheetId="0">#REF!</definedName>
    <definedName name="포설공002" localSheetId="7">#REF!</definedName>
    <definedName name="포설공002" localSheetId="5">#REF!</definedName>
    <definedName name="포설공002">#REF!</definedName>
    <definedName name="포설공011" localSheetId="4">#REF!</definedName>
    <definedName name="포설공011" localSheetId="3">#REF!</definedName>
    <definedName name="포설공011" localSheetId="2">#REF!</definedName>
    <definedName name="포설공011" localSheetId="1">#REF!</definedName>
    <definedName name="포설공011" localSheetId="0">#REF!</definedName>
    <definedName name="포설공011" localSheetId="7">#REF!</definedName>
    <definedName name="포설공011" localSheetId="5">#REF!</definedName>
    <definedName name="포설공011">#REF!</definedName>
    <definedName name="포설공012" localSheetId="4">#REF!</definedName>
    <definedName name="포설공012" localSheetId="3">#REF!</definedName>
    <definedName name="포설공012" localSheetId="2">#REF!</definedName>
    <definedName name="포설공012" localSheetId="1">#REF!</definedName>
    <definedName name="포설공012" localSheetId="0">#REF!</definedName>
    <definedName name="포설공012" localSheetId="7">#REF!</definedName>
    <definedName name="포설공012" localSheetId="5">#REF!</definedName>
    <definedName name="포설공012">#REF!</definedName>
    <definedName name="포설공982" localSheetId="4">#REF!</definedName>
    <definedName name="포설공982" localSheetId="3">#REF!</definedName>
    <definedName name="포설공982" localSheetId="2">#REF!</definedName>
    <definedName name="포설공982" localSheetId="1">#REF!</definedName>
    <definedName name="포설공982" localSheetId="0">#REF!</definedName>
    <definedName name="포설공982" localSheetId="7">#REF!</definedName>
    <definedName name="포설공982" localSheetId="5">#REF!</definedName>
    <definedName name="포설공982">#REF!</definedName>
    <definedName name="포설공991" localSheetId="4">#REF!</definedName>
    <definedName name="포설공991" localSheetId="3">#REF!</definedName>
    <definedName name="포설공991" localSheetId="2">#REF!</definedName>
    <definedName name="포설공991" localSheetId="1">#REF!</definedName>
    <definedName name="포설공991" localSheetId="0">#REF!</definedName>
    <definedName name="포설공991" localSheetId="7">#REF!</definedName>
    <definedName name="포설공991" localSheetId="5">#REF!</definedName>
    <definedName name="포설공991">#REF!</definedName>
    <definedName name="포설공992" localSheetId="4">#REF!</definedName>
    <definedName name="포설공992" localSheetId="3">#REF!</definedName>
    <definedName name="포설공992" localSheetId="2">#REF!</definedName>
    <definedName name="포설공992" localSheetId="1">#REF!</definedName>
    <definedName name="포설공992" localSheetId="0">#REF!</definedName>
    <definedName name="포설공992" localSheetId="7">#REF!</definedName>
    <definedName name="포설공992" localSheetId="5">#REF!</definedName>
    <definedName name="포설공992">#REF!</definedName>
    <definedName name="포장" localSheetId="4">#REF!</definedName>
    <definedName name="포장" localSheetId="3">#REF!</definedName>
    <definedName name="포장" localSheetId="2">#REF!</definedName>
    <definedName name="포장" localSheetId="1">#REF!</definedName>
    <definedName name="포장" localSheetId="0">#REF!</definedName>
    <definedName name="포장" localSheetId="7">#REF!</definedName>
    <definedName name="포장" localSheetId="5">#REF!</definedName>
    <definedName name="포장">#REF!</definedName>
    <definedName name="포장공" localSheetId="4">#REF!</definedName>
    <definedName name="포장공" localSheetId="3">#REF!</definedName>
    <definedName name="포장공" localSheetId="2">#REF!</definedName>
    <definedName name="포장공" localSheetId="1">#REF!</definedName>
    <definedName name="포장공" localSheetId="0">#REF!</definedName>
    <definedName name="포장공" localSheetId="7">#REF!</definedName>
    <definedName name="포장공" localSheetId="5">#REF!</definedName>
    <definedName name="포장공">#REF!</definedName>
    <definedName name="포장공001" localSheetId="4">#REF!</definedName>
    <definedName name="포장공001" localSheetId="3">#REF!</definedName>
    <definedName name="포장공001" localSheetId="2">#REF!</definedName>
    <definedName name="포장공001" localSheetId="1">#REF!</definedName>
    <definedName name="포장공001" localSheetId="0">#REF!</definedName>
    <definedName name="포장공001" localSheetId="7">#REF!</definedName>
    <definedName name="포장공001" localSheetId="5">#REF!</definedName>
    <definedName name="포장공001">#REF!</definedName>
    <definedName name="포장공002" localSheetId="4">#REF!</definedName>
    <definedName name="포장공002" localSheetId="3">#REF!</definedName>
    <definedName name="포장공002" localSheetId="2">#REF!</definedName>
    <definedName name="포장공002" localSheetId="1">#REF!</definedName>
    <definedName name="포장공002" localSheetId="0">#REF!</definedName>
    <definedName name="포장공002" localSheetId="7">#REF!</definedName>
    <definedName name="포장공002" localSheetId="5">#REF!</definedName>
    <definedName name="포장공002">#REF!</definedName>
    <definedName name="포장공011" localSheetId="4">#REF!</definedName>
    <definedName name="포장공011" localSheetId="3">#REF!</definedName>
    <definedName name="포장공011" localSheetId="2">#REF!</definedName>
    <definedName name="포장공011" localSheetId="1">#REF!</definedName>
    <definedName name="포장공011" localSheetId="0">#REF!</definedName>
    <definedName name="포장공011" localSheetId="7">#REF!</definedName>
    <definedName name="포장공011" localSheetId="5">#REF!</definedName>
    <definedName name="포장공011">#REF!</definedName>
    <definedName name="포장공012" localSheetId="4">#REF!</definedName>
    <definedName name="포장공012" localSheetId="3">#REF!</definedName>
    <definedName name="포장공012" localSheetId="2">#REF!</definedName>
    <definedName name="포장공012" localSheetId="1">#REF!</definedName>
    <definedName name="포장공012" localSheetId="0">#REF!</definedName>
    <definedName name="포장공012" localSheetId="7">#REF!</definedName>
    <definedName name="포장공012" localSheetId="5">#REF!</definedName>
    <definedName name="포장공012">#REF!</definedName>
    <definedName name="포장공982" localSheetId="4">#REF!</definedName>
    <definedName name="포장공982" localSheetId="3">#REF!</definedName>
    <definedName name="포장공982" localSheetId="2">#REF!</definedName>
    <definedName name="포장공982" localSheetId="1">#REF!</definedName>
    <definedName name="포장공982" localSheetId="0">#REF!</definedName>
    <definedName name="포장공982" localSheetId="7">#REF!</definedName>
    <definedName name="포장공982" localSheetId="5">#REF!</definedName>
    <definedName name="포장공982">#REF!</definedName>
    <definedName name="포장공991" localSheetId="4">#REF!</definedName>
    <definedName name="포장공991" localSheetId="3">#REF!</definedName>
    <definedName name="포장공991" localSheetId="2">#REF!</definedName>
    <definedName name="포장공991" localSheetId="1">#REF!</definedName>
    <definedName name="포장공991" localSheetId="0">#REF!</definedName>
    <definedName name="포장공991" localSheetId="7">#REF!</definedName>
    <definedName name="포장공991" localSheetId="5">#REF!</definedName>
    <definedName name="포장공991">#REF!</definedName>
    <definedName name="포장공992" localSheetId="4">#REF!</definedName>
    <definedName name="포장공992" localSheetId="3">#REF!</definedName>
    <definedName name="포장공992" localSheetId="2">#REF!</definedName>
    <definedName name="포장공992" localSheetId="1">#REF!</definedName>
    <definedName name="포장공992" localSheetId="0">#REF!</definedName>
    <definedName name="포장공992" localSheetId="7">#REF!</definedName>
    <definedName name="포장공992" localSheetId="5">#REF!</definedName>
    <definedName name="포장공992">#REF!</definedName>
    <definedName name="포장공수량집계표" localSheetId="4">#REF!</definedName>
    <definedName name="포장공수량집계표" localSheetId="3">#REF!</definedName>
    <definedName name="포장공수량집계표" localSheetId="2">#REF!</definedName>
    <definedName name="포장공수량집계표" localSheetId="1">#REF!</definedName>
    <definedName name="포장공수량집계표" localSheetId="0">#REF!</definedName>
    <definedName name="포장공수량집계표" localSheetId="7">#REF!</definedName>
    <definedName name="포장공수량집계표" localSheetId="5">#REF!</definedName>
    <definedName name="포장공수량집계표">#REF!</definedName>
    <definedName name="포장장장">[58]포장공!$AR$111</definedName>
    <definedName name="포장절단" localSheetId="4">[39]단가!$C$79</definedName>
    <definedName name="포장절단" localSheetId="3">[39]단가!$C$79</definedName>
    <definedName name="포장절단" localSheetId="2">[39]단가!$C$79</definedName>
    <definedName name="포장절단" localSheetId="1">[39]단가!$C$79</definedName>
    <definedName name="포장절단" localSheetId="0">[39]단가!$C$79</definedName>
    <definedName name="포장절단" localSheetId="5">[39]단가!$C$79</definedName>
    <definedName name="포장절단">[40]단가!$C$79</definedName>
    <definedName name="포장조서" localSheetId="4">#REF!</definedName>
    <definedName name="포장조서" localSheetId="3">#REF!</definedName>
    <definedName name="포장조서" localSheetId="2">#REF!</definedName>
    <definedName name="포장조서" localSheetId="1">#REF!</definedName>
    <definedName name="포장조서" localSheetId="0">#REF!</definedName>
    <definedName name="포장조서" localSheetId="7">#REF!</definedName>
    <definedName name="포장조서" localSheetId="5">#REF!</definedName>
    <definedName name="포장조서">#REF!</definedName>
    <definedName name="포장파취" localSheetId="4">[39]단가!$C$81</definedName>
    <definedName name="포장파취" localSheetId="3">[39]단가!$C$81</definedName>
    <definedName name="포장파취" localSheetId="2">[39]단가!$C$81</definedName>
    <definedName name="포장파취" localSheetId="1">[39]단가!$C$81</definedName>
    <definedName name="포장파취" localSheetId="0">[39]단가!$C$81</definedName>
    <definedName name="포장파취" localSheetId="5">[39]단가!$C$81</definedName>
    <definedName name="포장파취">[40]단가!$C$81</definedName>
    <definedName name="포화" localSheetId="4">#REF!</definedName>
    <definedName name="포화" localSheetId="3">#REF!</definedName>
    <definedName name="포화" localSheetId="2">#REF!</definedName>
    <definedName name="포화" localSheetId="1">#REF!</definedName>
    <definedName name="포화" localSheetId="0">#REF!</definedName>
    <definedName name="포화" localSheetId="7">#REF!</definedName>
    <definedName name="포화" localSheetId="5">#REF!</definedName>
    <definedName name="포화">#REF!</definedName>
    <definedName name="폭" localSheetId="4">#REF!</definedName>
    <definedName name="폭" localSheetId="3">#REF!</definedName>
    <definedName name="폭" localSheetId="2">#REF!</definedName>
    <definedName name="폭" localSheetId="1">#REF!</definedName>
    <definedName name="폭" localSheetId="0">#REF!</definedName>
    <definedName name="폭" localSheetId="7">#REF!</definedName>
    <definedName name="폭" localSheetId="5">#REF!</definedName>
    <definedName name="폭">#REF!</definedName>
    <definedName name="폭1" localSheetId="4">#REF!</definedName>
    <definedName name="폭1" localSheetId="3">#REF!</definedName>
    <definedName name="폭1" localSheetId="2">#REF!</definedName>
    <definedName name="폭1" localSheetId="1">#REF!</definedName>
    <definedName name="폭1" localSheetId="0">#REF!</definedName>
    <definedName name="폭1" localSheetId="7">#REF!</definedName>
    <definedName name="폭1" localSheetId="5">#REF!</definedName>
    <definedName name="폭1">#REF!</definedName>
    <definedName name="폭2" localSheetId="4">#REF!</definedName>
    <definedName name="폭2" localSheetId="3">#REF!</definedName>
    <definedName name="폭2" localSheetId="2">#REF!</definedName>
    <definedName name="폭2" localSheetId="1">#REF!</definedName>
    <definedName name="폭2" localSheetId="0">#REF!</definedName>
    <definedName name="폭2" localSheetId="7">#REF!</definedName>
    <definedName name="폭2" localSheetId="5">#REF!</definedName>
    <definedName name="폭2">#REF!</definedName>
    <definedName name="폭3" localSheetId="4">#REF!</definedName>
    <definedName name="폭3" localSheetId="3">#REF!</definedName>
    <definedName name="폭3" localSheetId="2">#REF!</definedName>
    <definedName name="폭3" localSheetId="1">#REF!</definedName>
    <definedName name="폭3" localSheetId="0">#REF!</definedName>
    <definedName name="폭3" localSheetId="7">#REF!</definedName>
    <definedName name="폭3" localSheetId="5">#REF!</definedName>
    <definedName name="폭3">#REF!</definedName>
    <definedName name="폭4" localSheetId="4">#REF!</definedName>
    <definedName name="폭4" localSheetId="3">#REF!</definedName>
    <definedName name="폭4" localSheetId="2">#REF!</definedName>
    <definedName name="폭4" localSheetId="1">#REF!</definedName>
    <definedName name="폭4" localSheetId="0">#REF!</definedName>
    <definedName name="폭4" localSheetId="7">#REF!</definedName>
    <definedName name="폭4" localSheetId="5">#REF!</definedName>
    <definedName name="폭4">#REF!</definedName>
    <definedName name="폭5" localSheetId="4">#REF!</definedName>
    <definedName name="폭5" localSheetId="3">#REF!</definedName>
    <definedName name="폭5" localSheetId="2">#REF!</definedName>
    <definedName name="폭5" localSheetId="1">#REF!</definedName>
    <definedName name="폭5" localSheetId="0">#REF!</definedName>
    <definedName name="폭5" localSheetId="7">#REF!</definedName>
    <definedName name="폭5" localSheetId="5">#REF!</definedName>
    <definedName name="폭5">#REF!</definedName>
    <definedName name="폭6" localSheetId="4">#REF!</definedName>
    <definedName name="폭6" localSheetId="3">#REF!</definedName>
    <definedName name="폭6" localSheetId="2">#REF!</definedName>
    <definedName name="폭6" localSheetId="1">#REF!</definedName>
    <definedName name="폭6" localSheetId="0">#REF!</definedName>
    <definedName name="폭6" localSheetId="7">#REF!</definedName>
    <definedName name="폭6" localSheetId="5">#REF!</definedName>
    <definedName name="폭6">#REF!</definedName>
    <definedName name="폭7" localSheetId="4">#REF!</definedName>
    <definedName name="폭7" localSheetId="3">#REF!</definedName>
    <definedName name="폭7" localSheetId="2">#REF!</definedName>
    <definedName name="폭7" localSheetId="1">#REF!</definedName>
    <definedName name="폭7" localSheetId="0">#REF!</definedName>
    <definedName name="폭7" localSheetId="7">#REF!</definedName>
    <definedName name="폭7" localSheetId="5">#REF!</definedName>
    <definedName name="폭7">#REF!</definedName>
    <definedName name="폭8" localSheetId="4">#REF!</definedName>
    <definedName name="폭8" localSheetId="3">#REF!</definedName>
    <definedName name="폭8" localSheetId="2">#REF!</definedName>
    <definedName name="폭8" localSheetId="1">#REF!</definedName>
    <definedName name="폭8" localSheetId="0">#REF!</definedName>
    <definedName name="폭8" localSheetId="7">#REF!</definedName>
    <definedName name="폭8" localSheetId="5">#REF!</definedName>
    <definedName name="폭8">#REF!</definedName>
    <definedName name="폭9" localSheetId="4">#REF!</definedName>
    <definedName name="폭9" localSheetId="3">#REF!</definedName>
    <definedName name="폭9" localSheetId="2">#REF!</definedName>
    <definedName name="폭9" localSheetId="1">#REF!</definedName>
    <definedName name="폭9" localSheetId="0">#REF!</definedName>
    <definedName name="폭9" localSheetId="7">#REF!</definedName>
    <definedName name="폭9" localSheetId="5">#REF!</definedName>
    <definedName name="폭9">#REF!</definedName>
    <definedName name="표준안전관리비" localSheetId="4">#REF!</definedName>
    <definedName name="표준안전관리비" localSheetId="3">#REF!</definedName>
    <definedName name="표준안전관리비" localSheetId="2">#REF!</definedName>
    <definedName name="표준안전관리비" localSheetId="1">#REF!</definedName>
    <definedName name="표준안전관리비" localSheetId="0">#REF!</definedName>
    <definedName name="표준안전관리비" localSheetId="7">#REF!</definedName>
    <definedName name="표준안전관리비" localSheetId="5">#REF!</definedName>
    <definedName name="표준안전관리비">#REF!</definedName>
    <definedName name="표지" localSheetId="4">#REF!</definedName>
    <definedName name="표지" localSheetId="3">#REF!</definedName>
    <definedName name="표지" localSheetId="2">#REF!</definedName>
    <definedName name="표지" localSheetId="1">#REF!</definedName>
    <definedName name="표지" localSheetId="0">#REF!</definedName>
    <definedName name="표지" localSheetId="7">#REF!</definedName>
    <definedName name="표지" localSheetId="5">#REF!</definedName>
    <definedName name="표지">#REF!</definedName>
    <definedName name="표층포설" localSheetId="4">[39]단가!$C$82</definedName>
    <definedName name="표층포설" localSheetId="3">[39]단가!$C$82</definedName>
    <definedName name="표층포설" localSheetId="2">[39]단가!$C$82</definedName>
    <definedName name="표층포설" localSheetId="1">[39]단가!$C$82</definedName>
    <definedName name="표층포설" localSheetId="0">[39]단가!$C$82</definedName>
    <definedName name="표층포설" localSheetId="5">[39]단가!$C$82</definedName>
    <definedName name="표층포설">[40]단가!$C$82</definedName>
    <definedName name="품신">[45]설계산출표지!$B$1</definedName>
    <definedName name="풍납동" localSheetId="4" hidden="1">#REF!</definedName>
    <definedName name="풍납동" localSheetId="3" hidden="1">#REF!</definedName>
    <definedName name="풍납동" hidden="1">#REF!</definedName>
    <definedName name="풍납동아파트" localSheetId="4" hidden="1">#REF!</definedName>
    <definedName name="풍납동아파트" localSheetId="3" hidden="1">#REF!</definedName>
    <definedName name="풍납동아파트" hidden="1">#REF!</definedName>
    <definedName name="프라임" localSheetId="4">[39]단가!$C$84</definedName>
    <definedName name="프라임" localSheetId="3">[39]단가!$C$84</definedName>
    <definedName name="프라임" localSheetId="2">[39]단가!$C$84</definedName>
    <definedName name="프라임" localSheetId="1">[39]단가!$C$84</definedName>
    <definedName name="프라임" localSheetId="0">[39]단가!$C$84</definedName>
    <definedName name="프라임" localSheetId="5">[39]단가!$C$84</definedName>
    <definedName name="프라임">[40]단가!$C$84</definedName>
    <definedName name="프로그램.메인_메뉴호출" localSheetId="4">[67]!프로그램.메인_메뉴호출</definedName>
    <definedName name="프로그램.메인_메뉴호출" localSheetId="3">[67]!프로그램.메인_메뉴호출</definedName>
    <definedName name="프로그램.메인_메뉴호출">[67]!프로그램.메인_메뉴호출</definedName>
    <definedName name="플라타너스B8">[29]데이타!$E$552</definedName>
    <definedName name="플랜트기계설치공001" localSheetId="4">#REF!</definedName>
    <definedName name="플랜트기계설치공001" localSheetId="3">#REF!</definedName>
    <definedName name="플랜트기계설치공001" localSheetId="2">#REF!</definedName>
    <definedName name="플랜트기계설치공001" localSheetId="1">#REF!</definedName>
    <definedName name="플랜트기계설치공001" localSheetId="0">#REF!</definedName>
    <definedName name="플랜트기계설치공001" localSheetId="7">#REF!</definedName>
    <definedName name="플랜트기계설치공001" localSheetId="5">#REF!</definedName>
    <definedName name="플랜트기계설치공001">#REF!</definedName>
    <definedName name="플랜트기계설치공002" localSheetId="4">#REF!</definedName>
    <definedName name="플랜트기계설치공002" localSheetId="3">#REF!</definedName>
    <definedName name="플랜트기계설치공002" localSheetId="2">#REF!</definedName>
    <definedName name="플랜트기계설치공002" localSheetId="1">#REF!</definedName>
    <definedName name="플랜트기계설치공002" localSheetId="0">#REF!</definedName>
    <definedName name="플랜트기계설치공002" localSheetId="7">#REF!</definedName>
    <definedName name="플랜트기계설치공002" localSheetId="5">#REF!</definedName>
    <definedName name="플랜트기계설치공002">#REF!</definedName>
    <definedName name="플랜트기계설치공011" localSheetId="4">#REF!</definedName>
    <definedName name="플랜트기계설치공011" localSheetId="3">#REF!</definedName>
    <definedName name="플랜트기계설치공011" localSheetId="2">#REF!</definedName>
    <definedName name="플랜트기계설치공011" localSheetId="1">#REF!</definedName>
    <definedName name="플랜트기계설치공011" localSheetId="0">#REF!</definedName>
    <definedName name="플랜트기계설치공011" localSheetId="7">#REF!</definedName>
    <definedName name="플랜트기계설치공011" localSheetId="5">#REF!</definedName>
    <definedName name="플랜트기계설치공011">#REF!</definedName>
    <definedName name="플랜트기계설치공012" localSheetId="4">#REF!</definedName>
    <definedName name="플랜트기계설치공012" localSheetId="3">#REF!</definedName>
    <definedName name="플랜트기계설치공012" localSheetId="2">#REF!</definedName>
    <definedName name="플랜트기계설치공012" localSheetId="1">#REF!</definedName>
    <definedName name="플랜트기계설치공012" localSheetId="0">#REF!</definedName>
    <definedName name="플랜트기계설치공012" localSheetId="7">#REF!</definedName>
    <definedName name="플랜트기계설치공012" localSheetId="5">#REF!</definedName>
    <definedName name="플랜트기계설치공012">#REF!</definedName>
    <definedName name="플랜트기계설치공982" localSheetId="4">#REF!</definedName>
    <definedName name="플랜트기계설치공982" localSheetId="3">#REF!</definedName>
    <definedName name="플랜트기계설치공982" localSheetId="2">#REF!</definedName>
    <definedName name="플랜트기계설치공982" localSheetId="1">#REF!</definedName>
    <definedName name="플랜트기계설치공982" localSheetId="0">#REF!</definedName>
    <definedName name="플랜트기계설치공982" localSheetId="7">#REF!</definedName>
    <definedName name="플랜트기계설치공982" localSheetId="5">#REF!</definedName>
    <definedName name="플랜트기계설치공982">#REF!</definedName>
    <definedName name="플랜트기계설치공991" localSheetId="4">#REF!</definedName>
    <definedName name="플랜트기계설치공991" localSheetId="3">#REF!</definedName>
    <definedName name="플랜트기계설치공991" localSheetId="2">#REF!</definedName>
    <definedName name="플랜트기계설치공991" localSheetId="1">#REF!</definedName>
    <definedName name="플랜트기계설치공991" localSheetId="0">#REF!</definedName>
    <definedName name="플랜트기계설치공991" localSheetId="7">#REF!</definedName>
    <definedName name="플랜트기계설치공991" localSheetId="5">#REF!</definedName>
    <definedName name="플랜트기계설치공991">#REF!</definedName>
    <definedName name="플랜트기계설치공992" localSheetId="4">#REF!</definedName>
    <definedName name="플랜트기계설치공992" localSheetId="3">#REF!</definedName>
    <definedName name="플랜트기계설치공992" localSheetId="2">#REF!</definedName>
    <definedName name="플랜트기계설치공992" localSheetId="1">#REF!</definedName>
    <definedName name="플랜트기계설치공992" localSheetId="0">#REF!</definedName>
    <definedName name="플랜트기계설치공992" localSheetId="7">#REF!</definedName>
    <definedName name="플랜트기계설치공992" localSheetId="5">#REF!</definedName>
    <definedName name="플랜트기계설치공992">#REF!</definedName>
    <definedName name="플랜트배관공001" localSheetId="4">#REF!</definedName>
    <definedName name="플랜트배관공001" localSheetId="3">#REF!</definedName>
    <definedName name="플랜트배관공001" localSheetId="2">#REF!</definedName>
    <definedName name="플랜트배관공001" localSheetId="1">#REF!</definedName>
    <definedName name="플랜트배관공001" localSheetId="0">#REF!</definedName>
    <definedName name="플랜트배관공001" localSheetId="7">#REF!</definedName>
    <definedName name="플랜트배관공001" localSheetId="5">#REF!</definedName>
    <definedName name="플랜트배관공001">#REF!</definedName>
    <definedName name="플랜트배관공002" localSheetId="4">#REF!</definedName>
    <definedName name="플랜트배관공002" localSheetId="3">#REF!</definedName>
    <definedName name="플랜트배관공002" localSheetId="2">#REF!</definedName>
    <definedName name="플랜트배관공002" localSheetId="1">#REF!</definedName>
    <definedName name="플랜트배관공002" localSheetId="0">#REF!</definedName>
    <definedName name="플랜트배관공002" localSheetId="7">#REF!</definedName>
    <definedName name="플랜트배관공002" localSheetId="5">#REF!</definedName>
    <definedName name="플랜트배관공002">#REF!</definedName>
    <definedName name="플랜트배관공011" localSheetId="4">#REF!</definedName>
    <definedName name="플랜트배관공011" localSheetId="3">#REF!</definedName>
    <definedName name="플랜트배관공011" localSheetId="2">#REF!</definedName>
    <definedName name="플랜트배관공011" localSheetId="1">#REF!</definedName>
    <definedName name="플랜트배관공011" localSheetId="0">#REF!</definedName>
    <definedName name="플랜트배관공011" localSheetId="7">#REF!</definedName>
    <definedName name="플랜트배관공011" localSheetId="5">#REF!</definedName>
    <definedName name="플랜트배관공011">#REF!</definedName>
    <definedName name="플랜트배관공012" localSheetId="4">#REF!</definedName>
    <definedName name="플랜트배관공012" localSheetId="3">#REF!</definedName>
    <definedName name="플랜트배관공012" localSheetId="2">#REF!</definedName>
    <definedName name="플랜트배관공012" localSheetId="1">#REF!</definedName>
    <definedName name="플랜트배관공012" localSheetId="0">#REF!</definedName>
    <definedName name="플랜트배관공012" localSheetId="7">#REF!</definedName>
    <definedName name="플랜트배관공012" localSheetId="5">#REF!</definedName>
    <definedName name="플랜트배관공012">#REF!</definedName>
    <definedName name="플랜트배관공982" localSheetId="4">#REF!</definedName>
    <definedName name="플랜트배관공982" localSheetId="3">#REF!</definedName>
    <definedName name="플랜트배관공982" localSheetId="2">#REF!</definedName>
    <definedName name="플랜트배관공982" localSheetId="1">#REF!</definedName>
    <definedName name="플랜트배관공982" localSheetId="0">#REF!</definedName>
    <definedName name="플랜트배관공982" localSheetId="7">#REF!</definedName>
    <definedName name="플랜트배관공982" localSheetId="5">#REF!</definedName>
    <definedName name="플랜트배관공982">#REF!</definedName>
    <definedName name="플랜트배관공991" localSheetId="4">#REF!</definedName>
    <definedName name="플랜트배관공991" localSheetId="3">#REF!</definedName>
    <definedName name="플랜트배관공991" localSheetId="2">#REF!</definedName>
    <definedName name="플랜트배관공991" localSheetId="1">#REF!</definedName>
    <definedName name="플랜트배관공991" localSheetId="0">#REF!</definedName>
    <definedName name="플랜트배관공991" localSheetId="7">#REF!</definedName>
    <definedName name="플랜트배관공991" localSheetId="5">#REF!</definedName>
    <definedName name="플랜트배관공991">#REF!</definedName>
    <definedName name="플랜트배관공992" localSheetId="4">#REF!</definedName>
    <definedName name="플랜트배관공992" localSheetId="3">#REF!</definedName>
    <definedName name="플랜트배관공992" localSheetId="2">#REF!</definedName>
    <definedName name="플랜트배관공992" localSheetId="1">#REF!</definedName>
    <definedName name="플랜트배관공992" localSheetId="0">#REF!</definedName>
    <definedName name="플랜트배관공992" localSheetId="7">#REF!</definedName>
    <definedName name="플랜트배관공992" localSheetId="5">#REF!</definedName>
    <definedName name="플랜트배관공992">#REF!</definedName>
    <definedName name="플랜트용접공001" localSheetId="4">#REF!</definedName>
    <definedName name="플랜트용접공001" localSheetId="3">#REF!</definedName>
    <definedName name="플랜트용접공001" localSheetId="2">#REF!</definedName>
    <definedName name="플랜트용접공001" localSheetId="1">#REF!</definedName>
    <definedName name="플랜트용접공001" localSheetId="0">#REF!</definedName>
    <definedName name="플랜트용접공001" localSheetId="7">#REF!</definedName>
    <definedName name="플랜트용접공001" localSheetId="5">#REF!</definedName>
    <definedName name="플랜트용접공001">#REF!</definedName>
    <definedName name="플랜트용접공002" localSheetId="4">#REF!</definedName>
    <definedName name="플랜트용접공002" localSheetId="3">#REF!</definedName>
    <definedName name="플랜트용접공002" localSheetId="2">#REF!</definedName>
    <definedName name="플랜트용접공002" localSheetId="1">#REF!</definedName>
    <definedName name="플랜트용접공002" localSheetId="0">#REF!</definedName>
    <definedName name="플랜트용접공002" localSheetId="7">#REF!</definedName>
    <definedName name="플랜트용접공002" localSheetId="5">#REF!</definedName>
    <definedName name="플랜트용접공002">#REF!</definedName>
    <definedName name="플랜트용접공011" localSheetId="4">#REF!</definedName>
    <definedName name="플랜트용접공011" localSheetId="3">#REF!</definedName>
    <definedName name="플랜트용접공011" localSheetId="2">#REF!</definedName>
    <definedName name="플랜트용접공011" localSheetId="1">#REF!</definedName>
    <definedName name="플랜트용접공011" localSheetId="0">#REF!</definedName>
    <definedName name="플랜트용접공011" localSheetId="7">#REF!</definedName>
    <definedName name="플랜트용접공011" localSheetId="5">#REF!</definedName>
    <definedName name="플랜트용접공011">#REF!</definedName>
    <definedName name="플랜트용접공012" localSheetId="4">#REF!</definedName>
    <definedName name="플랜트용접공012" localSheetId="3">#REF!</definedName>
    <definedName name="플랜트용접공012" localSheetId="2">#REF!</definedName>
    <definedName name="플랜트용접공012" localSheetId="1">#REF!</definedName>
    <definedName name="플랜트용접공012" localSheetId="0">#REF!</definedName>
    <definedName name="플랜트용접공012" localSheetId="7">#REF!</definedName>
    <definedName name="플랜트용접공012" localSheetId="5">#REF!</definedName>
    <definedName name="플랜트용접공012">#REF!</definedName>
    <definedName name="플랜트용접공982" localSheetId="4">#REF!</definedName>
    <definedName name="플랜트용접공982" localSheetId="3">#REF!</definedName>
    <definedName name="플랜트용접공982" localSheetId="2">#REF!</definedName>
    <definedName name="플랜트용접공982" localSheetId="1">#REF!</definedName>
    <definedName name="플랜트용접공982" localSheetId="0">#REF!</definedName>
    <definedName name="플랜트용접공982" localSheetId="7">#REF!</definedName>
    <definedName name="플랜트용접공982" localSheetId="5">#REF!</definedName>
    <definedName name="플랜트용접공982">#REF!</definedName>
    <definedName name="플랜트용접공991" localSheetId="4">#REF!</definedName>
    <definedName name="플랜트용접공991" localSheetId="3">#REF!</definedName>
    <definedName name="플랜트용접공991" localSheetId="2">#REF!</definedName>
    <definedName name="플랜트용접공991" localSheetId="1">#REF!</definedName>
    <definedName name="플랜트용접공991" localSheetId="0">#REF!</definedName>
    <definedName name="플랜트용접공991" localSheetId="7">#REF!</definedName>
    <definedName name="플랜트용접공991" localSheetId="5">#REF!</definedName>
    <definedName name="플랜트용접공991">#REF!</definedName>
    <definedName name="플랜트용접공992" localSheetId="4">#REF!</definedName>
    <definedName name="플랜트용접공992" localSheetId="3">#REF!</definedName>
    <definedName name="플랜트용접공992" localSheetId="2">#REF!</definedName>
    <definedName name="플랜트용접공992" localSheetId="1">#REF!</definedName>
    <definedName name="플랜트용접공992" localSheetId="0">#REF!</definedName>
    <definedName name="플랜트용접공992" localSheetId="7">#REF!</definedName>
    <definedName name="플랜트용접공992" localSheetId="5">#REF!</definedName>
    <definedName name="플랜트용접공992">#REF!</definedName>
    <definedName name="플랜트전공001" localSheetId="4">#REF!</definedName>
    <definedName name="플랜트전공001" localSheetId="3">#REF!</definedName>
    <definedName name="플랜트전공001" localSheetId="2">#REF!</definedName>
    <definedName name="플랜트전공001" localSheetId="1">#REF!</definedName>
    <definedName name="플랜트전공001" localSheetId="0">#REF!</definedName>
    <definedName name="플랜트전공001" localSheetId="7">#REF!</definedName>
    <definedName name="플랜트전공001" localSheetId="5">#REF!</definedName>
    <definedName name="플랜트전공001">#REF!</definedName>
    <definedName name="플랜트전공002" localSheetId="4">#REF!</definedName>
    <definedName name="플랜트전공002" localSheetId="3">#REF!</definedName>
    <definedName name="플랜트전공002" localSheetId="2">#REF!</definedName>
    <definedName name="플랜트전공002" localSheetId="1">#REF!</definedName>
    <definedName name="플랜트전공002" localSheetId="0">#REF!</definedName>
    <definedName name="플랜트전공002" localSheetId="7">#REF!</definedName>
    <definedName name="플랜트전공002" localSheetId="5">#REF!</definedName>
    <definedName name="플랜트전공002">#REF!</definedName>
    <definedName name="플랜트전공011" localSheetId="4">#REF!</definedName>
    <definedName name="플랜트전공011" localSheetId="3">#REF!</definedName>
    <definedName name="플랜트전공011" localSheetId="2">#REF!</definedName>
    <definedName name="플랜트전공011" localSheetId="1">#REF!</definedName>
    <definedName name="플랜트전공011" localSheetId="0">#REF!</definedName>
    <definedName name="플랜트전공011" localSheetId="7">#REF!</definedName>
    <definedName name="플랜트전공011" localSheetId="5">#REF!</definedName>
    <definedName name="플랜트전공011">#REF!</definedName>
    <definedName name="플랜트전공012" localSheetId="4">#REF!</definedName>
    <definedName name="플랜트전공012" localSheetId="3">#REF!</definedName>
    <definedName name="플랜트전공012" localSheetId="2">#REF!</definedName>
    <definedName name="플랜트전공012" localSheetId="1">#REF!</definedName>
    <definedName name="플랜트전공012" localSheetId="0">#REF!</definedName>
    <definedName name="플랜트전공012" localSheetId="7">#REF!</definedName>
    <definedName name="플랜트전공012" localSheetId="5">#REF!</definedName>
    <definedName name="플랜트전공012">#REF!</definedName>
    <definedName name="플랜트전공982" localSheetId="4">#REF!</definedName>
    <definedName name="플랜트전공982" localSheetId="3">#REF!</definedName>
    <definedName name="플랜트전공982" localSheetId="2">#REF!</definedName>
    <definedName name="플랜트전공982" localSheetId="1">#REF!</definedName>
    <definedName name="플랜트전공982" localSheetId="0">#REF!</definedName>
    <definedName name="플랜트전공982" localSheetId="7">#REF!</definedName>
    <definedName name="플랜트전공982" localSheetId="5">#REF!</definedName>
    <definedName name="플랜트전공982">#REF!</definedName>
    <definedName name="플랜트전공991" localSheetId="4">#REF!</definedName>
    <definedName name="플랜트전공991" localSheetId="3">#REF!</definedName>
    <definedName name="플랜트전공991" localSheetId="2">#REF!</definedName>
    <definedName name="플랜트전공991" localSheetId="1">#REF!</definedName>
    <definedName name="플랜트전공991" localSheetId="0">#REF!</definedName>
    <definedName name="플랜트전공991" localSheetId="7">#REF!</definedName>
    <definedName name="플랜트전공991" localSheetId="5">#REF!</definedName>
    <definedName name="플랜트전공991">#REF!</definedName>
    <definedName name="플랜트전공992" localSheetId="4">#REF!</definedName>
    <definedName name="플랜트전공992" localSheetId="3">#REF!</definedName>
    <definedName name="플랜트전공992" localSheetId="2">#REF!</definedName>
    <definedName name="플랜트전공992" localSheetId="1">#REF!</definedName>
    <definedName name="플랜트전공992" localSheetId="0">#REF!</definedName>
    <definedName name="플랜트전공992" localSheetId="7">#REF!</definedName>
    <definedName name="플랜트전공992" localSheetId="5">#REF!</definedName>
    <definedName name="플랜트전공992">#REF!</definedName>
    <definedName name="플랜트제관공001" localSheetId="4">#REF!</definedName>
    <definedName name="플랜트제관공001" localSheetId="3">#REF!</definedName>
    <definedName name="플랜트제관공001" localSheetId="2">#REF!</definedName>
    <definedName name="플랜트제관공001" localSheetId="1">#REF!</definedName>
    <definedName name="플랜트제관공001" localSheetId="0">#REF!</definedName>
    <definedName name="플랜트제관공001" localSheetId="7">#REF!</definedName>
    <definedName name="플랜트제관공001" localSheetId="5">#REF!</definedName>
    <definedName name="플랜트제관공001">#REF!</definedName>
    <definedName name="플랜트제관공002" localSheetId="4">#REF!</definedName>
    <definedName name="플랜트제관공002" localSheetId="3">#REF!</definedName>
    <definedName name="플랜트제관공002" localSheetId="2">#REF!</definedName>
    <definedName name="플랜트제관공002" localSheetId="1">#REF!</definedName>
    <definedName name="플랜트제관공002" localSheetId="0">#REF!</definedName>
    <definedName name="플랜트제관공002" localSheetId="7">#REF!</definedName>
    <definedName name="플랜트제관공002" localSheetId="5">#REF!</definedName>
    <definedName name="플랜트제관공002">#REF!</definedName>
    <definedName name="플랜트제관공011" localSheetId="4">#REF!</definedName>
    <definedName name="플랜트제관공011" localSheetId="3">#REF!</definedName>
    <definedName name="플랜트제관공011" localSheetId="2">#REF!</definedName>
    <definedName name="플랜트제관공011" localSheetId="1">#REF!</definedName>
    <definedName name="플랜트제관공011" localSheetId="0">#REF!</definedName>
    <definedName name="플랜트제관공011" localSheetId="7">#REF!</definedName>
    <definedName name="플랜트제관공011" localSheetId="5">#REF!</definedName>
    <definedName name="플랜트제관공011">#REF!</definedName>
    <definedName name="플랜트제관공012" localSheetId="4">#REF!</definedName>
    <definedName name="플랜트제관공012" localSheetId="3">#REF!</definedName>
    <definedName name="플랜트제관공012" localSheetId="2">#REF!</definedName>
    <definedName name="플랜트제관공012" localSheetId="1">#REF!</definedName>
    <definedName name="플랜트제관공012" localSheetId="0">#REF!</definedName>
    <definedName name="플랜트제관공012" localSheetId="7">#REF!</definedName>
    <definedName name="플랜트제관공012" localSheetId="5">#REF!</definedName>
    <definedName name="플랜트제관공012">#REF!</definedName>
    <definedName name="플랜트제관공982" localSheetId="4">#REF!</definedName>
    <definedName name="플랜트제관공982" localSheetId="3">#REF!</definedName>
    <definedName name="플랜트제관공982" localSheetId="2">#REF!</definedName>
    <definedName name="플랜트제관공982" localSheetId="1">#REF!</definedName>
    <definedName name="플랜트제관공982" localSheetId="0">#REF!</definedName>
    <definedName name="플랜트제관공982" localSheetId="7">#REF!</definedName>
    <definedName name="플랜트제관공982" localSheetId="5">#REF!</definedName>
    <definedName name="플랜트제관공982">#REF!</definedName>
    <definedName name="플랜트제관공991" localSheetId="4">#REF!</definedName>
    <definedName name="플랜트제관공991" localSheetId="3">#REF!</definedName>
    <definedName name="플랜트제관공991" localSheetId="2">#REF!</definedName>
    <definedName name="플랜트제관공991" localSheetId="1">#REF!</definedName>
    <definedName name="플랜트제관공991" localSheetId="0">#REF!</definedName>
    <definedName name="플랜트제관공991" localSheetId="7">#REF!</definedName>
    <definedName name="플랜트제관공991" localSheetId="5">#REF!</definedName>
    <definedName name="플랜트제관공991">#REF!</definedName>
    <definedName name="플랜트제관공992" localSheetId="4">#REF!</definedName>
    <definedName name="플랜트제관공992" localSheetId="3">#REF!</definedName>
    <definedName name="플랜트제관공992" localSheetId="2">#REF!</definedName>
    <definedName name="플랜트제관공992" localSheetId="1">#REF!</definedName>
    <definedName name="플랜트제관공992" localSheetId="0">#REF!</definedName>
    <definedName name="플랜트제관공992" localSheetId="7">#REF!</definedName>
    <definedName name="플랜트제관공992" localSheetId="5">#REF!</definedName>
    <definedName name="플랜트제관공992">#REF!</definedName>
    <definedName name="플랜트특수용접공001" localSheetId="4">#REF!</definedName>
    <definedName name="플랜트특수용접공001" localSheetId="3">#REF!</definedName>
    <definedName name="플랜트특수용접공001" localSheetId="2">#REF!</definedName>
    <definedName name="플랜트특수용접공001" localSheetId="1">#REF!</definedName>
    <definedName name="플랜트특수용접공001" localSheetId="0">#REF!</definedName>
    <definedName name="플랜트특수용접공001" localSheetId="7">#REF!</definedName>
    <definedName name="플랜트특수용접공001" localSheetId="5">#REF!</definedName>
    <definedName name="플랜트특수용접공001">#REF!</definedName>
    <definedName name="플랜트특수용접공002" localSheetId="4">#REF!</definedName>
    <definedName name="플랜트특수용접공002" localSheetId="3">#REF!</definedName>
    <definedName name="플랜트특수용접공002" localSheetId="2">#REF!</definedName>
    <definedName name="플랜트특수용접공002" localSheetId="1">#REF!</definedName>
    <definedName name="플랜트특수용접공002" localSheetId="0">#REF!</definedName>
    <definedName name="플랜트특수용접공002" localSheetId="7">#REF!</definedName>
    <definedName name="플랜트특수용접공002" localSheetId="5">#REF!</definedName>
    <definedName name="플랜트특수용접공002">#REF!</definedName>
    <definedName name="플랜트특수용접공011" localSheetId="4">#REF!</definedName>
    <definedName name="플랜트특수용접공011" localSheetId="3">#REF!</definedName>
    <definedName name="플랜트특수용접공011" localSheetId="2">#REF!</definedName>
    <definedName name="플랜트특수용접공011" localSheetId="1">#REF!</definedName>
    <definedName name="플랜트특수용접공011" localSheetId="0">#REF!</definedName>
    <definedName name="플랜트특수용접공011" localSheetId="7">#REF!</definedName>
    <definedName name="플랜트특수용접공011" localSheetId="5">#REF!</definedName>
    <definedName name="플랜트특수용접공011">#REF!</definedName>
    <definedName name="플랜트특수용접공012" localSheetId="4">#REF!</definedName>
    <definedName name="플랜트특수용접공012" localSheetId="3">#REF!</definedName>
    <definedName name="플랜트특수용접공012" localSheetId="2">#REF!</definedName>
    <definedName name="플랜트특수용접공012" localSheetId="1">#REF!</definedName>
    <definedName name="플랜트특수용접공012" localSheetId="0">#REF!</definedName>
    <definedName name="플랜트특수용접공012" localSheetId="7">#REF!</definedName>
    <definedName name="플랜트특수용접공012" localSheetId="5">#REF!</definedName>
    <definedName name="플랜트특수용접공012">#REF!</definedName>
    <definedName name="플랜트특수용접공982" localSheetId="4">#REF!</definedName>
    <definedName name="플랜트특수용접공982" localSheetId="3">#REF!</definedName>
    <definedName name="플랜트특수용접공982" localSheetId="2">#REF!</definedName>
    <definedName name="플랜트특수용접공982" localSheetId="1">#REF!</definedName>
    <definedName name="플랜트특수용접공982" localSheetId="0">#REF!</definedName>
    <definedName name="플랜트특수용접공982" localSheetId="7">#REF!</definedName>
    <definedName name="플랜트특수용접공982" localSheetId="5">#REF!</definedName>
    <definedName name="플랜트특수용접공982">#REF!</definedName>
    <definedName name="플랜트특수용접공991" localSheetId="4">#REF!</definedName>
    <definedName name="플랜트특수용접공991" localSheetId="3">#REF!</definedName>
    <definedName name="플랜트특수용접공991" localSheetId="2">#REF!</definedName>
    <definedName name="플랜트특수용접공991" localSheetId="1">#REF!</definedName>
    <definedName name="플랜트특수용접공991" localSheetId="0">#REF!</definedName>
    <definedName name="플랜트특수용접공991" localSheetId="7">#REF!</definedName>
    <definedName name="플랜트특수용접공991" localSheetId="5">#REF!</definedName>
    <definedName name="플랜트특수용접공991">#REF!</definedName>
    <definedName name="플랜트특수용접공992" localSheetId="4">#REF!</definedName>
    <definedName name="플랜트특수용접공992" localSheetId="3">#REF!</definedName>
    <definedName name="플랜트특수용접공992" localSheetId="2">#REF!</definedName>
    <definedName name="플랜트특수용접공992" localSheetId="1">#REF!</definedName>
    <definedName name="플랜트특수용접공992" localSheetId="0">#REF!</definedName>
    <definedName name="플랜트특수용접공992" localSheetId="7">#REF!</definedName>
    <definedName name="플랜트특수용접공992" localSheetId="5">#REF!</definedName>
    <definedName name="플랜트특수용접공992">#REF!</definedName>
    <definedName name="피로티" hidden="1">{#N/A,#N/A,FALSE,"이태원철근"}</definedName>
    <definedName name="피로티1" hidden="1">{#N/A,#N/A,FALSE,"이태원철근"}</definedName>
    <definedName name="피복" localSheetId="4">#REF!</definedName>
    <definedName name="피복" localSheetId="3">#REF!</definedName>
    <definedName name="피복" localSheetId="2">#REF!</definedName>
    <definedName name="피복" localSheetId="1">#REF!</definedName>
    <definedName name="피복" localSheetId="0">#REF!</definedName>
    <definedName name="피복" localSheetId="7">#REF!</definedName>
    <definedName name="피복" localSheetId="5">#REF!</definedName>
    <definedName name="피복">#REF!</definedName>
    <definedName name="ㅎ" localSheetId="4">#REF!</definedName>
    <definedName name="ㅎ" localSheetId="3">#REF!</definedName>
    <definedName name="ㅎ" localSheetId="2">#REF!</definedName>
    <definedName name="ㅎ" localSheetId="1">#REF!</definedName>
    <definedName name="ㅎ" localSheetId="0">#REF!</definedName>
    <definedName name="ㅎ" localSheetId="7">#REF!</definedName>
    <definedName name="ㅎ" localSheetId="5">#REF!</definedName>
    <definedName name="ㅎ">#REF!</definedName>
    <definedName name="ㅎ10" localSheetId="4">#REF!</definedName>
    <definedName name="ㅎ10" localSheetId="3">#REF!</definedName>
    <definedName name="ㅎ10" localSheetId="2">#REF!</definedName>
    <definedName name="ㅎ10" localSheetId="1">#REF!</definedName>
    <definedName name="ㅎ10" localSheetId="0">#REF!</definedName>
    <definedName name="ㅎ10" localSheetId="7">#REF!</definedName>
    <definedName name="ㅎ10" localSheetId="5">#REF!</definedName>
    <definedName name="ㅎ10">#REF!</definedName>
    <definedName name="ㅎㄹㅇㅎㅇㄹ" localSheetId="4">#REF!</definedName>
    <definedName name="ㅎㄹㅇㅎㅇㄹ" localSheetId="3">#REF!</definedName>
    <definedName name="ㅎㄹㅇㅎㅇㄹ" localSheetId="2">#REF!</definedName>
    <definedName name="ㅎㄹㅇㅎㅇㄹ" localSheetId="1">#REF!</definedName>
    <definedName name="ㅎㄹㅇㅎㅇㄹ" localSheetId="0">#REF!</definedName>
    <definedName name="ㅎㄹㅇㅎㅇㄹ" localSheetId="7">#REF!</definedName>
    <definedName name="ㅎㄹㅇㅎㅇㄹ" localSheetId="5">#REF!</definedName>
    <definedName name="ㅎㄹㅇㅎㅇㄹ">#REF!</definedName>
    <definedName name="하" localSheetId="4">#REF!</definedName>
    <definedName name="하" localSheetId="3">#REF!</definedName>
    <definedName name="하" localSheetId="2">#REF!</definedName>
    <definedName name="하" localSheetId="1">#REF!</definedName>
    <definedName name="하" localSheetId="0">#REF!</definedName>
    <definedName name="하" localSheetId="7">#REF!</definedName>
    <definedName name="하" localSheetId="5">#REF!</definedName>
    <definedName name="하">#REF!</definedName>
    <definedName name="하도급">[118]산출내역서집계표!$D$6:$L$116</definedName>
    <definedName name="하도업체명">#N/A</definedName>
    <definedName name="하부" localSheetId="4">#REF!</definedName>
    <definedName name="하부" localSheetId="3">#REF!</definedName>
    <definedName name="하부" localSheetId="2">#REF!</definedName>
    <definedName name="하부" localSheetId="1">#REF!</definedName>
    <definedName name="하부" localSheetId="0">#REF!</definedName>
    <definedName name="하부" localSheetId="7">#REF!</definedName>
    <definedName name="하부" localSheetId="5">#REF!</definedName>
    <definedName name="하부">#REF!</definedName>
    <definedName name="하부슬라브" localSheetId="4">#REF!</definedName>
    <definedName name="하부슬라브" localSheetId="3">#REF!</definedName>
    <definedName name="하부슬라브" localSheetId="2">#REF!</definedName>
    <definedName name="하부슬라브" localSheetId="1">#REF!</definedName>
    <definedName name="하부슬라브" localSheetId="0">#REF!</definedName>
    <definedName name="하부슬라브" localSheetId="7">#REF!</definedName>
    <definedName name="하부슬라브" localSheetId="5">#REF!</definedName>
    <definedName name="하부슬라브">#REF!</definedName>
    <definedName name="하상유지공" localSheetId="4">#REF!</definedName>
    <definedName name="하상유지공" localSheetId="3">#REF!</definedName>
    <definedName name="하상유지공" localSheetId="2">#REF!</definedName>
    <definedName name="하상유지공" localSheetId="1">#REF!</definedName>
    <definedName name="하상유지공" localSheetId="0">#REF!</definedName>
    <definedName name="하상유지공" localSheetId="7">#REF!</definedName>
    <definedName name="하상유지공" localSheetId="5">#REF!</definedName>
    <definedName name="하상유지공">#REF!</definedName>
    <definedName name="하중" localSheetId="4">#REF!</definedName>
    <definedName name="하중" localSheetId="3">#REF!</definedName>
    <definedName name="하중" localSheetId="2">#REF!</definedName>
    <definedName name="하중" localSheetId="1">#REF!</definedName>
    <definedName name="하중" localSheetId="0">#REF!</definedName>
    <definedName name="하중" localSheetId="7">#REF!</definedName>
    <definedName name="하중" localSheetId="5">#REF!</definedName>
    <definedName name="하중">#REF!</definedName>
    <definedName name="하하" localSheetId="4" hidden="1">[98]날개벽수량표!#REF!</definedName>
    <definedName name="하하" localSheetId="3" hidden="1">[98]날개벽수량표!#REF!</definedName>
    <definedName name="하하" localSheetId="2" hidden="1">[98]날개벽수량표!#REF!</definedName>
    <definedName name="하하" localSheetId="1" hidden="1">[98]날개벽수량표!#REF!</definedName>
    <definedName name="하하" localSheetId="0" hidden="1">[98]날개벽수량표!#REF!</definedName>
    <definedName name="하하" localSheetId="7" hidden="1">[99]날개벽수량표!#REF!</definedName>
    <definedName name="하하" localSheetId="5" hidden="1">[98]날개벽수량표!#REF!</definedName>
    <definedName name="하하" hidden="1">[99]날개벽수량표!#REF!</definedName>
    <definedName name="학생" localSheetId="4">#REF!</definedName>
    <definedName name="학생" localSheetId="3">#REF!</definedName>
    <definedName name="학생" localSheetId="2">#REF!</definedName>
    <definedName name="학생" localSheetId="1">#REF!</definedName>
    <definedName name="학생" localSheetId="0">#REF!</definedName>
    <definedName name="학생" localSheetId="7">#REF!</definedName>
    <definedName name="학생" localSheetId="5">#REF!</definedName>
    <definedName name="학생">#REF!</definedName>
    <definedName name="한" localSheetId="4" hidden="1">{#N/A,#N/A,FALSE,"조골재"}</definedName>
    <definedName name="한" localSheetId="3" hidden="1">{#N/A,#N/A,FALSE,"조골재"}</definedName>
    <definedName name="한" localSheetId="2" hidden="1">{#N/A,#N/A,FALSE,"조골재"}</definedName>
    <definedName name="한" localSheetId="1" hidden="1">{#N/A,#N/A,FALSE,"조골재"}</definedName>
    <definedName name="한" localSheetId="0" hidden="1">{#N/A,#N/A,FALSE,"조골재"}</definedName>
    <definedName name="한" localSheetId="7" hidden="1">{#N/A,#N/A,FALSE,"조골재"}</definedName>
    <definedName name="한" localSheetId="11" hidden="1">{#N/A,#N/A,FALSE,"조골재"}</definedName>
    <definedName name="한" localSheetId="5" hidden="1">{#N/A,#N/A,FALSE,"조골재"}</definedName>
    <definedName name="한" hidden="1">{#N/A,#N/A,FALSE,"조골재"}</definedName>
    <definedName name="한교1호" localSheetId="4">#REF!</definedName>
    <definedName name="한교1호" localSheetId="3">#REF!</definedName>
    <definedName name="한교1호" localSheetId="2">#REF!</definedName>
    <definedName name="한교1호" localSheetId="1">#REF!</definedName>
    <definedName name="한교1호" localSheetId="0">#REF!</definedName>
    <definedName name="한교1호" localSheetId="7">#REF!</definedName>
    <definedName name="한교1호" localSheetId="5">#REF!</definedName>
    <definedName name="한교1호">#REF!</definedName>
    <definedName name="한교2호" localSheetId="4">#REF!</definedName>
    <definedName name="한교2호" localSheetId="3">#REF!</definedName>
    <definedName name="한교2호" localSheetId="2">#REF!</definedName>
    <definedName name="한교2호" localSheetId="1">#REF!</definedName>
    <definedName name="한교2호" localSheetId="0">#REF!</definedName>
    <definedName name="한교2호" localSheetId="7">#REF!</definedName>
    <definedName name="한교2호" localSheetId="5">#REF!</definedName>
    <definedName name="한교2호">#REF!</definedName>
    <definedName name="한교3호" localSheetId="4">#REF!</definedName>
    <definedName name="한교3호" localSheetId="3">#REF!</definedName>
    <definedName name="한교3호" localSheetId="2">#REF!</definedName>
    <definedName name="한교3호" localSheetId="1">#REF!</definedName>
    <definedName name="한교3호" localSheetId="0">#REF!</definedName>
    <definedName name="한교3호" localSheetId="7">#REF!</definedName>
    <definedName name="한교3호" localSheetId="5">#REF!</definedName>
    <definedName name="한교3호">#REF!</definedName>
    <definedName name="한동" localSheetId="4" hidden="1">{#N/A,#N/A,FALSE,"단가표지"}</definedName>
    <definedName name="한동" localSheetId="3" hidden="1">{#N/A,#N/A,FALSE,"단가표지"}</definedName>
    <definedName name="한동" localSheetId="2" hidden="1">{#N/A,#N/A,FALSE,"단가표지"}</definedName>
    <definedName name="한동" localSheetId="1" hidden="1">{#N/A,#N/A,FALSE,"단가표지"}</definedName>
    <definedName name="한동" localSheetId="0" hidden="1">{#N/A,#N/A,FALSE,"단가표지"}</definedName>
    <definedName name="한동" localSheetId="7" hidden="1">{#N/A,#N/A,FALSE,"단가표지"}</definedName>
    <definedName name="한동" localSheetId="11" hidden="1">{#N/A,#N/A,FALSE,"단가표지"}</definedName>
    <definedName name="한동" localSheetId="5" hidden="1">{#N/A,#N/A,FALSE,"단가표지"}</definedName>
    <definedName name="한동" hidden="1">{#N/A,#N/A,FALSE,"단가표지"}</definedName>
    <definedName name="한라구절초" localSheetId="4">#REF!</definedName>
    <definedName name="한라구절초" localSheetId="3">#REF!</definedName>
    <definedName name="한라구절초" localSheetId="2">#REF!</definedName>
    <definedName name="한라구절초" localSheetId="1">#REF!</definedName>
    <definedName name="한라구절초" localSheetId="0">#REF!</definedName>
    <definedName name="한라구절초" localSheetId="7">#REF!</definedName>
    <definedName name="한라구절초" localSheetId="5">#REF!</definedName>
    <definedName name="한라구절초">#REF!</definedName>
    <definedName name="한식목공001" localSheetId="4">#REF!</definedName>
    <definedName name="한식목공001" localSheetId="3">#REF!</definedName>
    <definedName name="한식목공001" localSheetId="2">#REF!</definedName>
    <definedName name="한식목공001" localSheetId="1">#REF!</definedName>
    <definedName name="한식목공001" localSheetId="0">#REF!</definedName>
    <definedName name="한식목공001" localSheetId="7">#REF!</definedName>
    <definedName name="한식목공001" localSheetId="5">#REF!</definedName>
    <definedName name="한식목공001">#REF!</definedName>
    <definedName name="한식목공002" localSheetId="4">#REF!</definedName>
    <definedName name="한식목공002" localSheetId="3">#REF!</definedName>
    <definedName name="한식목공002" localSheetId="2">#REF!</definedName>
    <definedName name="한식목공002" localSheetId="1">#REF!</definedName>
    <definedName name="한식목공002" localSheetId="0">#REF!</definedName>
    <definedName name="한식목공002" localSheetId="7">#REF!</definedName>
    <definedName name="한식목공002" localSheetId="5">#REF!</definedName>
    <definedName name="한식목공002">#REF!</definedName>
    <definedName name="한식목공011" localSheetId="4">#REF!</definedName>
    <definedName name="한식목공011" localSheetId="3">#REF!</definedName>
    <definedName name="한식목공011" localSheetId="2">#REF!</definedName>
    <definedName name="한식목공011" localSheetId="1">#REF!</definedName>
    <definedName name="한식목공011" localSheetId="0">#REF!</definedName>
    <definedName name="한식목공011" localSheetId="7">#REF!</definedName>
    <definedName name="한식목공011" localSheetId="5">#REF!</definedName>
    <definedName name="한식목공011">#REF!</definedName>
    <definedName name="한식목공012" localSheetId="4">#REF!</definedName>
    <definedName name="한식목공012" localSheetId="3">#REF!</definedName>
    <definedName name="한식목공012" localSheetId="2">#REF!</definedName>
    <definedName name="한식목공012" localSheetId="1">#REF!</definedName>
    <definedName name="한식목공012" localSheetId="0">#REF!</definedName>
    <definedName name="한식목공012" localSheetId="7">#REF!</definedName>
    <definedName name="한식목공012" localSheetId="5">#REF!</definedName>
    <definedName name="한식목공012">#REF!</definedName>
    <definedName name="한식목공982" localSheetId="4">#REF!</definedName>
    <definedName name="한식목공982" localSheetId="3">#REF!</definedName>
    <definedName name="한식목공982" localSheetId="2">#REF!</definedName>
    <definedName name="한식목공982" localSheetId="1">#REF!</definedName>
    <definedName name="한식목공982" localSheetId="0">#REF!</definedName>
    <definedName name="한식목공982" localSheetId="7">#REF!</definedName>
    <definedName name="한식목공982" localSheetId="5">#REF!</definedName>
    <definedName name="한식목공982">#REF!</definedName>
    <definedName name="한식목공991" localSheetId="4">#REF!</definedName>
    <definedName name="한식목공991" localSheetId="3">#REF!</definedName>
    <definedName name="한식목공991" localSheetId="2">#REF!</definedName>
    <definedName name="한식목공991" localSheetId="1">#REF!</definedName>
    <definedName name="한식목공991" localSheetId="0">#REF!</definedName>
    <definedName name="한식목공991" localSheetId="7">#REF!</definedName>
    <definedName name="한식목공991" localSheetId="5">#REF!</definedName>
    <definedName name="한식목공991">#REF!</definedName>
    <definedName name="한식목공992" localSheetId="4">#REF!</definedName>
    <definedName name="한식목공992" localSheetId="3">#REF!</definedName>
    <definedName name="한식목공992" localSheetId="2">#REF!</definedName>
    <definedName name="한식목공992" localSheetId="1">#REF!</definedName>
    <definedName name="한식목공992" localSheetId="0">#REF!</definedName>
    <definedName name="한식목공992" localSheetId="7">#REF!</definedName>
    <definedName name="한식목공992" localSheetId="5">#REF!</definedName>
    <definedName name="한식목공992">#REF!</definedName>
    <definedName name="한식목공조공001" localSheetId="4">#REF!</definedName>
    <definedName name="한식목공조공001" localSheetId="3">#REF!</definedName>
    <definedName name="한식목공조공001" localSheetId="2">#REF!</definedName>
    <definedName name="한식목공조공001" localSheetId="1">#REF!</definedName>
    <definedName name="한식목공조공001" localSheetId="0">#REF!</definedName>
    <definedName name="한식목공조공001" localSheetId="7">#REF!</definedName>
    <definedName name="한식목공조공001" localSheetId="5">#REF!</definedName>
    <definedName name="한식목공조공001">#REF!</definedName>
    <definedName name="한식목공조공002" localSheetId="4">#REF!</definedName>
    <definedName name="한식목공조공002" localSheetId="3">#REF!</definedName>
    <definedName name="한식목공조공002" localSheetId="2">#REF!</definedName>
    <definedName name="한식목공조공002" localSheetId="1">#REF!</definedName>
    <definedName name="한식목공조공002" localSheetId="0">#REF!</definedName>
    <definedName name="한식목공조공002" localSheetId="7">#REF!</definedName>
    <definedName name="한식목공조공002" localSheetId="5">#REF!</definedName>
    <definedName name="한식목공조공002">#REF!</definedName>
    <definedName name="한식목공조공011" localSheetId="4">#REF!</definedName>
    <definedName name="한식목공조공011" localSheetId="3">#REF!</definedName>
    <definedName name="한식목공조공011" localSheetId="2">#REF!</definedName>
    <definedName name="한식목공조공011" localSheetId="1">#REF!</definedName>
    <definedName name="한식목공조공011" localSheetId="0">#REF!</definedName>
    <definedName name="한식목공조공011" localSheetId="7">#REF!</definedName>
    <definedName name="한식목공조공011" localSheetId="5">#REF!</definedName>
    <definedName name="한식목공조공011">#REF!</definedName>
    <definedName name="한식목공조공012" localSheetId="4">#REF!</definedName>
    <definedName name="한식목공조공012" localSheetId="3">#REF!</definedName>
    <definedName name="한식목공조공012" localSheetId="2">#REF!</definedName>
    <definedName name="한식목공조공012" localSheetId="1">#REF!</definedName>
    <definedName name="한식목공조공012" localSheetId="0">#REF!</definedName>
    <definedName name="한식목공조공012" localSheetId="7">#REF!</definedName>
    <definedName name="한식목공조공012" localSheetId="5">#REF!</definedName>
    <definedName name="한식목공조공012">#REF!</definedName>
    <definedName name="한식목공조공982" localSheetId="4">#REF!</definedName>
    <definedName name="한식목공조공982" localSheetId="3">#REF!</definedName>
    <definedName name="한식목공조공982" localSheetId="2">#REF!</definedName>
    <definedName name="한식목공조공982" localSheetId="1">#REF!</definedName>
    <definedName name="한식목공조공982" localSheetId="0">#REF!</definedName>
    <definedName name="한식목공조공982" localSheetId="7">#REF!</definedName>
    <definedName name="한식목공조공982" localSheetId="5">#REF!</definedName>
    <definedName name="한식목공조공982">#REF!</definedName>
    <definedName name="한식목공조공991" localSheetId="4">#REF!</definedName>
    <definedName name="한식목공조공991" localSheetId="3">#REF!</definedName>
    <definedName name="한식목공조공991" localSheetId="2">#REF!</definedName>
    <definedName name="한식목공조공991" localSheetId="1">#REF!</definedName>
    <definedName name="한식목공조공991" localSheetId="0">#REF!</definedName>
    <definedName name="한식목공조공991" localSheetId="7">#REF!</definedName>
    <definedName name="한식목공조공991" localSheetId="5">#REF!</definedName>
    <definedName name="한식목공조공991">#REF!</definedName>
    <definedName name="한식목공조공992" localSheetId="4">#REF!</definedName>
    <definedName name="한식목공조공992" localSheetId="3">#REF!</definedName>
    <definedName name="한식목공조공992" localSheetId="2">#REF!</definedName>
    <definedName name="한식목공조공992" localSheetId="1">#REF!</definedName>
    <definedName name="한식목공조공992" localSheetId="0">#REF!</definedName>
    <definedName name="한식목공조공992" localSheetId="7">#REF!</definedName>
    <definedName name="한식목공조공992" localSheetId="5">#REF!</definedName>
    <definedName name="한식목공조공992">#REF!</definedName>
    <definedName name="한식미장공001" localSheetId="4">#REF!</definedName>
    <definedName name="한식미장공001" localSheetId="3">#REF!</definedName>
    <definedName name="한식미장공001" localSheetId="2">#REF!</definedName>
    <definedName name="한식미장공001" localSheetId="1">#REF!</definedName>
    <definedName name="한식미장공001" localSheetId="0">#REF!</definedName>
    <definedName name="한식미장공001" localSheetId="7">#REF!</definedName>
    <definedName name="한식미장공001" localSheetId="5">#REF!</definedName>
    <definedName name="한식미장공001">#REF!</definedName>
    <definedName name="한식미장공002" localSheetId="4">#REF!</definedName>
    <definedName name="한식미장공002" localSheetId="3">#REF!</definedName>
    <definedName name="한식미장공002" localSheetId="2">#REF!</definedName>
    <definedName name="한식미장공002" localSheetId="1">#REF!</definedName>
    <definedName name="한식미장공002" localSheetId="0">#REF!</definedName>
    <definedName name="한식미장공002" localSheetId="7">#REF!</definedName>
    <definedName name="한식미장공002" localSheetId="5">#REF!</definedName>
    <definedName name="한식미장공002">#REF!</definedName>
    <definedName name="한식미장공011" localSheetId="4">#REF!</definedName>
    <definedName name="한식미장공011" localSheetId="3">#REF!</definedName>
    <definedName name="한식미장공011" localSheetId="2">#REF!</definedName>
    <definedName name="한식미장공011" localSheetId="1">#REF!</definedName>
    <definedName name="한식미장공011" localSheetId="0">#REF!</definedName>
    <definedName name="한식미장공011" localSheetId="7">#REF!</definedName>
    <definedName name="한식미장공011" localSheetId="5">#REF!</definedName>
    <definedName name="한식미장공011">#REF!</definedName>
    <definedName name="한식미장공012" localSheetId="4">#REF!</definedName>
    <definedName name="한식미장공012" localSheetId="3">#REF!</definedName>
    <definedName name="한식미장공012" localSheetId="2">#REF!</definedName>
    <definedName name="한식미장공012" localSheetId="1">#REF!</definedName>
    <definedName name="한식미장공012" localSheetId="0">#REF!</definedName>
    <definedName name="한식미장공012" localSheetId="7">#REF!</definedName>
    <definedName name="한식미장공012" localSheetId="5">#REF!</definedName>
    <definedName name="한식미장공012">#REF!</definedName>
    <definedName name="한식미장공982" localSheetId="4">#REF!</definedName>
    <definedName name="한식미장공982" localSheetId="3">#REF!</definedName>
    <definedName name="한식미장공982" localSheetId="2">#REF!</definedName>
    <definedName name="한식미장공982" localSheetId="1">#REF!</definedName>
    <definedName name="한식미장공982" localSheetId="0">#REF!</definedName>
    <definedName name="한식미장공982" localSheetId="7">#REF!</definedName>
    <definedName name="한식미장공982" localSheetId="5">#REF!</definedName>
    <definedName name="한식미장공982">#REF!</definedName>
    <definedName name="한식미장공991" localSheetId="4">#REF!</definedName>
    <definedName name="한식미장공991" localSheetId="3">#REF!</definedName>
    <definedName name="한식미장공991" localSheetId="2">#REF!</definedName>
    <definedName name="한식미장공991" localSheetId="1">#REF!</definedName>
    <definedName name="한식미장공991" localSheetId="0">#REF!</definedName>
    <definedName name="한식미장공991" localSheetId="7">#REF!</definedName>
    <definedName name="한식미장공991" localSheetId="5">#REF!</definedName>
    <definedName name="한식미장공991">#REF!</definedName>
    <definedName name="한식미장공992" localSheetId="4">#REF!</definedName>
    <definedName name="한식미장공992" localSheetId="3">#REF!</definedName>
    <definedName name="한식미장공992" localSheetId="2">#REF!</definedName>
    <definedName name="한식미장공992" localSheetId="1">#REF!</definedName>
    <definedName name="한식미장공992" localSheetId="0">#REF!</definedName>
    <definedName name="한식미장공992" localSheetId="7">#REF!</definedName>
    <definedName name="한식미장공992" localSheetId="5">#REF!</definedName>
    <definedName name="한식미장공992">#REF!</definedName>
    <definedName name="한식와공001" localSheetId="4">#REF!</definedName>
    <definedName name="한식와공001" localSheetId="3">#REF!</definedName>
    <definedName name="한식와공001" localSheetId="2">#REF!</definedName>
    <definedName name="한식와공001" localSheetId="1">#REF!</definedName>
    <definedName name="한식와공001" localSheetId="0">#REF!</definedName>
    <definedName name="한식와공001" localSheetId="7">#REF!</definedName>
    <definedName name="한식와공001" localSheetId="5">#REF!</definedName>
    <definedName name="한식와공001">#REF!</definedName>
    <definedName name="한식와공002" localSheetId="4">#REF!</definedName>
    <definedName name="한식와공002" localSheetId="3">#REF!</definedName>
    <definedName name="한식와공002" localSheetId="2">#REF!</definedName>
    <definedName name="한식와공002" localSheetId="1">#REF!</definedName>
    <definedName name="한식와공002" localSheetId="0">#REF!</definedName>
    <definedName name="한식와공002" localSheetId="7">#REF!</definedName>
    <definedName name="한식와공002" localSheetId="5">#REF!</definedName>
    <definedName name="한식와공002">#REF!</definedName>
    <definedName name="한식와공011" localSheetId="4">#REF!</definedName>
    <definedName name="한식와공011" localSheetId="3">#REF!</definedName>
    <definedName name="한식와공011" localSheetId="2">#REF!</definedName>
    <definedName name="한식와공011" localSheetId="1">#REF!</definedName>
    <definedName name="한식와공011" localSheetId="0">#REF!</definedName>
    <definedName name="한식와공011" localSheetId="7">#REF!</definedName>
    <definedName name="한식와공011" localSheetId="5">#REF!</definedName>
    <definedName name="한식와공011">#REF!</definedName>
    <definedName name="한식와공012" localSheetId="4">#REF!</definedName>
    <definedName name="한식와공012" localSheetId="3">#REF!</definedName>
    <definedName name="한식와공012" localSheetId="2">#REF!</definedName>
    <definedName name="한식와공012" localSheetId="1">#REF!</definedName>
    <definedName name="한식와공012" localSheetId="0">#REF!</definedName>
    <definedName name="한식와공012" localSheetId="7">#REF!</definedName>
    <definedName name="한식와공012" localSheetId="5">#REF!</definedName>
    <definedName name="한식와공012">#REF!</definedName>
    <definedName name="한식와공982" localSheetId="4">#REF!</definedName>
    <definedName name="한식와공982" localSheetId="3">#REF!</definedName>
    <definedName name="한식와공982" localSheetId="2">#REF!</definedName>
    <definedName name="한식와공982" localSheetId="1">#REF!</definedName>
    <definedName name="한식와공982" localSheetId="0">#REF!</definedName>
    <definedName name="한식와공982" localSheetId="7">#REF!</definedName>
    <definedName name="한식와공982" localSheetId="5">#REF!</definedName>
    <definedName name="한식와공982">#REF!</definedName>
    <definedName name="한식와공991" localSheetId="4">#REF!</definedName>
    <definedName name="한식와공991" localSheetId="3">#REF!</definedName>
    <definedName name="한식와공991" localSheetId="2">#REF!</definedName>
    <definedName name="한식와공991" localSheetId="1">#REF!</definedName>
    <definedName name="한식와공991" localSheetId="0">#REF!</definedName>
    <definedName name="한식와공991" localSheetId="7">#REF!</definedName>
    <definedName name="한식와공991" localSheetId="5">#REF!</definedName>
    <definedName name="한식와공991">#REF!</definedName>
    <definedName name="한식와공992" localSheetId="4">#REF!</definedName>
    <definedName name="한식와공992" localSheetId="3">#REF!</definedName>
    <definedName name="한식와공992" localSheetId="2">#REF!</definedName>
    <definedName name="한식와공992" localSheetId="1">#REF!</definedName>
    <definedName name="한식와공992" localSheetId="0">#REF!</definedName>
    <definedName name="한식와공992" localSheetId="7">#REF!</definedName>
    <definedName name="한식와공992" localSheetId="5">#REF!</definedName>
    <definedName name="한식와공992">#REF!</definedName>
    <definedName name="한식와공조공001" localSheetId="4">#REF!</definedName>
    <definedName name="한식와공조공001" localSheetId="3">#REF!</definedName>
    <definedName name="한식와공조공001" localSheetId="2">#REF!</definedName>
    <definedName name="한식와공조공001" localSheetId="1">#REF!</definedName>
    <definedName name="한식와공조공001" localSheetId="0">#REF!</definedName>
    <definedName name="한식와공조공001" localSheetId="7">#REF!</definedName>
    <definedName name="한식와공조공001" localSheetId="5">#REF!</definedName>
    <definedName name="한식와공조공001">#REF!</definedName>
    <definedName name="한식와공조공002" localSheetId="4">#REF!</definedName>
    <definedName name="한식와공조공002" localSheetId="3">#REF!</definedName>
    <definedName name="한식와공조공002" localSheetId="2">#REF!</definedName>
    <definedName name="한식와공조공002" localSheetId="1">#REF!</definedName>
    <definedName name="한식와공조공002" localSheetId="0">#REF!</definedName>
    <definedName name="한식와공조공002" localSheetId="7">#REF!</definedName>
    <definedName name="한식와공조공002" localSheetId="5">#REF!</definedName>
    <definedName name="한식와공조공002">#REF!</definedName>
    <definedName name="한식와공조공011" localSheetId="4">#REF!</definedName>
    <definedName name="한식와공조공011" localSheetId="3">#REF!</definedName>
    <definedName name="한식와공조공011" localSheetId="2">#REF!</definedName>
    <definedName name="한식와공조공011" localSheetId="1">#REF!</definedName>
    <definedName name="한식와공조공011" localSheetId="0">#REF!</definedName>
    <definedName name="한식와공조공011" localSheetId="7">#REF!</definedName>
    <definedName name="한식와공조공011" localSheetId="5">#REF!</definedName>
    <definedName name="한식와공조공011">#REF!</definedName>
    <definedName name="한식와공조공012" localSheetId="4">#REF!</definedName>
    <definedName name="한식와공조공012" localSheetId="3">#REF!</definedName>
    <definedName name="한식와공조공012" localSheetId="2">#REF!</definedName>
    <definedName name="한식와공조공012" localSheetId="1">#REF!</definedName>
    <definedName name="한식와공조공012" localSheetId="0">#REF!</definedName>
    <definedName name="한식와공조공012" localSheetId="7">#REF!</definedName>
    <definedName name="한식와공조공012" localSheetId="5">#REF!</definedName>
    <definedName name="한식와공조공012">#REF!</definedName>
    <definedName name="한식와공조공982" localSheetId="4">#REF!</definedName>
    <definedName name="한식와공조공982" localSheetId="3">#REF!</definedName>
    <definedName name="한식와공조공982" localSheetId="2">#REF!</definedName>
    <definedName name="한식와공조공982" localSheetId="1">#REF!</definedName>
    <definedName name="한식와공조공982" localSheetId="0">#REF!</definedName>
    <definedName name="한식와공조공982" localSheetId="7">#REF!</definedName>
    <definedName name="한식와공조공982" localSheetId="5">#REF!</definedName>
    <definedName name="한식와공조공982">#REF!</definedName>
    <definedName name="한식와공조공991" localSheetId="4">#REF!</definedName>
    <definedName name="한식와공조공991" localSheetId="3">#REF!</definedName>
    <definedName name="한식와공조공991" localSheetId="2">#REF!</definedName>
    <definedName name="한식와공조공991" localSheetId="1">#REF!</definedName>
    <definedName name="한식와공조공991" localSheetId="0">#REF!</definedName>
    <definedName name="한식와공조공991" localSheetId="7">#REF!</definedName>
    <definedName name="한식와공조공991" localSheetId="5">#REF!</definedName>
    <definedName name="한식와공조공991">#REF!</definedName>
    <definedName name="한식와공조공992" localSheetId="4">#REF!</definedName>
    <definedName name="한식와공조공992" localSheetId="3">#REF!</definedName>
    <definedName name="한식와공조공992" localSheetId="2">#REF!</definedName>
    <definedName name="한식와공조공992" localSheetId="1">#REF!</definedName>
    <definedName name="한식와공조공992" localSheetId="0">#REF!</definedName>
    <definedName name="한식와공조공992" localSheetId="7">#REF!</definedName>
    <definedName name="한식와공조공992" localSheetId="5">#REF!</definedName>
    <definedName name="한식와공조공992">#REF!</definedName>
    <definedName name="할석공" localSheetId="4">#REF!</definedName>
    <definedName name="할석공" localSheetId="3">#REF!</definedName>
    <definedName name="할석공" localSheetId="2">#REF!</definedName>
    <definedName name="할석공" localSheetId="1">#REF!</definedName>
    <definedName name="할석공" localSheetId="0">#REF!</definedName>
    <definedName name="할석공" localSheetId="7">#REF!</definedName>
    <definedName name="할석공" localSheetId="5">#REF!</definedName>
    <definedName name="할석공">#REF!</definedName>
    <definedName name="할석공001" localSheetId="4">#REF!</definedName>
    <definedName name="할석공001" localSheetId="3">#REF!</definedName>
    <definedName name="할석공001" localSheetId="2">#REF!</definedName>
    <definedName name="할석공001" localSheetId="1">#REF!</definedName>
    <definedName name="할석공001" localSheetId="0">#REF!</definedName>
    <definedName name="할석공001" localSheetId="7">#REF!</definedName>
    <definedName name="할석공001" localSheetId="5">#REF!</definedName>
    <definedName name="할석공001">#REF!</definedName>
    <definedName name="할석공002" localSheetId="4">#REF!</definedName>
    <definedName name="할석공002" localSheetId="3">#REF!</definedName>
    <definedName name="할석공002" localSheetId="2">#REF!</definedName>
    <definedName name="할석공002" localSheetId="1">#REF!</definedName>
    <definedName name="할석공002" localSheetId="0">#REF!</definedName>
    <definedName name="할석공002" localSheetId="7">#REF!</definedName>
    <definedName name="할석공002" localSheetId="5">#REF!</definedName>
    <definedName name="할석공002">#REF!</definedName>
    <definedName name="할석공012" localSheetId="4">#REF!</definedName>
    <definedName name="할석공012" localSheetId="3">#REF!</definedName>
    <definedName name="할석공012" localSheetId="2">#REF!</definedName>
    <definedName name="할석공012" localSheetId="1">#REF!</definedName>
    <definedName name="할석공012" localSheetId="0">#REF!</definedName>
    <definedName name="할석공012" localSheetId="7">#REF!</definedName>
    <definedName name="할석공012" localSheetId="5">#REF!</definedName>
    <definedName name="할석공012">#REF!</definedName>
    <definedName name="할석공982" localSheetId="4">#REF!</definedName>
    <definedName name="할석공982" localSheetId="3">#REF!</definedName>
    <definedName name="할석공982" localSheetId="2">#REF!</definedName>
    <definedName name="할석공982" localSheetId="1">#REF!</definedName>
    <definedName name="할석공982" localSheetId="0">#REF!</definedName>
    <definedName name="할석공982" localSheetId="7">#REF!</definedName>
    <definedName name="할석공982" localSheetId="5">#REF!</definedName>
    <definedName name="할석공982">#REF!</definedName>
    <definedName name="할석공991" localSheetId="4">#REF!</definedName>
    <definedName name="할석공991" localSheetId="3">#REF!</definedName>
    <definedName name="할석공991" localSheetId="2">#REF!</definedName>
    <definedName name="할석공991" localSheetId="1">#REF!</definedName>
    <definedName name="할석공991" localSheetId="0">#REF!</definedName>
    <definedName name="할석공991" localSheetId="7">#REF!</definedName>
    <definedName name="할석공991" localSheetId="5">#REF!</definedName>
    <definedName name="할석공991">#REF!</definedName>
    <definedName name="할석공992" localSheetId="4">#REF!</definedName>
    <definedName name="할석공992" localSheetId="3">#REF!</definedName>
    <definedName name="할석공992" localSheetId="2">#REF!</definedName>
    <definedName name="할석공992" localSheetId="1">#REF!</definedName>
    <definedName name="할석공992" localSheetId="0">#REF!</definedName>
    <definedName name="할석공992" localSheetId="7">#REF!</definedName>
    <definedName name="할석공992" localSheetId="5">#REF!</definedName>
    <definedName name="할석공992">#REF!</definedName>
    <definedName name="할증" localSheetId="4">#REF!</definedName>
    <definedName name="할증" localSheetId="3">#REF!</definedName>
    <definedName name="할증" localSheetId="2">#REF!</definedName>
    <definedName name="할증" localSheetId="1">#REF!</definedName>
    <definedName name="할증" localSheetId="0">#REF!</definedName>
    <definedName name="할증" localSheetId="7">#REF!</definedName>
    <definedName name="할증" localSheetId="5">#REF!</definedName>
    <definedName name="할증">#REF!</definedName>
    <definedName name="함석공001" localSheetId="4">#REF!</definedName>
    <definedName name="함석공001" localSheetId="3">#REF!</definedName>
    <definedName name="함석공001" localSheetId="2">#REF!</definedName>
    <definedName name="함석공001" localSheetId="1">#REF!</definedName>
    <definedName name="함석공001" localSheetId="0">#REF!</definedName>
    <definedName name="함석공001" localSheetId="7">#REF!</definedName>
    <definedName name="함석공001" localSheetId="5">#REF!</definedName>
    <definedName name="함석공001">#REF!</definedName>
    <definedName name="함석공002" localSheetId="4">#REF!</definedName>
    <definedName name="함석공002" localSheetId="3">#REF!</definedName>
    <definedName name="함석공002" localSheetId="2">#REF!</definedName>
    <definedName name="함석공002" localSheetId="1">#REF!</definedName>
    <definedName name="함석공002" localSheetId="0">#REF!</definedName>
    <definedName name="함석공002" localSheetId="7">#REF!</definedName>
    <definedName name="함석공002" localSheetId="5">#REF!</definedName>
    <definedName name="함석공002">#REF!</definedName>
    <definedName name="함석공011" localSheetId="4">#REF!</definedName>
    <definedName name="함석공011" localSheetId="3">#REF!</definedName>
    <definedName name="함석공011" localSheetId="2">#REF!</definedName>
    <definedName name="함석공011" localSheetId="1">#REF!</definedName>
    <definedName name="함석공011" localSheetId="0">#REF!</definedName>
    <definedName name="함석공011" localSheetId="7">#REF!</definedName>
    <definedName name="함석공011" localSheetId="5">#REF!</definedName>
    <definedName name="함석공011">#REF!</definedName>
    <definedName name="함석공012" localSheetId="4">#REF!</definedName>
    <definedName name="함석공012" localSheetId="3">#REF!</definedName>
    <definedName name="함석공012" localSheetId="2">#REF!</definedName>
    <definedName name="함석공012" localSheetId="1">#REF!</definedName>
    <definedName name="함석공012" localSheetId="0">#REF!</definedName>
    <definedName name="함석공012" localSheetId="7">#REF!</definedName>
    <definedName name="함석공012" localSheetId="5">#REF!</definedName>
    <definedName name="함석공012">#REF!</definedName>
    <definedName name="함석공982" localSheetId="4">#REF!</definedName>
    <definedName name="함석공982" localSheetId="3">#REF!</definedName>
    <definedName name="함석공982" localSheetId="2">#REF!</definedName>
    <definedName name="함석공982" localSheetId="1">#REF!</definedName>
    <definedName name="함석공982" localSheetId="0">#REF!</definedName>
    <definedName name="함석공982" localSheetId="7">#REF!</definedName>
    <definedName name="함석공982" localSheetId="5">#REF!</definedName>
    <definedName name="함석공982">#REF!</definedName>
    <definedName name="함석공991" localSheetId="4">#REF!</definedName>
    <definedName name="함석공991" localSheetId="3">#REF!</definedName>
    <definedName name="함석공991" localSheetId="2">#REF!</definedName>
    <definedName name="함석공991" localSheetId="1">#REF!</definedName>
    <definedName name="함석공991" localSheetId="0">#REF!</definedName>
    <definedName name="함석공991" localSheetId="7">#REF!</definedName>
    <definedName name="함석공991" localSheetId="5">#REF!</definedName>
    <definedName name="함석공991">#REF!</definedName>
    <definedName name="함석공992" localSheetId="4">#REF!</definedName>
    <definedName name="함석공992" localSheetId="3">#REF!</definedName>
    <definedName name="함석공992" localSheetId="2">#REF!</definedName>
    <definedName name="함석공992" localSheetId="1">#REF!</definedName>
    <definedName name="함석공992" localSheetId="0">#REF!</definedName>
    <definedName name="함석공992" localSheetId="7">#REF!</definedName>
    <definedName name="함석공992" localSheetId="5">#REF!</definedName>
    <definedName name="함석공992">#REF!</definedName>
    <definedName name="합37" localSheetId="4">'[33]대창(함평)-창열'!#REF!</definedName>
    <definedName name="합37" localSheetId="3">'[33]대창(함평)-창열'!#REF!</definedName>
    <definedName name="합37" localSheetId="2">'[33]대창(함평)-창열'!#REF!</definedName>
    <definedName name="합37" localSheetId="1">'[33]대창(함평)-창열'!#REF!</definedName>
    <definedName name="합37" localSheetId="0">'[33]대창(함평)-창열'!#REF!</definedName>
    <definedName name="합37" localSheetId="7">'[33]대창(함평)-창열'!#REF!</definedName>
    <definedName name="합37" localSheetId="5">'[33]대창(함평)-창열'!#REF!</definedName>
    <definedName name="합37">'[33]대창(함평)-창열'!#REF!</definedName>
    <definedName name="합372" localSheetId="4">'[33]대창(장성)'!#REF!</definedName>
    <definedName name="합372" localSheetId="3">'[33]대창(장성)'!#REF!</definedName>
    <definedName name="합372" localSheetId="2">'[33]대창(장성)'!#REF!</definedName>
    <definedName name="합372" localSheetId="1">'[33]대창(장성)'!#REF!</definedName>
    <definedName name="합372" localSheetId="0">'[33]대창(장성)'!#REF!</definedName>
    <definedName name="합372" localSheetId="7">'[33]대창(장성)'!#REF!</definedName>
    <definedName name="합372" localSheetId="5">'[33]대창(장성)'!#REF!</definedName>
    <definedName name="합372">'[33]대창(장성)'!#REF!</definedName>
    <definedName name="합37함" localSheetId="4">'[33]대창(함평)-창열'!#REF!</definedName>
    <definedName name="합37함" localSheetId="3">'[33]대창(함평)-창열'!#REF!</definedName>
    <definedName name="합37함">'[33]대창(함평)-창열'!#REF!</definedName>
    <definedName name="합37a" localSheetId="4">'[33]대창(함평)-창열'!#REF!</definedName>
    <definedName name="합37a" localSheetId="3">'[33]대창(함평)-창열'!#REF!</definedName>
    <definedName name="합37a">'[33]대창(함평)-창열'!#REF!</definedName>
    <definedName name="합3함7" localSheetId="4">'[33]대창(함평)-창열'!#REF!</definedName>
    <definedName name="합3함7" localSheetId="3">'[33]대창(함평)-창열'!#REF!</definedName>
    <definedName name="합3함7">'[33]대창(함평)-창열'!#REF!</definedName>
    <definedName name="합계" localSheetId="4">#REF!</definedName>
    <definedName name="합계" localSheetId="3">#REF!</definedName>
    <definedName name="합계" localSheetId="2">#REF!</definedName>
    <definedName name="합계" localSheetId="1">#REF!</definedName>
    <definedName name="합계" localSheetId="0">#REF!</definedName>
    <definedName name="합계" localSheetId="7">#REF!</definedName>
    <definedName name="합계" localSheetId="5">#REF!</definedName>
    <definedName name="합계">#REF!</definedName>
    <definedName name="합기" localSheetId="4">[115]포장공!#REF!</definedName>
    <definedName name="합기" localSheetId="3">[115]포장공!#REF!</definedName>
    <definedName name="합기" localSheetId="2">[115]포장공!#REF!</definedName>
    <definedName name="합기" localSheetId="1">[115]포장공!#REF!</definedName>
    <definedName name="합기" localSheetId="0">[115]포장공!#REF!</definedName>
    <definedName name="합기" localSheetId="7">[115]포장공!#REF!</definedName>
    <definedName name="합기" localSheetId="5">[115]포장공!#REF!</definedName>
    <definedName name="합기">[115]포장공!#REF!</definedName>
    <definedName name="합노" localSheetId="4">[115]포장공!#REF!</definedName>
    <definedName name="합노" localSheetId="3">[115]포장공!#REF!</definedName>
    <definedName name="합노" localSheetId="7">[115]포장공!#REF!</definedName>
    <definedName name="합노">[115]포장공!#REF!</definedName>
    <definedName name="합동" localSheetId="4">[115]포장공!#REF!</definedName>
    <definedName name="합동" localSheetId="3">[115]포장공!#REF!</definedName>
    <definedName name="합동">[115]포장공!#REF!</definedName>
    <definedName name="합보" localSheetId="4">[115]포장공!#REF!</definedName>
    <definedName name="합보" localSheetId="3">[115]포장공!#REF!</definedName>
    <definedName name="합보">[115]포장공!#REF!</definedName>
    <definedName name="합택" localSheetId="4">[115]포장공!#REF!</definedName>
    <definedName name="합택" localSheetId="3">[115]포장공!#REF!</definedName>
    <definedName name="합택">[115]포장공!#REF!</definedName>
    <definedName name="합판3" localSheetId="4">#REF!</definedName>
    <definedName name="합판3" localSheetId="3">#REF!</definedName>
    <definedName name="합판3" localSheetId="2">#REF!</definedName>
    <definedName name="합판3" localSheetId="1">#REF!</definedName>
    <definedName name="합판3" localSheetId="0">#REF!</definedName>
    <definedName name="합판3" localSheetId="7">#REF!</definedName>
    <definedName name="합판3" localSheetId="5">#REF!</definedName>
    <definedName name="합판3">#REF!</definedName>
    <definedName name="합판317" localSheetId="4">'[33]대창(함평)-창열'!#REF!</definedName>
    <definedName name="합판317" localSheetId="3">'[33]대창(함평)-창열'!#REF!</definedName>
    <definedName name="합판317" localSheetId="2">'[33]대창(함평)-창열'!#REF!</definedName>
    <definedName name="합판317" localSheetId="1">'[33]대창(함평)-창열'!#REF!</definedName>
    <definedName name="합판317" localSheetId="0">'[33]대창(함평)-창열'!#REF!</definedName>
    <definedName name="합판317" localSheetId="7">'[33]대창(함평)-창열'!#REF!</definedName>
    <definedName name="합판317" localSheetId="5">'[33]대창(함평)-창열'!#REF!</definedName>
    <definedName name="합판317">'[33]대창(함평)-창열'!#REF!</definedName>
    <definedName name="합판371" localSheetId="4">'[33]대창(함평)-창열'!#REF!</definedName>
    <definedName name="합판371" localSheetId="3">'[33]대창(함평)-창열'!#REF!</definedName>
    <definedName name="합판371">'[33]대창(함평)-창열'!#REF!</definedName>
    <definedName name="합판6" localSheetId="4">#REF!</definedName>
    <definedName name="합판6" localSheetId="3">#REF!</definedName>
    <definedName name="합판6" localSheetId="2">#REF!</definedName>
    <definedName name="합판6" localSheetId="1">#REF!</definedName>
    <definedName name="합판6" localSheetId="0">#REF!</definedName>
    <definedName name="합판6" localSheetId="7">#REF!</definedName>
    <definedName name="합판6" localSheetId="5">#REF!</definedName>
    <definedName name="합판6">#REF!</definedName>
    <definedName name="합판731" localSheetId="4">'[33]대창(함평)-창열'!#REF!</definedName>
    <definedName name="합판731" localSheetId="3">'[33]대창(함평)-창열'!#REF!</definedName>
    <definedName name="합판731" localSheetId="2">'[33]대창(함평)-창열'!#REF!</definedName>
    <definedName name="합판731" localSheetId="1">'[33]대창(함평)-창열'!#REF!</definedName>
    <definedName name="합판731" localSheetId="0">'[33]대창(함평)-창열'!#REF!</definedName>
    <definedName name="합판731" localSheetId="7">'[33]대창(함평)-창열'!#REF!</definedName>
    <definedName name="합판731" localSheetId="5">'[33]대창(함평)-창열'!#REF!</definedName>
    <definedName name="합판731">'[33]대창(함평)-창열'!#REF!</definedName>
    <definedName name="합표" localSheetId="4">[115]포장공!#REF!</definedName>
    <definedName name="합표" localSheetId="3">[115]포장공!#REF!</definedName>
    <definedName name="합표">[115]포장공!#REF!</definedName>
    <definedName name="합프" localSheetId="4">[115]포장공!#REF!</definedName>
    <definedName name="합프" localSheetId="3">[115]포장공!#REF!</definedName>
    <definedName name="합프">[115]포장공!#REF!</definedName>
    <definedName name="항타길이_경사" localSheetId="4">#REF!</definedName>
    <definedName name="항타길이_경사" localSheetId="3">#REF!</definedName>
    <definedName name="항타길이_경사" localSheetId="2">#REF!</definedName>
    <definedName name="항타길이_경사" localSheetId="1">#REF!</definedName>
    <definedName name="항타길이_경사" localSheetId="0">#REF!</definedName>
    <definedName name="항타길이_경사" localSheetId="7">#REF!</definedName>
    <definedName name="항타길이_경사" localSheetId="5">#REF!</definedName>
    <definedName name="항타길이_경사">#REF!</definedName>
    <definedName name="항타길이_수직" localSheetId="4">#REF!</definedName>
    <definedName name="항타길이_수직" localSheetId="3">#REF!</definedName>
    <definedName name="항타길이_수직" localSheetId="2">#REF!</definedName>
    <definedName name="항타길이_수직" localSheetId="1">#REF!</definedName>
    <definedName name="항타길이_수직" localSheetId="0">#REF!</definedName>
    <definedName name="항타길이_수직" localSheetId="7">#REF!</definedName>
    <definedName name="항타길이_수직" localSheetId="5">#REF!</definedName>
    <definedName name="항타길이_수직">#REF!</definedName>
    <definedName name="항타비2" localSheetId="4">'[33]대창(장성)'!#REF!</definedName>
    <definedName name="항타비2" localSheetId="3">'[33]대창(장성)'!#REF!</definedName>
    <definedName name="항타비2" localSheetId="2">'[33]대창(장성)'!#REF!</definedName>
    <definedName name="항타비2" localSheetId="1">'[33]대창(장성)'!#REF!</definedName>
    <definedName name="항타비2" localSheetId="0">'[33]대창(장성)'!#REF!</definedName>
    <definedName name="항타비2" localSheetId="7">'[33]대창(장성)'!#REF!</definedName>
    <definedName name="항타비2" localSheetId="5">'[33]대창(장성)'!#REF!</definedName>
    <definedName name="항타비2">'[33]대창(장성)'!#REF!</definedName>
    <definedName name="해당화" localSheetId="4">#REF!</definedName>
    <definedName name="해당화" localSheetId="3">#REF!</definedName>
    <definedName name="해당화" localSheetId="2">#REF!</definedName>
    <definedName name="해당화" localSheetId="1">#REF!</definedName>
    <definedName name="해당화" localSheetId="0">#REF!</definedName>
    <definedName name="해당화" localSheetId="7">#REF!</definedName>
    <definedName name="해당화" localSheetId="5">#REF!</definedName>
    <definedName name="해당화">#REF!</definedName>
    <definedName name="행선안내게시기설비" localSheetId="4">#REF!</definedName>
    <definedName name="행선안내게시기설비" localSheetId="3">#REF!</definedName>
    <definedName name="행선안내게시기설비" localSheetId="2">#REF!</definedName>
    <definedName name="행선안내게시기설비" localSheetId="1">#REF!</definedName>
    <definedName name="행선안내게시기설비" localSheetId="0">#REF!</definedName>
    <definedName name="행선안내게시기설비" localSheetId="7">#REF!</definedName>
    <definedName name="행선안내게시기설비" localSheetId="5">#REF!</definedName>
    <definedName name="행선안내게시기설비">#REF!</definedName>
    <definedName name="헌치1" localSheetId="4">#REF!</definedName>
    <definedName name="헌치1" localSheetId="3">#REF!</definedName>
    <definedName name="헌치1" localSheetId="2">#REF!</definedName>
    <definedName name="헌치1" localSheetId="1">#REF!</definedName>
    <definedName name="헌치1" localSheetId="0">#REF!</definedName>
    <definedName name="헌치1" localSheetId="7">#REF!</definedName>
    <definedName name="헌치1" localSheetId="5">#REF!</definedName>
    <definedName name="헌치1">#REF!</definedName>
    <definedName name="헌치2" localSheetId="4">#REF!</definedName>
    <definedName name="헌치2" localSheetId="3">#REF!</definedName>
    <definedName name="헌치2" localSheetId="2">#REF!</definedName>
    <definedName name="헌치2" localSheetId="1">#REF!</definedName>
    <definedName name="헌치2" localSheetId="0">#REF!</definedName>
    <definedName name="헌치2" localSheetId="7">#REF!</definedName>
    <definedName name="헌치2" localSheetId="5">#REF!</definedName>
    <definedName name="헌치2">#REF!</definedName>
    <definedName name="헌치H" localSheetId="4">#REF!</definedName>
    <definedName name="헌치H" localSheetId="3">#REF!</definedName>
    <definedName name="헌치H" localSheetId="2">#REF!</definedName>
    <definedName name="헌치H" localSheetId="1">#REF!</definedName>
    <definedName name="헌치H" localSheetId="0">#REF!</definedName>
    <definedName name="헌치H" localSheetId="7">#REF!</definedName>
    <definedName name="헌치H" localSheetId="5">#REF!</definedName>
    <definedName name="헌치H">#REF!</definedName>
    <definedName name="헌치V" localSheetId="4">#REF!</definedName>
    <definedName name="헌치V" localSheetId="3">#REF!</definedName>
    <definedName name="헌치V" localSheetId="2">#REF!</definedName>
    <definedName name="헌치V" localSheetId="1">#REF!</definedName>
    <definedName name="헌치V" localSheetId="0">#REF!</definedName>
    <definedName name="헌치V" localSheetId="7">#REF!</definedName>
    <definedName name="헌치V" localSheetId="5">#REF!</definedName>
    <definedName name="헌치V">#REF!</definedName>
    <definedName name="현도사001" localSheetId="4">#REF!</definedName>
    <definedName name="현도사001" localSheetId="3">#REF!</definedName>
    <definedName name="현도사001" localSheetId="2">#REF!</definedName>
    <definedName name="현도사001" localSheetId="1">#REF!</definedName>
    <definedName name="현도사001" localSheetId="0">#REF!</definedName>
    <definedName name="현도사001" localSheetId="7">#REF!</definedName>
    <definedName name="현도사001" localSheetId="5">#REF!</definedName>
    <definedName name="현도사001">#REF!</definedName>
    <definedName name="현도사002" localSheetId="4">#REF!</definedName>
    <definedName name="현도사002" localSheetId="3">#REF!</definedName>
    <definedName name="현도사002" localSheetId="2">#REF!</definedName>
    <definedName name="현도사002" localSheetId="1">#REF!</definedName>
    <definedName name="현도사002" localSheetId="0">#REF!</definedName>
    <definedName name="현도사002" localSheetId="7">#REF!</definedName>
    <definedName name="현도사002" localSheetId="5">#REF!</definedName>
    <definedName name="현도사002">#REF!</definedName>
    <definedName name="현도사011" localSheetId="4">#REF!</definedName>
    <definedName name="현도사011" localSheetId="3">#REF!</definedName>
    <definedName name="현도사011" localSheetId="2">#REF!</definedName>
    <definedName name="현도사011" localSheetId="1">#REF!</definedName>
    <definedName name="현도사011" localSheetId="0">#REF!</definedName>
    <definedName name="현도사011" localSheetId="7">#REF!</definedName>
    <definedName name="현도사011" localSheetId="5">#REF!</definedName>
    <definedName name="현도사011">#REF!</definedName>
    <definedName name="현도사012" localSheetId="4">#REF!</definedName>
    <definedName name="현도사012" localSheetId="3">#REF!</definedName>
    <definedName name="현도사012" localSheetId="2">#REF!</definedName>
    <definedName name="현도사012" localSheetId="1">#REF!</definedName>
    <definedName name="현도사012" localSheetId="0">#REF!</definedName>
    <definedName name="현도사012" localSheetId="7">#REF!</definedName>
    <definedName name="현도사012" localSheetId="5">#REF!</definedName>
    <definedName name="현도사012">#REF!</definedName>
    <definedName name="현도사982" localSheetId="4">#REF!</definedName>
    <definedName name="현도사982" localSheetId="3">#REF!</definedName>
    <definedName name="현도사982" localSheetId="2">#REF!</definedName>
    <definedName name="현도사982" localSheetId="1">#REF!</definedName>
    <definedName name="현도사982" localSheetId="0">#REF!</definedName>
    <definedName name="현도사982" localSheetId="7">#REF!</definedName>
    <definedName name="현도사982" localSheetId="5">#REF!</definedName>
    <definedName name="현도사982">#REF!</definedName>
    <definedName name="현도사991" localSheetId="4">#REF!</definedName>
    <definedName name="현도사991" localSheetId="3">#REF!</definedName>
    <definedName name="현도사991" localSheetId="2">#REF!</definedName>
    <definedName name="현도사991" localSheetId="1">#REF!</definedName>
    <definedName name="현도사991" localSheetId="0">#REF!</definedName>
    <definedName name="현도사991" localSheetId="7">#REF!</definedName>
    <definedName name="현도사991" localSheetId="5">#REF!</definedName>
    <definedName name="현도사991">#REF!</definedName>
    <definedName name="현도사992" localSheetId="4">#REF!</definedName>
    <definedName name="현도사992" localSheetId="3">#REF!</definedName>
    <definedName name="현도사992" localSheetId="2">#REF!</definedName>
    <definedName name="현도사992" localSheetId="1">#REF!</definedName>
    <definedName name="현도사992" localSheetId="0">#REF!</definedName>
    <definedName name="현도사992" localSheetId="7">#REF!</definedName>
    <definedName name="현도사992" localSheetId="5">#REF!</definedName>
    <definedName name="현도사992">#REF!</definedName>
    <definedName name="현장대리인" localSheetId="4">#REF!</definedName>
    <definedName name="현장대리인" localSheetId="3">#REF!</definedName>
    <definedName name="현장대리인" localSheetId="2">#REF!</definedName>
    <definedName name="현장대리인" localSheetId="1">#REF!</definedName>
    <definedName name="현장대리인" localSheetId="0">#REF!</definedName>
    <definedName name="현장대리인" localSheetId="7">#REF!</definedName>
    <definedName name="현장대리인" localSheetId="5">#REF!</definedName>
    <definedName name="현장대리인">#REF!</definedName>
    <definedName name="현조" localSheetId="4" hidden="1">#REF!</definedName>
    <definedName name="현조" localSheetId="3" hidden="1">#REF!</definedName>
    <definedName name="현조" hidden="1">#REF!</definedName>
    <definedName name="현찰계약금">#N/A</definedName>
    <definedName name="협조전" localSheetId="4" hidden="1">#REF!</definedName>
    <definedName name="협조전" localSheetId="3" hidden="1">#REF!</definedName>
    <definedName name="협조전" hidden="1">#REF!</definedName>
    <definedName name="형상" localSheetId="7">[41]DATE!$D$24:$D$85</definedName>
    <definedName name="형상">[42]DATE!$D$24:$D$85</definedName>
    <definedName name="형틀목공" localSheetId="4">[69]물가자료!$C$20</definedName>
    <definedName name="형틀목공" localSheetId="3">[69]물가자료!$C$20</definedName>
    <definedName name="형틀목공" localSheetId="2">[69]물가자료!$C$20</definedName>
    <definedName name="형틀목공" localSheetId="1">[69]물가자료!$C$20</definedName>
    <definedName name="형틀목공" localSheetId="0">[69]물가자료!$C$20</definedName>
    <definedName name="형틀목공" localSheetId="5">[69]물가자료!$C$20</definedName>
    <definedName name="형틀목공">[70]물가자료!$C$20</definedName>
    <definedName name="형틀목공001" localSheetId="4">#REF!</definedName>
    <definedName name="형틀목공001" localSheetId="3">#REF!</definedName>
    <definedName name="형틀목공001" localSheetId="2">#REF!</definedName>
    <definedName name="형틀목공001" localSheetId="1">#REF!</definedName>
    <definedName name="형틀목공001" localSheetId="0">#REF!</definedName>
    <definedName name="형틀목공001" localSheetId="7">#REF!</definedName>
    <definedName name="형틀목공001" localSheetId="5">#REF!</definedName>
    <definedName name="형틀목공001">#REF!</definedName>
    <definedName name="형틀목공002" localSheetId="4">#REF!</definedName>
    <definedName name="형틀목공002" localSheetId="3">#REF!</definedName>
    <definedName name="형틀목공002" localSheetId="2">#REF!</definedName>
    <definedName name="형틀목공002" localSheetId="1">#REF!</definedName>
    <definedName name="형틀목공002" localSheetId="0">#REF!</definedName>
    <definedName name="형틀목공002" localSheetId="7">#REF!</definedName>
    <definedName name="형틀목공002" localSheetId="5">#REF!</definedName>
    <definedName name="형틀목공002">#REF!</definedName>
    <definedName name="형틀목공011" localSheetId="4">#REF!</definedName>
    <definedName name="형틀목공011" localSheetId="3">#REF!</definedName>
    <definedName name="형틀목공011" localSheetId="2">#REF!</definedName>
    <definedName name="형틀목공011" localSheetId="1">#REF!</definedName>
    <definedName name="형틀목공011" localSheetId="0">#REF!</definedName>
    <definedName name="형틀목공011" localSheetId="7">#REF!</definedName>
    <definedName name="형틀목공011" localSheetId="5">#REF!</definedName>
    <definedName name="형틀목공011">#REF!</definedName>
    <definedName name="형틀목공012" localSheetId="4">#REF!</definedName>
    <definedName name="형틀목공012" localSheetId="3">#REF!</definedName>
    <definedName name="형틀목공012" localSheetId="2">#REF!</definedName>
    <definedName name="형틀목공012" localSheetId="1">#REF!</definedName>
    <definedName name="형틀목공012" localSheetId="0">#REF!</definedName>
    <definedName name="형틀목공012" localSheetId="7">#REF!</definedName>
    <definedName name="형틀목공012" localSheetId="5">#REF!</definedName>
    <definedName name="형틀목공012">#REF!</definedName>
    <definedName name="형틀목공982" localSheetId="4">#REF!</definedName>
    <definedName name="형틀목공982" localSheetId="3">#REF!</definedName>
    <definedName name="형틀목공982" localSheetId="2">#REF!</definedName>
    <definedName name="형틀목공982" localSheetId="1">#REF!</definedName>
    <definedName name="형틀목공982" localSheetId="0">#REF!</definedName>
    <definedName name="형틀목공982" localSheetId="7">#REF!</definedName>
    <definedName name="형틀목공982" localSheetId="5">#REF!</definedName>
    <definedName name="형틀목공982">#REF!</definedName>
    <definedName name="형틀목공991" localSheetId="4">#REF!</definedName>
    <definedName name="형틀목공991" localSheetId="3">#REF!</definedName>
    <definedName name="형틀목공991" localSheetId="2">#REF!</definedName>
    <definedName name="형틀목공991" localSheetId="1">#REF!</definedName>
    <definedName name="형틀목공991" localSheetId="0">#REF!</definedName>
    <definedName name="형틀목공991" localSheetId="7">#REF!</definedName>
    <definedName name="형틀목공991" localSheetId="5">#REF!</definedName>
    <definedName name="형틀목공991">#REF!</definedName>
    <definedName name="형틀목공992" localSheetId="4">#REF!</definedName>
    <definedName name="형틀목공992" localSheetId="3">#REF!</definedName>
    <definedName name="형틀목공992" localSheetId="2">#REF!</definedName>
    <definedName name="형틀목공992" localSheetId="1">#REF!</definedName>
    <definedName name="형틀목공992" localSheetId="0">#REF!</definedName>
    <definedName name="형틀목공992" localSheetId="7">#REF!</definedName>
    <definedName name="형틀목공992" localSheetId="5">#REF!</definedName>
    <definedName name="형틀목공992">#REF!</definedName>
    <definedName name="호박" localSheetId="4">#REF!</definedName>
    <definedName name="호박" localSheetId="3">#REF!</definedName>
    <definedName name="호박" localSheetId="2">#REF!</definedName>
    <definedName name="호박" localSheetId="1">#REF!</definedName>
    <definedName name="호박" localSheetId="0">#REF!</definedName>
    <definedName name="호박" localSheetId="7">#REF!</definedName>
    <definedName name="호박" localSheetId="5">#REF!</definedName>
    <definedName name="호박">#REF!</definedName>
    <definedName name="호ㅓ" localSheetId="4" hidden="1">#REF!</definedName>
    <definedName name="호ㅓ" localSheetId="3" hidden="1">#REF!</definedName>
    <definedName name="호ㅓ" hidden="1">#REF!</definedName>
    <definedName name="호ㅓㅕㅏ6ㅅ서ㅛㅓ" localSheetId="4" hidden="1">[147]입찰안!#REF!</definedName>
    <definedName name="호ㅓㅕㅏ6ㅅ서ㅛㅓ" localSheetId="3" hidden="1">[147]입찰안!#REF!</definedName>
    <definedName name="호ㅓㅕㅏ6ㅅ서ㅛㅓ" hidden="1">[147]입찰안!#REF!</definedName>
    <definedName name="호표" localSheetId="4">#REF!</definedName>
    <definedName name="호표" localSheetId="3">#REF!</definedName>
    <definedName name="호표" localSheetId="2">#REF!</definedName>
    <definedName name="호표" localSheetId="1">#REF!</definedName>
    <definedName name="호표" localSheetId="0">#REF!</definedName>
    <definedName name="호표" localSheetId="7">#REF!</definedName>
    <definedName name="호표" localSheetId="5">#REF!</definedName>
    <definedName name="호표">#REF!</definedName>
    <definedName name="호호호" localSheetId="4">#REF!</definedName>
    <definedName name="호호호" localSheetId="3">#REF!</definedName>
    <definedName name="호호호" localSheetId="2">#REF!</definedName>
    <definedName name="호호호" localSheetId="1">#REF!</definedName>
    <definedName name="호호호" localSheetId="0">#REF!</definedName>
    <definedName name="호호호" localSheetId="7">#REF!</definedName>
    <definedName name="호호호" localSheetId="5">#REF!</definedName>
    <definedName name="호호호">#REF!</definedName>
    <definedName name="홀런" hidden="1">{#N/A,#N/A,FALSE,"전력간선"}</definedName>
    <definedName name="홈" localSheetId="4">#REF!</definedName>
    <definedName name="홈" localSheetId="3">#REF!</definedName>
    <definedName name="홈" localSheetId="2">#REF!</definedName>
    <definedName name="홈" localSheetId="1">#REF!</definedName>
    <definedName name="홈" localSheetId="0">#REF!</definedName>
    <definedName name="홈" localSheetId="7">#REF!</definedName>
    <definedName name="홈" localSheetId="5">#REF!</definedName>
    <definedName name="홈">#REF!</definedName>
    <definedName name="홈통받이수량" localSheetId="4">#REF!</definedName>
    <definedName name="홈통받이수량" localSheetId="3">#REF!</definedName>
    <definedName name="홈통받이수량" localSheetId="2">#REF!</definedName>
    <definedName name="홈통받이수량" localSheetId="1">#REF!</definedName>
    <definedName name="홈통받이수량" localSheetId="0">#REF!</definedName>
    <definedName name="홈통받이수량" localSheetId="7">#REF!</definedName>
    <definedName name="홈통받이수량" localSheetId="5">#REF!</definedName>
    <definedName name="홈통받이수량">#REF!</definedName>
    <definedName name="홍단풍" localSheetId="4">#REF!</definedName>
    <definedName name="홍단풍" localSheetId="3">#REF!</definedName>
    <definedName name="홍단풍" localSheetId="2">#REF!</definedName>
    <definedName name="홍단풍" localSheetId="1">#REF!</definedName>
    <definedName name="홍단풍" localSheetId="0">#REF!</definedName>
    <definedName name="홍단풍" localSheetId="7">#REF!</definedName>
    <definedName name="홍단풍" localSheetId="5">#REF!</definedName>
    <definedName name="홍단풍">#REF!</definedName>
    <definedName name="화공001" localSheetId="4">#REF!</definedName>
    <definedName name="화공001" localSheetId="3">#REF!</definedName>
    <definedName name="화공001" localSheetId="2">#REF!</definedName>
    <definedName name="화공001" localSheetId="1">#REF!</definedName>
    <definedName name="화공001" localSheetId="0">#REF!</definedName>
    <definedName name="화공001" localSheetId="7">#REF!</definedName>
    <definedName name="화공001" localSheetId="5">#REF!</definedName>
    <definedName name="화공001">#REF!</definedName>
    <definedName name="화공002" localSheetId="4">#REF!</definedName>
    <definedName name="화공002" localSheetId="3">#REF!</definedName>
    <definedName name="화공002" localSheetId="2">#REF!</definedName>
    <definedName name="화공002" localSheetId="1">#REF!</definedName>
    <definedName name="화공002" localSheetId="0">#REF!</definedName>
    <definedName name="화공002" localSheetId="7">#REF!</definedName>
    <definedName name="화공002" localSheetId="5">#REF!</definedName>
    <definedName name="화공002">#REF!</definedName>
    <definedName name="화공011" localSheetId="4">#REF!</definedName>
    <definedName name="화공011" localSheetId="3">#REF!</definedName>
    <definedName name="화공011" localSheetId="2">#REF!</definedName>
    <definedName name="화공011" localSheetId="1">#REF!</definedName>
    <definedName name="화공011" localSheetId="0">#REF!</definedName>
    <definedName name="화공011" localSheetId="7">#REF!</definedName>
    <definedName name="화공011" localSheetId="5">#REF!</definedName>
    <definedName name="화공011">#REF!</definedName>
    <definedName name="화공012" localSheetId="4">#REF!</definedName>
    <definedName name="화공012" localSheetId="3">#REF!</definedName>
    <definedName name="화공012" localSheetId="2">#REF!</definedName>
    <definedName name="화공012" localSheetId="1">#REF!</definedName>
    <definedName name="화공012" localSheetId="0">#REF!</definedName>
    <definedName name="화공012" localSheetId="7">#REF!</definedName>
    <definedName name="화공012" localSheetId="5">#REF!</definedName>
    <definedName name="화공012">#REF!</definedName>
    <definedName name="화공982" localSheetId="4">#REF!</definedName>
    <definedName name="화공982" localSheetId="3">#REF!</definedName>
    <definedName name="화공982" localSheetId="2">#REF!</definedName>
    <definedName name="화공982" localSheetId="1">#REF!</definedName>
    <definedName name="화공982" localSheetId="0">#REF!</definedName>
    <definedName name="화공982" localSheetId="7">#REF!</definedName>
    <definedName name="화공982" localSheetId="5">#REF!</definedName>
    <definedName name="화공982">#REF!</definedName>
    <definedName name="화공991" localSheetId="4">#REF!</definedName>
    <definedName name="화공991" localSheetId="3">#REF!</definedName>
    <definedName name="화공991" localSheetId="2">#REF!</definedName>
    <definedName name="화공991" localSheetId="1">#REF!</definedName>
    <definedName name="화공991" localSheetId="0">#REF!</definedName>
    <definedName name="화공991" localSheetId="7">#REF!</definedName>
    <definedName name="화공991" localSheetId="5">#REF!</definedName>
    <definedName name="화공991">#REF!</definedName>
    <definedName name="화공992" localSheetId="4">#REF!</definedName>
    <definedName name="화공992" localSheetId="3">#REF!</definedName>
    <definedName name="화공992" localSheetId="2">#REF!</definedName>
    <definedName name="화공992" localSheetId="1">#REF!</definedName>
    <definedName name="화공992" localSheetId="0">#REF!</definedName>
    <definedName name="화공992" localSheetId="7">#REF!</definedName>
    <definedName name="화공992" localSheetId="5">#REF!</definedName>
    <definedName name="화공992">#REF!</definedName>
    <definedName name="화근거" localSheetId="4">#REF!</definedName>
    <definedName name="화근거" localSheetId="3">#REF!</definedName>
    <definedName name="화근거" localSheetId="2">#REF!</definedName>
    <definedName name="화근거" localSheetId="1">#REF!</definedName>
    <definedName name="화근거" localSheetId="0">#REF!</definedName>
    <definedName name="화근거" localSheetId="7">#REF!</definedName>
    <definedName name="화근거" localSheetId="5">#REF!</definedName>
    <definedName name="화근거">#REF!</definedName>
    <definedName name="화신1호" localSheetId="4">#REF!</definedName>
    <definedName name="화신1호" localSheetId="3">#REF!</definedName>
    <definedName name="화신1호" localSheetId="2">#REF!</definedName>
    <definedName name="화신1호" localSheetId="1">#REF!</definedName>
    <definedName name="화신1호" localSheetId="0">#REF!</definedName>
    <definedName name="화신1호" localSheetId="7">#REF!</definedName>
    <definedName name="화신1호" localSheetId="5">#REF!</definedName>
    <definedName name="화신1호">#REF!</definedName>
    <definedName name="화신2호" localSheetId="4">#REF!</definedName>
    <definedName name="화신2호" localSheetId="3">#REF!</definedName>
    <definedName name="화신2호" localSheetId="2">#REF!</definedName>
    <definedName name="화신2호" localSheetId="1">#REF!</definedName>
    <definedName name="화신2호" localSheetId="0">#REF!</definedName>
    <definedName name="화신2호" localSheetId="7">#REF!</definedName>
    <definedName name="화신2호" localSheetId="5">#REF!</definedName>
    <definedName name="화신2호">#REF!</definedName>
    <definedName name="화신기존1" localSheetId="4">#REF!</definedName>
    <definedName name="화신기존1" localSheetId="3">#REF!</definedName>
    <definedName name="화신기존1" localSheetId="2">#REF!</definedName>
    <definedName name="화신기존1" localSheetId="1">#REF!</definedName>
    <definedName name="화신기존1" localSheetId="0">#REF!</definedName>
    <definedName name="화신기존1" localSheetId="7">#REF!</definedName>
    <definedName name="화신기존1" localSheetId="5">#REF!</definedName>
    <definedName name="화신기존1">#REF!</definedName>
    <definedName name="화신기존2" localSheetId="4">#REF!</definedName>
    <definedName name="화신기존2" localSheetId="3">#REF!</definedName>
    <definedName name="화신기존2" localSheetId="2">#REF!</definedName>
    <definedName name="화신기존2" localSheetId="1">#REF!</definedName>
    <definedName name="화신기존2" localSheetId="0">#REF!</definedName>
    <definedName name="화신기존2" localSheetId="7">#REF!</definedName>
    <definedName name="화신기존2" localSheetId="5">#REF!</definedName>
    <definedName name="화신기존2">#REF!</definedName>
    <definedName name="화약취급공001" localSheetId="4">#REF!</definedName>
    <definedName name="화약취급공001" localSheetId="3">#REF!</definedName>
    <definedName name="화약취급공001" localSheetId="2">#REF!</definedName>
    <definedName name="화약취급공001" localSheetId="1">#REF!</definedName>
    <definedName name="화약취급공001" localSheetId="0">#REF!</definedName>
    <definedName name="화약취급공001" localSheetId="7">#REF!</definedName>
    <definedName name="화약취급공001" localSheetId="5">#REF!</definedName>
    <definedName name="화약취급공001">#REF!</definedName>
    <definedName name="화약취급공002" localSheetId="4">#REF!</definedName>
    <definedName name="화약취급공002" localSheetId="3">#REF!</definedName>
    <definedName name="화약취급공002" localSheetId="2">#REF!</definedName>
    <definedName name="화약취급공002" localSheetId="1">#REF!</definedName>
    <definedName name="화약취급공002" localSheetId="0">#REF!</definedName>
    <definedName name="화약취급공002" localSheetId="7">#REF!</definedName>
    <definedName name="화약취급공002" localSheetId="5">#REF!</definedName>
    <definedName name="화약취급공002">#REF!</definedName>
    <definedName name="화약취급공011" localSheetId="4">#REF!</definedName>
    <definedName name="화약취급공011" localSheetId="3">#REF!</definedName>
    <definedName name="화약취급공011" localSheetId="2">#REF!</definedName>
    <definedName name="화약취급공011" localSheetId="1">#REF!</definedName>
    <definedName name="화약취급공011" localSheetId="0">#REF!</definedName>
    <definedName name="화약취급공011" localSheetId="7">#REF!</definedName>
    <definedName name="화약취급공011" localSheetId="5">#REF!</definedName>
    <definedName name="화약취급공011">#REF!</definedName>
    <definedName name="화약취급공012" localSheetId="4">#REF!</definedName>
    <definedName name="화약취급공012" localSheetId="3">#REF!</definedName>
    <definedName name="화약취급공012" localSheetId="2">#REF!</definedName>
    <definedName name="화약취급공012" localSheetId="1">#REF!</definedName>
    <definedName name="화약취급공012" localSheetId="0">#REF!</definedName>
    <definedName name="화약취급공012" localSheetId="7">#REF!</definedName>
    <definedName name="화약취급공012" localSheetId="5">#REF!</definedName>
    <definedName name="화약취급공012">#REF!</definedName>
    <definedName name="화약취급공982" localSheetId="4">#REF!</definedName>
    <definedName name="화약취급공982" localSheetId="3">#REF!</definedName>
    <definedName name="화약취급공982" localSheetId="2">#REF!</definedName>
    <definedName name="화약취급공982" localSheetId="1">#REF!</definedName>
    <definedName name="화약취급공982" localSheetId="0">#REF!</definedName>
    <definedName name="화약취급공982" localSheetId="7">#REF!</definedName>
    <definedName name="화약취급공982" localSheetId="5">#REF!</definedName>
    <definedName name="화약취급공982">#REF!</definedName>
    <definedName name="화약취급공991" localSheetId="4">#REF!</definedName>
    <definedName name="화약취급공991" localSheetId="3">#REF!</definedName>
    <definedName name="화약취급공991" localSheetId="2">#REF!</definedName>
    <definedName name="화약취급공991" localSheetId="1">#REF!</definedName>
    <definedName name="화약취급공991" localSheetId="0">#REF!</definedName>
    <definedName name="화약취급공991" localSheetId="7">#REF!</definedName>
    <definedName name="화약취급공991" localSheetId="5">#REF!</definedName>
    <definedName name="화약취급공991">#REF!</definedName>
    <definedName name="화약취급공992" localSheetId="4">#REF!</definedName>
    <definedName name="화약취급공992" localSheetId="3">#REF!</definedName>
    <definedName name="화약취급공992" localSheetId="2">#REF!</definedName>
    <definedName name="화약취급공992" localSheetId="1">#REF!</definedName>
    <definedName name="화약취급공992" localSheetId="0">#REF!</definedName>
    <definedName name="화약취급공992" localSheetId="7">#REF!</definedName>
    <definedName name="화약취급공992" localSheetId="5">#REF!</definedName>
    <definedName name="화약취급공992">#REF!</definedName>
    <definedName name="확" localSheetId="4" hidden="1">#REF!</definedName>
    <definedName name="확" localSheetId="3" hidden="1">#REF!</definedName>
    <definedName name="확" localSheetId="2" hidden="1">#REF!</definedName>
    <definedName name="확" localSheetId="1" hidden="1">#REF!</definedName>
    <definedName name="확" localSheetId="0" hidden="1">#REF!</definedName>
    <definedName name="확" localSheetId="7" hidden="1">#REF!</definedName>
    <definedName name="확" localSheetId="5" hidden="1">#REF!</definedName>
    <definedName name="확" hidden="1">#REF!</definedName>
    <definedName name="확폭수량" localSheetId="4">#REF!</definedName>
    <definedName name="확폭수량" localSheetId="3">#REF!</definedName>
    <definedName name="확폭수량" localSheetId="2">#REF!</definedName>
    <definedName name="확폭수량" localSheetId="1">#REF!</definedName>
    <definedName name="확폭수량" localSheetId="0">#REF!</definedName>
    <definedName name="확폭수량" localSheetId="7">#REF!</definedName>
    <definedName name="확폭수량" localSheetId="5">#REF!</definedName>
    <definedName name="확폭수량">#REF!</definedName>
    <definedName name="환율">'[47]기계경비(시간당)'!$D$21</definedName>
    <definedName name="활석공011" localSheetId="4">#REF!</definedName>
    <definedName name="활석공011" localSheetId="3">#REF!</definedName>
    <definedName name="활석공011" localSheetId="2">#REF!</definedName>
    <definedName name="활석공011" localSheetId="1">#REF!</definedName>
    <definedName name="활석공011" localSheetId="0">#REF!</definedName>
    <definedName name="활석공011" localSheetId="7">#REF!</definedName>
    <definedName name="활석공011" localSheetId="5">#REF!</definedName>
    <definedName name="활석공011">#REF!</definedName>
    <definedName name="활하중" localSheetId="4">#REF!</definedName>
    <definedName name="활하중" localSheetId="3">#REF!</definedName>
    <definedName name="활하중" localSheetId="2">#REF!</definedName>
    <definedName name="활하중" localSheetId="1">#REF!</definedName>
    <definedName name="활하중" localSheetId="0">#REF!</definedName>
    <definedName name="활하중" localSheetId="7">#REF!</definedName>
    <definedName name="활하중" localSheetId="5">#REF!</definedName>
    <definedName name="활하중">#REF!</definedName>
    <definedName name="활하중1">[72]설계조건!$F$33</definedName>
    <definedName name="활하중2">[72]설계조건!$K$35</definedName>
    <definedName name="황" localSheetId="4">#REF!</definedName>
    <definedName name="황" localSheetId="3">#REF!</definedName>
    <definedName name="황" localSheetId="2">#REF!</definedName>
    <definedName name="황" localSheetId="1">#REF!</definedName>
    <definedName name="황" localSheetId="0">#REF!</definedName>
    <definedName name="황" localSheetId="7">#REF!</definedName>
    <definedName name="황" localSheetId="5">#REF!</definedName>
    <definedName name="황">#REF!</definedName>
    <definedName name="회시1호" localSheetId="4">#REF!</definedName>
    <definedName name="회시1호" localSheetId="3">#REF!</definedName>
    <definedName name="회시1호" localSheetId="2">#REF!</definedName>
    <definedName name="회시1호" localSheetId="1">#REF!</definedName>
    <definedName name="회시1호" localSheetId="0">#REF!</definedName>
    <definedName name="회시1호" localSheetId="7">#REF!</definedName>
    <definedName name="회시1호" localSheetId="5">#REF!</definedName>
    <definedName name="회시1호">#REF!</definedName>
    <definedName name="회시2호" localSheetId="4">#REF!</definedName>
    <definedName name="회시2호" localSheetId="3">#REF!</definedName>
    <definedName name="회시2호" localSheetId="2">#REF!</definedName>
    <definedName name="회시2호" localSheetId="1">#REF!</definedName>
    <definedName name="회시2호" localSheetId="0">#REF!</definedName>
    <definedName name="회시2호" localSheetId="7">#REF!</definedName>
    <definedName name="회시2호" localSheetId="5">#REF!</definedName>
    <definedName name="회시2호">#REF!</definedName>
    <definedName name="횟수" localSheetId="4">#REF!</definedName>
    <definedName name="횟수" localSheetId="3">#REF!</definedName>
    <definedName name="횟수" localSheetId="2">#REF!</definedName>
    <definedName name="횟수" localSheetId="1">#REF!</definedName>
    <definedName name="횟수" localSheetId="0">#REF!</definedName>
    <definedName name="횟수" localSheetId="7">#REF!</definedName>
    <definedName name="횟수" localSheetId="5">#REF!</definedName>
    <definedName name="횟수">#REF!</definedName>
    <definedName name="횡" localSheetId="4" hidden="1">#REF!</definedName>
    <definedName name="횡" localSheetId="3" hidden="1">#REF!</definedName>
    <definedName name="횡" localSheetId="2" hidden="1">#REF!</definedName>
    <definedName name="횡" localSheetId="1" hidden="1">#REF!</definedName>
    <definedName name="횡" localSheetId="0" hidden="1">#REF!</definedName>
    <definedName name="횡" localSheetId="7" hidden="1">#REF!</definedName>
    <definedName name="횡" localSheetId="5" hidden="1">#REF!</definedName>
    <definedName name="횡" hidden="1">#REF!</definedName>
    <definedName name="횡135콘">[115]배수공!$DI$35</definedName>
    <definedName name="횡180콘">[115]배수공!$DJ$35</definedName>
    <definedName name="횡공떼">[58]배수공!$CS$18</definedName>
    <definedName name="횡몰">[115]배수공!$DM$35</definedName>
    <definedName name="횡배450">[115]배수공!$DN$35</definedName>
    <definedName name="횡배600">[115]배수공!$DO$35</definedName>
    <definedName name="횡배수관공_개소별명세" localSheetId="4">#REF!</definedName>
    <definedName name="횡배수관공_개소별명세" localSheetId="3">#REF!</definedName>
    <definedName name="횡배수관공_개소별명세" localSheetId="2">#REF!</definedName>
    <definedName name="횡배수관공_개소별명세" localSheetId="1">#REF!</definedName>
    <definedName name="횡배수관공_개소별명세" localSheetId="0">#REF!</definedName>
    <definedName name="횡배수관공_개소별명세" localSheetId="7">#REF!</definedName>
    <definedName name="횡배수관공_개소별명세" localSheetId="5">#REF!</definedName>
    <definedName name="횡배수관공_개소별명세">#REF!</definedName>
    <definedName name="횡배수관구체_수량산출" localSheetId="4">#REF!</definedName>
    <definedName name="횡배수관구체_수량산출" localSheetId="3">#REF!</definedName>
    <definedName name="횡배수관구체_수량산출" localSheetId="2">#REF!</definedName>
    <definedName name="횡배수관구체_수량산출" localSheetId="1">#REF!</definedName>
    <definedName name="횡배수관구체_수량산출" localSheetId="0">#REF!</definedName>
    <definedName name="횡배수관구체_수량산출" localSheetId="7">#REF!</definedName>
    <definedName name="횡배수관구체_수량산출" localSheetId="5">#REF!</definedName>
    <definedName name="횡배수관구체_수량산출">#REF!</definedName>
    <definedName name="횡배수관날개벽_수량산출" localSheetId="4">#REF!</definedName>
    <definedName name="횡배수관날개벽_수량산출" localSheetId="3">#REF!</definedName>
    <definedName name="횡배수관날개벽_수량산출" localSheetId="2">#REF!</definedName>
    <definedName name="횡배수관날개벽_수량산출" localSheetId="1">#REF!</definedName>
    <definedName name="횡배수관날개벽_수량산출" localSheetId="0">#REF!</definedName>
    <definedName name="횡배수관날개벽_수량산출" localSheetId="7">#REF!</definedName>
    <definedName name="횡배수관날개벽_수량산출" localSheetId="5">#REF!</definedName>
    <definedName name="횡배수관날개벽_수량산출">#REF!</definedName>
    <definedName name="횡배수관차수벽_수량산출" localSheetId="4">#REF!</definedName>
    <definedName name="횡배수관차수벽_수량산출" localSheetId="3">#REF!</definedName>
    <definedName name="횡배수관차수벽_수량산출" localSheetId="2">#REF!</definedName>
    <definedName name="횡배수관차수벽_수량산출" localSheetId="1">#REF!</definedName>
    <definedName name="횡배수관차수벽_수량산출" localSheetId="0">#REF!</definedName>
    <definedName name="횡배수관차수벽_수량산출" localSheetId="7">#REF!</definedName>
    <definedName name="횡배수관차수벽_수량산출" localSheetId="5">#REF!</definedName>
    <definedName name="횡배수관차수벽_수량산출">#REF!</definedName>
    <definedName name="횡배수단위" localSheetId="4">#REF!</definedName>
    <definedName name="횡배수단위" localSheetId="3">#REF!</definedName>
    <definedName name="횡배수단위" localSheetId="2">#REF!</definedName>
    <definedName name="횡배수단위" localSheetId="1">#REF!</definedName>
    <definedName name="횡배수단위" localSheetId="0">#REF!</definedName>
    <definedName name="횡배수단위" localSheetId="7">#REF!</definedName>
    <definedName name="횡배수단위" localSheetId="5">#REF!</definedName>
    <definedName name="횡배수단위">#REF!</definedName>
    <definedName name="횡상공토">[58]배수공!$CQ$18</definedName>
    <definedName name="횡잔">[58]배수공!$CP$18</definedName>
    <definedName name="횡철">[115]배수공!$DL$52</definedName>
    <definedName name="횡체공토">[58]배수공!$CR$18</definedName>
    <definedName name="휴게" localSheetId="4">#REF!</definedName>
    <definedName name="휴게" localSheetId="3">#REF!</definedName>
    <definedName name="휴게" localSheetId="2">#REF!</definedName>
    <definedName name="휴게" localSheetId="1">#REF!</definedName>
    <definedName name="휴게" localSheetId="0">#REF!</definedName>
    <definedName name="휴게" localSheetId="7">#REF!</definedName>
    <definedName name="휴게" localSheetId="5">#REF!</definedName>
    <definedName name="휴게">#REF!</definedName>
    <definedName name="휴게1">'[48]교사기준면적(초등)'!$D$24</definedName>
    <definedName name="흄" localSheetId="4">[148]흄관기초!#REF!</definedName>
    <definedName name="흄" localSheetId="3">[148]흄관기초!#REF!</definedName>
    <definedName name="흄" localSheetId="2">[148]흄관기초!#REF!</definedName>
    <definedName name="흄" localSheetId="1">[148]흄관기초!#REF!</definedName>
    <definedName name="흄" localSheetId="0">[148]흄관기초!#REF!</definedName>
    <definedName name="흄" localSheetId="5">[148]흄관기초!#REF!</definedName>
    <definedName name="흄">[148]흄관기초!#REF!</definedName>
    <definedName name="흉벽1" localSheetId="4">#REF!</definedName>
    <definedName name="흉벽1" localSheetId="3">#REF!</definedName>
    <definedName name="흉벽1" localSheetId="2">#REF!</definedName>
    <definedName name="흉벽1" localSheetId="1">#REF!</definedName>
    <definedName name="흉벽1" localSheetId="0">#REF!</definedName>
    <definedName name="흉벽1" localSheetId="7">#REF!</definedName>
    <definedName name="흉벽1" localSheetId="5">#REF!</definedName>
    <definedName name="흉벽1">#REF!</definedName>
    <definedName name="흉벽높이" localSheetId="4">#REF!</definedName>
    <definedName name="흉벽높이" localSheetId="3">#REF!</definedName>
    <definedName name="흉벽높이" localSheetId="2">#REF!</definedName>
    <definedName name="흉벽높이" localSheetId="1">#REF!</definedName>
    <definedName name="흉벽높이" localSheetId="0">#REF!</definedName>
    <definedName name="흉벽높이" localSheetId="7">#REF!</definedName>
    <definedName name="흉벽높이" localSheetId="5">#REF!</definedName>
    <definedName name="흉벽높이">#REF!</definedName>
    <definedName name="A" localSheetId="4" hidden="1">[149]덕전리!#REF!</definedName>
    <definedName name="A" localSheetId="3" hidden="1">[149]덕전리!#REF!</definedName>
    <definedName name="A" localSheetId="2" hidden="1">[149]덕전리!#REF!</definedName>
    <definedName name="A" localSheetId="1" hidden="1">[149]덕전리!#REF!</definedName>
    <definedName name="A" localSheetId="0" hidden="1">[149]덕전리!#REF!</definedName>
    <definedName name="A" localSheetId="7">[41]DATE!$E$24:$E$85</definedName>
    <definedName name="A" localSheetId="5" hidden="1">[149]덕전리!#REF!</definedName>
    <definedName name="A" hidden="1">[149]덕전리!#REF!</definedName>
    <definedName name="A10B1L" localSheetId="4">[21]INPUT!#REF!</definedName>
    <definedName name="A10B1L" localSheetId="3">[21]INPUT!#REF!</definedName>
    <definedName name="A10B1L" localSheetId="2">[21]INPUT!#REF!</definedName>
    <definedName name="A10B1L" localSheetId="1">[21]INPUT!#REF!</definedName>
    <definedName name="A10B1L" localSheetId="0">[21]INPUT!#REF!</definedName>
    <definedName name="A10B1L" localSheetId="7">[21]INPUT!#REF!</definedName>
    <definedName name="A10B1L" localSheetId="5">[21]INPUT!#REF!</definedName>
    <definedName name="A10B1L">[21]INPUT!#REF!</definedName>
    <definedName name="A10B1R" localSheetId="4">[21]INPUT!#REF!</definedName>
    <definedName name="A10B1R" localSheetId="3">[21]INPUT!#REF!</definedName>
    <definedName name="A10B1R">[21]INPUT!#REF!</definedName>
    <definedName name="A10B2L" localSheetId="4">[21]INPUT!#REF!</definedName>
    <definedName name="A10B2L" localSheetId="3">[21]INPUT!#REF!</definedName>
    <definedName name="A10B2L">[21]INPUT!#REF!</definedName>
    <definedName name="A10B2R" localSheetId="4">[21]INPUT!#REF!</definedName>
    <definedName name="A10B2R" localSheetId="3">[21]INPUT!#REF!</definedName>
    <definedName name="A10B2R">[21]INPUT!#REF!</definedName>
    <definedName name="A10B3L" localSheetId="4">[21]INPUT!#REF!</definedName>
    <definedName name="A10B3L" localSheetId="3">[21]INPUT!#REF!</definedName>
    <definedName name="A10B3L">[21]INPUT!#REF!</definedName>
    <definedName name="A10B3R" localSheetId="4">[21]INPUT!#REF!</definedName>
    <definedName name="A10B3R" localSheetId="3">[21]INPUT!#REF!</definedName>
    <definedName name="A10B3R">[21]INPUT!#REF!</definedName>
    <definedName name="A10B4L" localSheetId="4">[21]INPUT!#REF!</definedName>
    <definedName name="A10B4L" localSheetId="3">[21]INPUT!#REF!</definedName>
    <definedName name="A10B4L">[21]INPUT!#REF!</definedName>
    <definedName name="A10B4R" localSheetId="4">[21]INPUT!#REF!</definedName>
    <definedName name="A10B4R" localSheetId="3">[21]INPUT!#REF!</definedName>
    <definedName name="A10B4R">[21]INPUT!#REF!</definedName>
    <definedName name="A10BFL" localSheetId="4">[21]INPUT!#REF!</definedName>
    <definedName name="A10BFL" localSheetId="3">[21]INPUT!#REF!</definedName>
    <definedName name="A10BFL">[21]INPUT!#REF!</definedName>
    <definedName name="A10BFR" localSheetId="4">[21]INPUT!#REF!</definedName>
    <definedName name="A10BFR" localSheetId="3">[21]INPUT!#REF!</definedName>
    <definedName name="A10BFR">[21]INPUT!#REF!</definedName>
    <definedName name="A10BQL" localSheetId="4">[21]INPUT!#REF!</definedName>
    <definedName name="A10BQL" localSheetId="3">[21]INPUT!#REF!</definedName>
    <definedName name="A10BQL">[21]INPUT!#REF!</definedName>
    <definedName name="A10BQR" localSheetId="4">[21]INPUT!#REF!</definedName>
    <definedName name="A10BQR" localSheetId="3">[21]INPUT!#REF!</definedName>
    <definedName name="A10BQR">[21]INPUT!#REF!</definedName>
    <definedName name="A10L1L" localSheetId="4">[21]INPUT!#REF!</definedName>
    <definedName name="A10L1L" localSheetId="3">[21]INPUT!#REF!</definedName>
    <definedName name="A10L1L">[21]INPUT!#REF!</definedName>
    <definedName name="A10L1R" localSheetId="4">[21]INPUT!#REF!</definedName>
    <definedName name="A10L1R" localSheetId="3">[21]INPUT!#REF!</definedName>
    <definedName name="A10L1R">[21]INPUT!#REF!</definedName>
    <definedName name="A10L2L" localSheetId="4">[21]INPUT!#REF!</definedName>
    <definedName name="A10L2L" localSheetId="3">[21]INPUT!#REF!</definedName>
    <definedName name="A10L2L">[21]INPUT!#REF!</definedName>
    <definedName name="A10L2R" localSheetId="4">[21]INPUT!#REF!</definedName>
    <definedName name="A10L2R" localSheetId="3">[21]INPUT!#REF!</definedName>
    <definedName name="A10L2R">[21]INPUT!#REF!</definedName>
    <definedName name="A10L3L" localSheetId="4">[21]INPUT!#REF!</definedName>
    <definedName name="A10L3L" localSheetId="3">[21]INPUT!#REF!</definedName>
    <definedName name="A10L3L">[21]INPUT!#REF!</definedName>
    <definedName name="A10L3R" localSheetId="4">[21]INPUT!#REF!</definedName>
    <definedName name="A10L3R" localSheetId="3">[21]INPUT!#REF!</definedName>
    <definedName name="A10L3R">[21]INPUT!#REF!</definedName>
    <definedName name="A10L4L" localSheetId="4">[21]INPUT!#REF!</definedName>
    <definedName name="A10L4L" localSheetId="3">[21]INPUT!#REF!</definedName>
    <definedName name="A10L4L">[21]INPUT!#REF!</definedName>
    <definedName name="A10L4R" localSheetId="4">[21]INPUT!#REF!</definedName>
    <definedName name="A10L4R" localSheetId="3">[21]INPUT!#REF!</definedName>
    <definedName name="A10L4R">[21]INPUT!#REF!</definedName>
    <definedName name="A10LFL" localSheetId="4">[21]INPUT!#REF!</definedName>
    <definedName name="A10LFL" localSheetId="3">[21]INPUT!#REF!</definedName>
    <definedName name="A10LFL">[21]INPUT!#REF!</definedName>
    <definedName name="A10LFR" localSheetId="4">[21]INPUT!#REF!</definedName>
    <definedName name="A10LFR" localSheetId="3">[21]INPUT!#REF!</definedName>
    <definedName name="A10LFR">[21]INPUT!#REF!</definedName>
    <definedName name="A10LQL" localSheetId="4">[21]INPUT!#REF!</definedName>
    <definedName name="A10LQL" localSheetId="3">[21]INPUT!#REF!</definedName>
    <definedName name="A10LQL">[21]INPUT!#REF!</definedName>
    <definedName name="A10LQR" localSheetId="4">[21]INPUT!#REF!</definedName>
    <definedName name="A10LQR" localSheetId="3">[21]INPUT!#REF!</definedName>
    <definedName name="A10LQR">[21]INPUT!#REF!</definedName>
    <definedName name="A3B1L" localSheetId="4">[21]INPUT!#REF!</definedName>
    <definedName name="A3B1L" localSheetId="3">[21]INPUT!#REF!</definedName>
    <definedName name="A3B1L">[21]INPUT!#REF!</definedName>
    <definedName name="A3B1R" localSheetId="4">[21]INPUT!#REF!</definedName>
    <definedName name="A3B1R" localSheetId="3">[21]INPUT!#REF!</definedName>
    <definedName name="A3B1R">[21]INPUT!#REF!</definedName>
    <definedName name="A3B2L" localSheetId="4">[21]INPUT!#REF!</definedName>
    <definedName name="A3B2L" localSheetId="3">[21]INPUT!#REF!</definedName>
    <definedName name="A3B2L">[21]INPUT!#REF!</definedName>
    <definedName name="A3B2R" localSheetId="4">[21]INPUT!#REF!</definedName>
    <definedName name="A3B2R" localSheetId="3">[21]INPUT!#REF!</definedName>
    <definedName name="A3B2R">[21]INPUT!#REF!</definedName>
    <definedName name="A3B3L" localSheetId="4">[21]INPUT!#REF!</definedName>
    <definedName name="A3B3L" localSheetId="3">[21]INPUT!#REF!</definedName>
    <definedName name="A3B3L">[21]INPUT!#REF!</definedName>
    <definedName name="A3B3R" localSheetId="4">[21]INPUT!#REF!</definedName>
    <definedName name="A3B3R" localSheetId="3">[21]INPUT!#REF!</definedName>
    <definedName name="A3B3R">[21]INPUT!#REF!</definedName>
    <definedName name="A3B4L" localSheetId="4">[21]INPUT!#REF!</definedName>
    <definedName name="A3B4L" localSheetId="3">[21]INPUT!#REF!</definedName>
    <definedName name="A3B4L">[21]INPUT!#REF!</definedName>
    <definedName name="A3B4R" localSheetId="4">[21]INPUT!#REF!</definedName>
    <definedName name="A3B4R" localSheetId="3">[21]INPUT!#REF!</definedName>
    <definedName name="A3B4R">[21]INPUT!#REF!</definedName>
    <definedName name="A3BFL" localSheetId="4">[21]INPUT!#REF!</definedName>
    <definedName name="A3BFL" localSheetId="3">[21]INPUT!#REF!</definedName>
    <definedName name="A3BFL">[21]INPUT!#REF!</definedName>
    <definedName name="A3BFR" localSheetId="4">[21]INPUT!#REF!</definedName>
    <definedName name="A3BFR" localSheetId="3">[21]INPUT!#REF!</definedName>
    <definedName name="A3BFR">[21]INPUT!#REF!</definedName>
    <definedName name="A3BQL" localSheetId="4">[21]INPUT!#REF!</definedName>
    <definedName name="A3BQL" localSheetId="3">[21]INPUT!#REF!</definedName>
    <definedName name="A3BQL">[21]INPUT!#REF!</definedName>
    <definedName name="A3BQR" localSheetId="4">[21]INPUT!#REF!</definedName>
    <definedName name="A3BQR" localSheetId="3">[21]INPUT!#REF!</definedName>
    <definedName name="A3BQR">[21]INPUT!#REF!</definedName>
    <definedName name="A3L1L" localSheetId="4">[21]INPUT!#REF!</definedName>
    <definedName name="A3L1L" localSheetId="3">[21]INPUT!#REF!</definedName>
    <definedName name="A3L1L">[21]INPUT!#REF!</definedName>
    <definedName name="A3L1R" localSheetId="4">[21]INPUT!#REF!</definedName>
    <definedName name="A3L1R" localSheetId="3">[21]INPUT!#REF!</definedName>
    <definedName name="A3L1R">[21]INPUT!#REF!</definedName>
    <definedName name="A3L2L" localSheetId="4">[21]INPUT!#REF!</definedName>
    <definedName name="A3L2L" localSheetId="3">[21]INPUT!#REF!</definedName>
    <definedName name="A3L2L">[21]INPUT!#REF!</definedName>
    <definedName name="A3L2R" localSheetId="4">[21]INPUT!#REF!</definedName>
    <definedName name="A3L2R" localSheetId="3">[21]INPUT!#REF!</definedName>
    <definedName name="A3L2R">[21]INPUT!#REF!</definedName>
    <definedName name="A3L3L" localSheetId="4">[21]INPUT!#REF!</definedName>
    <definedName name="A3L3L" localSheetId="3">[21]INPUT!#REF!</definedName>
    <definedName name="A3L3L">[21]INPUT!#REF!</definedName>
    <definedName name="A3L3R" localSheetId="4">[21]INPUT!#REF!</definedName>
    <definedName name="A3L3R" localSheetId="3">[21]INPUT!#REF!</definedName>
    <definedName name="A3L3R">[21]INPUT!#REF!</definedName>
    <definedName name="A3L4L" localSheetId="4">[21]INPUT!#REF!</definedName>
    <definedName name="A3L4L" localSheetId="3">[21]INPUT!#REF!</definedName>
    <definedName name="A3L4L">[21]INPUT!#REF!</definedName>
    <definedName name="A3L4R" localSheetId="4">[21]INPUT!#REF!</definedName>
    <definedName name="A3L4R" localSheetId="3">[21]INPUT!#REF!</definedName>
    <definedName name="A3L4R">[21]INPUT!#REF!</definedName>
    <definedName name="A3LFL" localSheetId="4">[21]INPUT!#REF!</definedName>
    <definedName name="A3LFL" localSheetId="3">[21]INPUT!#REF!</definedName>
    <definedName name="A3LFL">[21]INPUT!#REF!</definedName>
    <definedName name="A3LFR" localSheetId="4">[21]INPUT!#REF!</definedName>
    <definedName name="A3LFR" localSheetId="3">[21]INPUT!#REF!</definedName>
    <definedName name="A3LFR">[21]INPUT!#REF!</definedName>
    <definedName name="A3LQL" localSheetId="4">[21]INPUT!#REF!</definedName>
    <definedName name="A3LQL" localSheetId="3">[21]INPUT!#REF!</definedName>
    <definedName name="A3LQL">[21]INPUT!#REF!</definedName>
    <definedName name="A3LQR" localSheetId="4">[21]INPUT!#REF!</definedName>
    <definedName name="A3LQR" localSheetId="3">[21]INPUT!#REF!</definedName>
    <definedName name="A3LQR">[21]INPUT!#REF!</definedName>
    <definedName name="A4B1L" localSheetId="4">[21]INPUT!#REF!</definedName>
    <definedName name="A4B1L" localSheetId="3">[21]INPUT!#REF!</definedName>
    <definedName name="A4B1L">[21]INPUT!#REF!</definedName>
    <definedName name="A4B1R" localSheetId="4">[21]INPUT!#REF!</definedName>
    <definedName name="A4B1R" localSheetId="3">[21]INPUT!#REF!</definedName>
    <definedName name="A4B1R">[21]INPUT!#REF!</definedName>
    <definedName name="A4B2L" localSheetId="4">[21]INPUT!#REF!</definedName>
    <definedName name="A4B2L" localSheetId="3">[21]INPUT!#REF!</definedName>
    <definedName name="A4B2L">[21]INPUT!#REF!</definedName>
    <definedName name="A4B2R" localSheetId="4">[21]INPUT!#REF!</definedName>
    <definedName name="A4B2R" localSheetId="3">[21]INPUT!#REF!</definedName>
    <definedName name="A4B2R">[21]INPUT!#REF!</definedName>
    <definedName name="A4B3L" localSheetId="4">[21]INPUT!#REF!</definedName>
    <definedName name="A4B3L" localSheetId="3">[21]INPUT!#REF!</definedName>
    <definedName name="A4B3L">[21]INPUT!#REF!</definedName>
    <definedName name="A4B3R" localSheetId="4">[21]INPUT!#REF!</definedName>
    <definedName name="A4B3R" localSheetId="3">[21]INPUT!#REF!</definedName>
    <definedName name="A4B3R">[21]INPUT!#REF!</definedName>
    <definedName name="A4B4L" localSheetId="4">[21]INPUT!#REF!</definedName>
    <definedName name="A4B4L" localSheetId="3">[21]INPUT!#REF!</definedName>
    <definedName name="A4B4L">[21]INPUT!#REF!</definedName>
    <definedName name="A4B4R" localSheetId="4">[21]INPUT!#REF!</definedName>
    <definedName name="A4B4R" localSheetId="3">[21]INPUT!#REF!</definedName>
    <definedName name="A4B4R">[21]INPUT!#REF!</definedName>
    <definedName name="A4BFL" localSheetId="4">[21]INPUT!#REF!</definedName>
    <definedName name="A4BFL" localSheetId="3">[21]INPUT!#REF!</definedName>
    <definedName name="A4BFL">[21]INPUT!#REF!</definedName>
    <definedName name="A4BFR" localSheetId="4">[21]INPUT!#REF!</definedName>
    <definedName name="A4BFR" localSheetId="3">[21]INPUT!#REF!</definedName>
    <definedName name="A4BFR">[21]INPUT!#REF!</definedName>
    <definedName name="A4BQL" localSheetId="4">[21]INPUT!#REF!</definedName>
    <definedName name="A4BQL" localSheetId="3">[21]INPUT!#REF!</definedName>
    <definedName name="A4BQL">[21]INPUT!#REF!</definedName>
    <definedName name="A4BQR" localSheetId="4">[21]INPUT!#REF!</definedName>
    <definedName name="A4BQR" localSheetId="3">[21]INPUT!#REF!</definedName>
    <definedName name="A4BQR">[21]INPUT!#REF!</definedName>
    <definedName name="A4L1L" localSheetId="4">[21]INPUT!#REF!</definedName>
    <definedName name="A4L1L" localSheetId="3">[21]INPUT!#REF!</definedName>
    <definedName name="A4L1L">[21]INPUT!#REF!</definedName>
    <definedName name="A4L1R" localSheetId="4">[21]INPUT!#REF!</definedName>
    <definedName name="A4L1R" localSheetId="3">[21]INPUT!#REF!</definedName>
    <definedName name="A4L1R">[21]INPUT!#REF!</definedName>
    <definedName name="A4L2L" localSheetId="4">[21]INPUT!#REF!</definedName>
    <definedName name="A4L2L" localSheetId="3">[21]INPUT!#REF!</definedName>
    <definedName name="A4L2L">[21]INPUT!#REF!</definedName>
    <definedName name="A4L2R" localSheetId="4">[21]INPUT!#REF!</definedName>
    <definedName name="A4L2R" localSheetId="3">[21]INPUT!#REF!</definedName>
    <definedName name="A4L2R">[21]INPUT!#REF!</definedName>
    <definedName name="A4L3L" localSheetId="4">[21]INPUT!#REF!</definedName>
    <definedName name="A4L3L" localSheetId="3">[21]INPUT!#REF!</definedName>
    <definedName name="A4L3L">[21]INPUT!#REF!</definedName>
    <definedName name="A4L3R" localSheetId="4">[21]INPUT!#REF!</definedName>
    <definedName name="A4L3R" localSheetId="3">[21]INPUT!#REF!</definedName>
    <definedName name="A4L3R">[21]INPUT!#REF!</definedName>
    <definedName name="A4L4L" localSheetId="4">[21]INPUT!#REF!</definedName>
    <definedName name="A4L4L" localSheetId="3">[21]INPUT!#REF!</definedName>
    <definedName name="A4L4L">[21]INPUT!#REF!</definedName>
    <definedName name="A4L4R" localSheetId="4">[21]INPUT!#REF!</definedName>
    <definedName name="A4L4R" localSheetId="3">[21]INPUT!#REF!</definedName>
    <definedName name="A4L4R">[21]INPUT!#REF!</definedName>
    <definedName name="A4LFL" localSheetId="4">[21]INPUT!#REF!</definedName>
    <definedName name="A4LFL" localSheetId="3">[21]INPUT!#REF!</definedName>
    <definedName name="A4LFL">[21]INPUT!#REF!</definedName>
    <definedName name="A4LFR" localSheetId="4">[21]INPUT!#REF!</definedName>
    <definedName name="A4LFR" localSheetId="3">[21]INPUT!#REF!</definedName>
    <definedName name="A4LFR">[21]INPUT!#REF!</definedName>
    <definedName name="A4LQL" localSheetId="4">[21]INPUT!#REF!</definedName>
    <definedName name="A4LQL" localSheetId="3">[21]INPUT!#REF!</definedName>
    <definedName name="A4LQL">[21]INPUT!#REF!</definedName>
    <definedName name="A4LQR" localSheetId="4">[21]INPUT!#REF!</definedName>
    <definedName name="A4LQR" localSheetId="3">[21]INPUT!#REF!</definedName>
    <definedName name="A4LQR">[21]INPUT!#REF!</definedName>
    <definedName name="A5B1L" localSheetId="4">[21]INPUT!#REF!</definedName>
    <definedName name="A5B1L" localSheetId="3">[21]INPUT!#REF!</definedName>
    <definedName name="A5B1L">[21]INPUT!#REF!</definedName>
    <definedName name="A5B1R" localSheetId="4">[21]INPUT!#REF!</definedName>
    <definedName name="A5B1R" localSheetId="3">[21]INPUT!#REF!</definedName>
    <definedName name="A5B1R">[21]INPUT!#REF!</definedName>
    <definedName name="A5B2L" localSheetId="4">[21]INPUT!#REF!</definedName>
    <definedName name="A5B2L" localSheetId="3">[21]INPUT!#REF!</definedName>
    <definedName name="A5B2L">[21]INPUT!#REF!</definedName>
    <definedName name="A5B2R" localSheetId="4">[21]INPUT!#REF!</definedName>
    <definedName name="A5B2R" localSheetId="3">[21]INPUT!#REF!</definedName>
    <definedName name="A5B2R">[21]INPUT!#REF!</definedName>
    <definedName name="A5B3L" localSheetId="4">[21]INPUT!#REF!</definedName>
    <definedName name="A5B3L" localSheetId="3">[21]INPUT!#REF!</definedName>
    <definedName name="A5B3L">[21]INPUT!#REF!</definedName>
    <definedName name="A5B3R" localSheetId="4">[21]INPUT!#REF!</definedName>
    <definedName name="A5B3R" localSheetId="3">[21]INPUT!#REF!</definedName>
    <definedName name="A5B3R">[21]INPUT!#REF!</definedName>
    <definedName name="A5B4L" localSheetId="4">[21]INPUT!#REF!</definedName>
    <definedName name="A5B4L" localSheetId="3">[21]INPUT!#REF!</definedName>
    <definedName name="A5B4L">[21]INPUT!#REF!</definedName>
    <definedName name="A5B4R" localSheetId="4">[21]INPUT!#REF!</definedName>
    <definedName name="A5B4R" localSheetId="3">[21]INPUT!#REF!</definedName>
    <definedName name="A5B4R">[21]INPUT!#REF!</definedName>
    <definedName name="A5BFL" localSheetId="4">[21]INPUT!#REF!</definedName>
    <definedName name="A5BFL" localSheetId="3">[21]INPUT!#REF!</definedName>
    <definedName name="A5BFL">[21]INPUT!#REF!</definedName>
    <definedName name="A5BFR" localSheetId="4">[21]INPUT!#REF!</definedName>
    <definedName name="A5BFR" localSheetId="3">[21]INPUT!#REF!</definedName>
    <definedName name="A5BFR">[21]INPUT!#REF!</definedName>
    <definedName name="A5BQL" localSheetId="4">[21]INPUT!#REF!</definedName>
    <definedName name="A5BQL" localSheetId="3">[21]INPUT!#REF!</definedName>
    <definedName name="A5BQL">[21]INPUT!#REF!</definedName>
    <definedName name="A5BQR" localSheetId="4">[21]INPUT!#REF!</definedName>
    <definedName name="A5BQR" localSheetId="3">[21]INPUT!#REF!</definedName>
    <definedName name="A5BQR">[21]INPUT!#REF!</definedName>
    <definedName name="A5L1L" localSheetId="4">[21]INPUT!#REF!</definedName>
    <definedName name="A5L1L" localSheetId="3">[21]INPUT!#REF!</definedName>
    <definedName name="A5L1L">[21]INPUT!#REF!</definedName>
    <definedName name="A5L1R" localSheetId="4">[21]INPUT!#REF!</definedName>
    <definedName name="A5L1R" localSheetId="3">[21]INPUT!#REF!</definedName>
    <definedName name="A5L1R">[21]INPUT!#REF!</definedName>
    <definedName name="A5L2L" localSheetId="4">[21]INPUT!#REF!</definedName>
    <definedName name="A5L2L" localSheetId="3">[21]INPUT!#REF!</definedName>
    <definedName name="A5L2L">[21]INPUT!#REF!</definedName>
    <definedName name="A5L2R" localSheetId="4">[21]INPUT!#REF!</definedName>
    <definedName name="A5L2R" localSheetId="3">[21]INPUT!#REF!</definedName>
    <definedName name="A5L2R">[21]INPUT!#REF!</definedName>
    <definedName name="A5L3L" localSheetId="4">[21]INPUT!#REF!</definedName>
    <definedName name="A5L3L" localSheetId="3">[21]INPUT!#REF!</definedName>
    <definedName name="A5L3L">[21]INPUT!#REF!</definedName>
    <definedName name="A5L3R" localSheetId="4">[21]INPUT!#REF!</definedName>
    <definedName name="A5L3R" localSheetId="3">[21]INPUT!#REF!</definedName>
    <definedName name="A5L3R">[21]INPUT!#REF!</definedName>
    <definedName name="A5L4L" localSheetId="4">[21]INPUT!#REF!</definedName>
    <definedName name="A5L4L" localSheetId="3">[21]INPUT!#REF!</definedName>
    <definedName name="A5L4L">[21]INPUT!#REF!</definedName>
    <definedName name="A5L4R" localSheetId="4">[21]INPUT!#REF!</definedName>
    <definedName name="A5L4R" localSheetId="3">[21]INPUT!#REF!</definedName>
    <definedName name="A5L4R">[21]INPUT!#REF!</definedName>
    <definedName name="A5LFL" localSheetId="4">[21]INPUT!#REF!</definedName>
    <definedName name="A5LFL" localSheetId="3">[21]INPUT!#REF!</definedName>
    <definedName name="A5LFL">[21]INPUT!#REF!</definedName>
    <definedName name="A5LFR" localSheetId="4">[21]INPUT!#REF!</definedName>
    <definedName name="A5LFR" localSheetId="3">[21]INPUT!#REF!</definedName>
    <definedName name="A5LFR">[21]INPUT!#REF!</definedName>
    <definedName name="A5LQL" localSheetId="4">[21]INPUT!#REF!</definedName>
    <definedName name="A5LQL" localSheetId="3">[21]INPUT!#REF!</definedName>
    <definedName name="A5LQL">[21]INPUT!#REF!</definedName>
    <definedName name="A5LQR" localSheetId="4">[21]INPUT!#REF!</definedName>
    <definedName name="A5LQR" localSheetId="3">[21]INPUT!#REF!</definedName>
    <definedName name="A5LQR">[21]INPUT!#REF!</definedName>
    <definedName name="A6B1L" localSheetId="4">[21]INPUT!#REF!</definedName>
    <definedName name="A6B1L" localSheetId="3">[21]INPUT!#REF!</definedName>
    <definedName name="A6B1L">[21]INPUT!#REF!</definedName>
    <definedName name="A6B1R" localSheetId="4">[21]INPUT!#REF!</definedName>
    <definedName name="A6B1R" localSheetId="3">[21]INPUT!#REF!</definedName>
    <definedName name="A6B1R">[21]INPUT!#REF!</definedName>
    <definedName name="A6B2L" localSheetId="4">[21]INPUT!#REF!</definedName>
    <definedName name="A6B2L" localSheetId="3">[21]INPUT!#REF!</definedName>
    <definedName name="A6B2L">[21]INPUT!#REF!</definedName>
    <definedName name="A6B2R" localSheetId="4">[21]INPUT!#REF!</definedName>
    <definedName name="A6B2R" localSheetId="3">[21]INPUT!#REF!</definedName>
    <definedName name="A6B2R">[21]INPUT!#REF!</definedName>
    <definedName name="A6B3L" localSheetId="4">[21]INPUT!#REF!</definedName>
    <definedName name="A6B3L" localSheetId="3">[21]INPUT!#REF!</definedName>
    <definedName name="A6B3L">[21]INPUT!#REF!</definedName>
    <definedName name="A6B3R" localSheetId="4">[21]INPUT!#REF!</definedName>
    <definedName name="A6B3R" localSheetId="3">[21]INPUT!#REF!</definedName>
    <definedName name="A6B3R">[21]INPUT!#REF!</definedName>
    <definedName name="A6B4L" localSheetId="4">[21]INPUT!#REF!</definedName>
    <definedName name="A6B4L" localSheetId="3">[21]INPUT!#REF!</definedName>
    <definedName name="A6B4L">[21]INPUT!#REF!</definedName>
    <definedName name="A6B4R" localSheetId="4">[21]INPUT!#REF!</definedName>
    <definedName name="A6B4R" localSheetId="3">[21]INPUT!#REF!</definedName>
    <definedName name="A6B4R">[21]INPUT!#REF!</definedName>
    <definedName name="A6BFL" localSheetId="4">[21]INPUT!#REF!</definedName>
    <definedName name="A6BFL" localSheetId="3">[21]INPUT!#REF!</definedName>
    <definedName name="A6BFL">[21]INPUT!#REF!</definedName>
    <definedName name="A6BFR" localSheetId="4">[21]INPUT!#REF!</definedName>
    <definedName name="A6BFR" localSheetId="3">[21]INPUT!#REF!</definedName>
    <definedName name="A6BFR">[21]INPUT!#REF!</definedName>
    <definedName name="A6BQL" localSheetId="4">[21]INPUT!#REF!</definedName>
    <definedName name="A6BQL" localSheetId="3">[21]INPUT!#REF!</definedName>
    <definedName name="A6BQL">[21]INPUT!#REF!</definedName>
    <definedName name="A6BQR" localSheetId="4">[21]INPUT!#REF!</definedName>
    <definedName name="A6BQR" localSheetId="3">[21]INPUT!#REF!</definedName>
    <definedName name="A6BQR">[21]INPUT!#REF!</definedName>
    <definedName name="A6L1L" localSheetId="4">[21]INPUT!#REF!</definedName>
    <definedName name="A6L1L" localSheetId="3">[21]INPUT!#REF!</definedName>
    <definedName name="A6L1L">[21]INPUT!#REF!</definedName>
    <definedName name="A6L1R" localSheetId="4">[21]INPUT!#REF!</definedName>
    <definedName name="A6L1R" localSheetId="3">[21]INPUT!#REF!</definedName>
    <definedName name="A6L1R">[21]INPUT!#REF!</definedName>
    <definedName name="A6L2L" localSheetId="4">[21]INPUT!#REF!</definedName>
    <definedName name="A6L2L" localSheetId="3">[21]INPUT!#REF!</definedName>
    <definedName name="A6L2L">[21]INPUT!#REF!</definedName>
    <definedName name="A6L2R" localSheetId="4">[21]INPUT!#REF!</definedName>
    <definedName name="A6L2R" localSheetId="3">[21]INPUT!#REF!</definedName>
    <definedName name="A6L2R">[21]INPUT!#REF!</definedName>
    <definedName name="A6L3L" localSheetId="4">[21]INPUT!#REF!</definedName>
    <definedName name="A6L3L" localSheetId="3">[21]INPUT!#REF!</definedName>
    <definedName name="A6L3L">[21]INPUT!#REF!</definedName>
    <definedName name="A6L3R" localSheetId="4">[21]INPUT!#REF!</definedName>
    <definedName name="A6L3R" localSheetId="3">[21]INPUT!#REF!</definedName>
    <definedName name="A6L3R">[21]INPUT!#REF!</definedName>
    <definedName name="A6L4L" localSheetId="4">[21]INPUT!#REF!</definedName>
    <definedName name="A6L4L" localSheetId="3">[21]INPUT!#REF!</definedName>
    <definedName name="A6L4L">[21]INPUT!#REF!</definedName>
    <definedName name="A6L4R" localSheetId="4">[21]INPUT!#REF!</definedName>
    <definedName name="A6L4R" localSheetId="3">[21]INPUT!#REF!</definedName>
    <definedName name="A6L4R">[21]INPUT!#REF!</definedName>
    <definedName name="A6LFL" localSheetId="4">[21]INPUT!#REF!</definedName>
    <definedName name="A6LFL" localSheetId="3">[21]INPUT!#REF!</definedName>
    <definedName name="A6LFL">[21]INPUT!#REF!</definedName>
    <definedName name="A6LFR" localSheetId="4">[21]INPUT!#REF!</definedName>
    <definedName name="A6LFR" localSheetId="3">[21]INPUT!#REF!</definedName>
    <definedName name="A6LFR">[21]INPUT!#REF!</definedName>
    <definedName name="A6LQL" localSheetId="4">[21]INPUT!#REF!</definedName>
    <definedName name="A6LQL" localSheetId="3">[21]INPUT!#REF!</definedName>
    <definedName name="A6LQL">[21]INPUT!#REF!</definedName>
    <definedName name="A6LQR" localSheetId="4">[21]INPUT!#REF!</definedName>
    <definedName name="A6LQR" localSheetId="3">[21]INPUT!#REF!</definedName>
    <definedName name="A6LQR">[21]INPUT!#REF!</definedName>
    <definedName name="A7B1L" localSheetId="4">[21]INPUT!#REF!</definedName>
    <definedName name="A7B1L" localSheetId="3">[21]INPUT!#REF!</definedName>
    <definedName name="A7B1L">[21]INPUT!#REF!</definedName>
    <definedName name="A7B1R" localSheetId="4">[21]INPUT!#REF!</definedName>
    <definedName name="A7B1R" localSheetId="3">[21]INPUT!#REF!</definedName>
    <definedName name="A7B1R">[21]INPUT!#REF!</definedName>
    <definedName name="A7B2L" localSheetId="4">[21]INPUT!#REF!</definedName>
    <definedName name="A7B2L" localSheetId="3">[21]INPUT!#REF!</definedName>
    <definedName name="A7B2L">[21]INPUT!#REF!</definedName>
    <definedName name="A7B2R" localSheetId="4">[21]INPUT!#REF!</definedName>
    <definedName name="A7B2R" localSheetId="3">[21]INPUT!#REF!</definedName>
    <definedName name="A7B2R">[21]INPUT!#REF!</definedName>
    <definedName name="A7B3L" localSheetId="4">[21]INPUT!#REF!</definedName>
    <definedName name="A7B3L" localSheetId="3">[21]INPUT!#REF!</definedName>
    <definedName name="A7B3L">[21]INPUT!#REF!</definedName>
    <definedName name="A7B3R" localSheetId="4">[21]INPUT!#REF!</definedName>
    <definedName name="A7B3R" localSheetId="3">[21]INPUT!#REF!</definedName>
    <definedName name="A7B3R">[21]INPUT!#REF!</definedName>
    <definedName name="A7B4L" localSheetId="4">[21]INPUT!#REF!</definedName>
    <definedName name="A7B4L" localSheetId="3">[21]INPUT!#REF!</definedName>
    <definedName name="A7B4L">[21]INPUT!#REF!</definedName>
    <definedName name="A7B4R" localSheetId="4">[21]INPUT!#REF!</definedName>
    <definedName name="A7B4R" localSheetId="3">[21]INPUT!#REF!</definedName>
    <definedName name="A7B4R">[21]INPUT!#REF!</definedName>
    <definedName name="A7BFL" localSheetId="4">[21]INPUT!#REF!</definedName>
    <definedName name="A7BFL" localSheetId="3">[21]INPUT!#REF!</definedName>
    <definedName name="A7BFL">[21]INPUT!#REF!</definedName>
    <definedName name="A7BFR" localSheetId="4">[21]INPUT!#REF!</definedName>
    <definedName name="A7BFR" localSheetId="3">[21]INPUT!#REF!</definedName>
    <definedName name="A7BFR">[21]INPUT!#REF!</definedName>
    <definedName name="A7BQL" localSheetId="4">[21]INPUT!#REF!</definedName>
    <definedName name="A7BQL" localSheetId="3">[21]INPUT!#REF!</definedName>
    <definedName name="A7BQL">[21]INPUT!#REF!</definedName>
    <definedName name="A7BQR" localSheetId="4">[21]INPUT!#REF!</definedName>
    <definedName name="A7BQR" localSheetId="3">[21]INPUT!#REF!</definedName>
    <definedName name="A7BQR">[21]INPUT!#REF!</definedName>
    <definedName name="A7L1L" localSheetId="4">[21]INPUT!#REF!</definedName>
    <definedName name="A7L1L" localSheetId="3">[21]INPUT!#REF!</definedName>
    <definedName name="A7L1L">[21]INPUT!#REF!</definedName>
    <definedName name="A7L1R" localSheetId="4">[21]INPUT!#REF!</definedName>
    <definedName name="A7L1R" localSheetId="3">[21]INPUT!#REF!</definedName>
    <definedName name="A7L1R">[21]INPUT!#REF!</definedName>
    <definedName name="A7L2L" localSheetId="4">[21]INPUT!#REF!</definedName>
    <definedName name="A7L2L" localSheetId="3">[21]INPUT!#REF!</definedName>
    <definedName name="A7L2L">[21]INPUT!#REF!</definedName>
    <definedName name="A7L2R" localSheetId="4">[21]INPUT!#REF!</definedName>
    <definedName name="A7L2R" localSheetId="3">[21]INPUT!#REF!</definedName>
    <definedName name="A7L2R">[21]INPUT!#REF!</definedName>
    <definedName name="A7L3L" localSheetId="4">[21]INPUT!#REF!</definedName>
    <definedName name="A7L3L" localSheetId="3">[21]INPUT!#REF!</definedName>
    <definedName name="A7L3L">[21]INPUT!#REF!</definedName>
    <definedName name="A7L3R" localSheetId="4">[21]INPUT!#REF!</definedName>
    <definedName name="A7L3R" localSheetId="3">[21]INPUT!#REF!</definedName>
    <definedName name="A7L3R">[21]INPUT!#REF!</definedName>
    <definedName name="A7L4L" localSheetId="4">[21]INPUT!#REF!</definedName>
    <definedName name="A7L4L" localSheetId="3">[21]INPUT!#REF!</definedName>
    <definedName name="A7L4L">[21]INPUT!#REF!</definedName>
    <definedName name="A7L4R" localSheetId="4">[21]INPUT!#REF!</definedName>
    <definedName name="A7L4R" localSheetId="3">[21]INPUT!#REF!</definedName>
    <definedName name="A7L4R">[21]INPUT!#REF!</definedName>
    <definedName name="A7LFL" localSheetId="4">[21]INPUT!#REF!</definedName>
    <definedName name="A7LFL" localSheetId="3">[21]INPUT!#REF!</definedName>
    <definedName name="A7LFL">[21]INPUT!#REF!</definedName>
    <definedName name="A7LFR" localSheetId="4">[21]INPUT!#REF!</definedName>
    <definedName name="A7LFR" localSheetId="3">[21]INPUT!#REF!</definedName>
    <definedName name="A7LFR">[21]INPUT!#REF!</definedName>
    <definedName name="A7LQL" localSheetId="4">[21]INPUT!#REF!</definedName>
    <definedName name="A7LQL" localSheetId="3">[21]INPUT!#REF!</definedName>
    <definedName name="A7LQL">[21]INPUT!#REF!</definedName>
    <definedName name="A7LQR" localSheetId="4">[21]INPUT!#REF!</definedName>
    <definedName name="A7LQR" localSheetId="3">[21]INPUT!#REF!</definedName>
    <definedName name="A7LQR">[21]INPUT!#REF!</definedName>
    <definedName name="A8B1L" localSheetId="4">[21]INPUT!#REF!</definedName>
    <definedName name="A8B1L" localSheetId="3">[21]INPUT!#REF!</definedName>
    <definedName name="A8B1L">[21]INPUT!#REF!</definedName>
    <definedName name="A8B1R" localSheetId="4">[21]INPUT!#REF!</definedName>
    <definedName name="A8B1R" localSheetId="3">[21]INPUT!#REF!</definedName>
    <definedName name="A8B1R">[21]INPUT!#REF!</definedName>
    <definedName name="A8B2L" localSheetId="4">[21]INPUT!#REF!</definedName>
    <definedName name="A8B2L" localSheetId="3">[21]INPUT!#REF!</definedName>
    <definedName name="A8B2L">[21]INPUT!#REF!</definedName>
    <definedName name="A8B2R" localSheetId="4">[21]INPUT!#REF!</definedName>
    <definedName name="A8B2R" localSheetId="3">[21]INPUT!#REF!</definedName>
    <definedName name="A8B2R">[21]INPUT!#REF!</definedName>
    <definedName name="A8B3L" localSheetId="4">[21]INPUT!#REF!</definedName>
    <definedName name="A8B3L" localSheetId="3">[21]INPUT!#REF!</definedName>
    <definedName name="A8B3L">[21]INPUT!#REF!</definedName>
    <definedName name="A8B3R" localSheetId="4">[21]INPUT!#REF!</definedName>
    <definedName name="A8B3R" localSheetId="3">[21]INPUT!#REF!</definedName>
    <definedName name="A8B3R">[21]INPUT!#REF!</definedName>
    <definedName name="A8B4L" localSheetId="4">[21]INPUT!#REF!</definedName>
    <definedName name="A8B4L" localSheetId="3">[21]INPUT!#REF!</definedName>
    <definedName name="A8B4L">[21]INPUT!#REF!</definedName>
    <definedName name="A8B4R" localSheetId="4">[21]INPUT!#REF!</definedName>
    <definedName name="A8B4R" localSheetId="3">[21]INPUT!#REF!</definedName>
    <definedName name="A8B4R">[21]INPUT!#REF!</definedName>
    <definedName name="A8BFL" localSheetId="4">[21]INPUT!#REF!</definedName>
    <definedName name="A8BFL" localSheetId="3">[21]INPUT!#REF!</definedName>
    <definedName name="A8BFL">[21]INPUT!#REF!</definedName>
    <definedName name="A8BFR" localSheetId="4">[21]INPUT!#REF!</definedName>
    <definedName name="A8BFR" localSheetId="3">[21]INPUT!#REF!</definedName>
    <definedName name="A8BFR">[21]INPUT!#REF!</definedName>
    <definedName name="A8BQL" localSheetId="4">[21]INPUT!#REF!</definedName>
    <definedName name="A8BQL" localSheetId="3">[21]INPUT!#REF!</definedName>
    <definedName name="A8BQL">[21]INPUT!#REF!</definedName>
    <definedName name="A8BQR" localSheetId="4">[21]INPUT!#REF!</definedName>
    <definedName name="A8BQR" localSheetId="3">[21]INPUT!#REF!</definedName>
    <definedName name="A8BQR">[21]INPUT!#REF!</definedName>
    <definedName name="A8L1L" localSheetId="4">[21]INPUT!#REF!</definedName>
    <definedName name="A8L1L" localSheetId="3">[21]INPUT!#REF!</definedName>
    <definedName name="A8L1L">[21]INPUT!#REF!</definedName>
    <definedName name="A8L1R" localSheetId="4">[21]INPUT!#REF!</definedName>
    <definedName name="A8L1R" localSheetId="3">[21]INPUT!#REF!</definedName>
    <definedName name="A8L1R">[21]INPUT!#REF!</definedName>
    <definedName name="A8L2L" localSheetId="4">[21]INPUT!#REF!</definedName>
    <definedName name="A8L2L" localSheetId="3">[21]INPUT!#REF!</definedName>
    <definedName name="A8L2L">[21]INPUT!#REF!</definedName>
    <definedName name="A8L2R" localSheetId="4">[21]INPUT!#REF!</definedName>
    <definedName name="A8L2R" localSheetId="3">[21]INPUT!#REF!</definedName>
    <definedName name="A8L2R">[21]INPUT!#REF!</definedName>
    <definedName name="A8L3L" localSheetId="4">[21]INPUT!#REF!</definedName>
    <definedName name="A8L3L" localSheetId="3">[21]INPUT!#REF!</definedName>
    <definedName name="A8L3L">[21]INPUT!#REF!</definedName>
    <definedName name="A8L3R" localSheetId="4">[21]INPUT!#REF!</definedName>
    <definedName name="A8L3R" localSheetId="3">[21]INPUT!#REF!</definedName>
    <definedName name="A8L3R">[21]INPUT!#REF!</definedName>
    <definedName name="A8L4L" localSheetId="4">[21]INPUT!#REF!</definedName>
    <definedName name="A8L4L" localSheetId="3">[21]INPUT!#REF!</definedName>
    <definedName name="A8L4L">[21]INPUT!#REF!</definedName>
    <definedName name="A8L4R" localSheetId="4">[21]INPUT!#REF!</definedName>
    <definedName name="A8L4R" localSheetId="3">[21]INPUT!#REF!</definedName>
    <definedName name="A8L4R">[21]INPUT!#REF!</definedName>
    <definedName name="A8LFL" localSheetId="4">[21]INPUT!#REF!</definedName>
    <definedName name="A8LFL" localSheetId="3">[21]INPUT!#REF!</definedName>
    <definedName name="A8LFL">[21]INPUT!#REF!</definedName>
    <definedName name="A8LFR" localSheetId="4">[21]INPUT!#REF!</definedName>
    <definedName name="A8LFR" localSheetId="3">[21]INPUT!#REF!</definedName>
    <definedName name="A8LFR">[21]INPUT!#REF!</definedName>
    <definedName name="A8LQL" localSheetId="4">[21]INPUT!#REF!</definedName>
    <definedName name="A8LQL" localSheetId="3">[21]INPUT!#REF!</definedName>
    <definedName name="A8LQL">[21]INPUT!#REF!</definedName>
    <definedName name="A8LQR" localSheetId="4">[21]INPUT!#REF!</definedName>
    <definedName name="A8LQR" localSheetId="3">[21]INPUT!#REF!</definedName>
    <definedName name="A8LQR">[21]INPUT!#REF!</definedName>
    <definedName name="A9B1L" localSheetId="4">[21]INPUT!#REF!</definedName>
    <definedName name="A9B1L" localSheetId="3">[21]INPUT!#REF!</definedName>
    <definedName name="A9B1L">[21]INPUT!#REF!</definedName>
    <definedName name="A9B1R" localSheetId="4">[21]INPUT!#REF!</definedName>
    <definedName name="A9B1R" localSheetId="3">[21]INPUT!#REF!</definedName>
    <definedName name="A9B1R">[21]INPUT!#REF!</definedName>
    <definedName name="A9B2L" localSheetId="4">[21]INPUT!#REF!</definedName>
    <definedName name="A9B2L" localSheetId="3">[21]INPUT!#REF!</definedName>
    <definedName name="A9B2L">[21]INPUT!#REF!</definedName>
    <definedName name="A9B2R" localSheetId="4">[21]INPUT!#REF!</definedName>
    <definedName name="A9B2R" localSheetId="3">[21]INPUT!#REF!</definedName>
    <definedName name="A9B2R">[21]INPUT!#REF!</definedName>
    <definedName name="A9B3L" localSheetId="4">[21]INPUT!#REF!</definedName>
    <definedName name="A9B3L" localSheetId="3">[21]INPUT!#REF!</definedName>
    <definedName name="A9B3L">[21]INPUT!#REF!</definedName>
    <definedName name="A9B3R" localSheetId="4">[21]INPUT!#REF!</definedName>
    <definedName name="A9B3R" localSheetId="3">[21]INPUT!#REF!</definedName>
    <definedName name="A9B3R">[21]INPUT!#REF!</definedName>
    <definedName name="A9B4L" localSheetId="4">[21]INPUT!#REF!</definedName>
    <definedName name="A9B4L" localSheetId="3">[21]INPUT!#REF!</definedName>
    <definedName name="A9B4L">[21]INPUT!#REF!</definedName>
    <definedName name="A9B4R" localSheetId="4">[21]INPUT!#REF!</definedName>
    <definedName name="A9B4R" localSheetId="3">[21]INPUT!#REF!</definedName>
    <definedName name="A9B4R">[21]INPUT!#REF!</definedName>
    <definedName name="A9BFL" localSheetId="4">[21]INPUT!#REF!</definedName>
    <definedName name="A9BFL" localSheetId="3">[21]INPUT!#REF!</definedName>
    <definedName name="A9BFL">[21]INPUT!#REF!</definedName>
    <definedName name="A9BFR" localSheetId="4">[21]INPUT!#REF!</definedName>
    <definedName name="A9BFR" localSheetId="3">[21]INPUT!#REF!</definedName>
    <definedName name="A9BFR">[21]INPUT!#REF!</definedName>
    <definedName name="A9BQL" localSheetId="4">[21]INPUT!#REF!</definedName>
    <definedName name="A9BQL" localSheetId="3">[21]INPUT!#REF!</definedName>
    <definedName name="A9BQL">[21]INPUT!#REF!</definedName>
    <definedName name="A9BQR" localSheetId="4">[21]INPUT!#REF!</definedName>
    <definedName name="A9BQR" localSheetId="3">[21]INPUT!#REF!</definedName>
    <definedName name="A9BQR">[21]INPUT!#REF!</definedName>
    <definedName name="A9L1L" localSheetId="4">[21]INPUT!#REF!</definedName>
    <definedName name="A9L1L" localSheetId="3">[21]INPUT!#REF!</definedName>
    <definedName name="A9L1L">[21]INPUT!#REF!</definedName>
    <definedName name="A9L1R" localSheetId="4">[21]INPUT!#REF!</definedName>
    <definedName name="A9L1R" localSheetId="3">[21]INPUT!#REF!</definedName>
    <definedName name="A9L1R">[21]INPUT!#REF!</definedName>
    <definedName name="A9L2L" localSheetId="4">[21]INPUT!#REF!</definedName>
    <definedName name="A9L2L" localSheetId="3">[21]INPUT!#REF!</definedName>
    <definedName name="A9L2L">[21]INPUT!#REF!</definedName>
    <definedName name="A9L2R" localSheetId="4">[21]INPUT!#REF!</definedName>
    <definedName name="A9L2R" localSheetId="3">[21]INPUT!#REF!</definedName>
    <definedName name="A9L2R">[21]INPUT!#REF!</definedName>
    <definedName name="A9L3L" localSheetId="4">[21]INPUT!#REF!</definedName>
    <definedName name="A9L3L" localSheetId="3">[21]INPUT!#REF!</definedName>
    <definedName name="A9L3L">[21]INPUT!#REF!</definedName>
    <definedName name="A9L3R" localSheetId="4">[21]INPUT!#REF!</definedName>
    <definedName name="A9L3R" localSheetId="3">[21]INPUT!#REF!</definedName>
    <definedName name="A9L3R">[21]INPUT!#REF!</definedName>
    <definedName name="A9L4L" localSheetId="4">[21]INPUT!#REF!</definedName>
    <definedName name="A9L4L" localSheetId="3">[21]INPUT!#REF!</definedName>
    <definedName name="A9L4L">[21]INPUT!#REF!</definedName>
    <definedName name="A9L4R" localSheetId="4">[21]INPUT!#REF!</definedName>
    <definedName name="A9L4R" localSheetId="3">[21]INPUT!#REF!</definedName>
    <definedName name="A9L4R">[21]INPUT!#REF!</definedName>
    <definedName name="A9LFL" localSheetId="4">[21]INPUT!#REF!</definedName>
    <definedName name="A9LFL" localSheetId="3">[21]INPUT!#REF!</definedName>
    <definedName name="A9LFL">[21]INPUT!#REF!</definedName>
    <definedName name="A9LFR" localSheetId="4">[21]INPUT!#REF!</definedName>
    <definedName name="A9LFR" localSheetId="3">[21]INPUT!#REF!</definedName>
    <definedName name="A9LFR">[21]INPUT!#REF!</definedName>
    <definedName name="A9LQL" localSheetId="4">[21]INPUT!#REF!</definedName>
    <definedName name="A9LQL" localSheetId="3">[21]INPUT!#REF!</definedName>
    <definedName name="A9LQL">[21]INPUT!#REF!</definedName>
    <definedName name="A9LQR" localSheetId="4">[21]INPUT!#REF!</definedName>
    <definedName name="A9LQR" localSheetId="3">[21]INPUT!#REF!</definedName>
    <definedName name="A9LQR">[21]INPUT!#REF!</definedName>
    <definedName name="A삼" localSheetId="4">#REF!</definedName>
    <definedName name="A삼" localSheetId="3">#REF!</definedName>
    <definedName name="A삼" localSheetId="2">#REF!</definedName>
    <definedName name="A삼" localSheetId="1">#REF!</definedName>
    <definedName name="A삼" localSheetId="0">#REF!</definedName>
    <definedName name="A삼" localSheetId="7">#REF!</definedName>
    <definedName name="A삼" localSheetId="5">#REF!</definedName>
    <definedName name="A삼">#REF!</definedName>
    <definedName name="A이" localSheetId="4">#REF!</definedName>
    <definedName name="A이" localSheetId="3">#REF!</definedName>
    <definedName name="A이" localSheetId="2">#REF!</definedName>
    <definedName name="A이" localSheetId="1">#REF!</definedName>
    <definedName name="A이" localSheetId="0">#REF!</definedName>
    <definedName name="A이" localSheetId="7">#REF!</definedName>
    <definedName name="A이" localSheetId="5">#REF!</definedName>
    <definedName name="A이">#REF!</definedName>
    <definedName name="A일" localSheetId="4">#REF!</definedName>
    <definedName name="A일" localSheetId="3">#REF!</definedName>
    <definedName name="A일" localSheetId="2">#REF!</definedName>
    <definedName name="A일" localSheetId="1">#REF!</definedName>
    <definedName name="A일" localSheetId="0">#REF!</definedName>
    <definedName name="A일" localSheetId="7">#REF!</definedName>
    <definedName name="A일" localSheetId="5">#REF!</definedName>
    <definedName name="A일">#REF!</definedName>
    <definedName name="AA" localSheetId="4">#REF!</definedName>
    <definedName name="AA" localSheetId="3">#REF!</definedName>
    <definedName name="AA" localSheetId="2">#REF!</definedName>
    <definedName name="AA" localSheetId="1">#REF!</definedName>
    <definedName name="AA" localSheetId="0">#REF!</definedName>
    <definedName name="AA" localSheetId="7">#REF!</definedName>
    <definedName name="AA" localSheetId="5">#REF!</definedName>
    <definedName name="AA">#REF!</definedName>
    <definedName name="aaa">#N/A</definedName>
    <definedName name="aaaa" localSheetId="4">'[150]ABUT수량-A1'!$T$25</definedName>
    <definedName name="aaaa" localSheetId="3">'[150]ABUT수량-A1'!$T$25</definedName>
    <definedName name="aaaa" localSheetId="2">'[150]ABUT수량-A1'!$T$25</definedName>
    <definedName name="aaaa" localSheetId="1">'[150]ABUT수량-A1'!$T$25</definedName>
    <definedName name="aaaa" localSheetId="0">'[150]ABUT수량-A1'!$T$25</definedName>
    <definedName name="aaaa" localSheetId="7">#REF!</definedName>
    <definedName name="aaaa" localSheetId="5">'[150]ABUT수량-A1'!$T$25</definedName>
    <definedName name="aaaa">'[151]ABUT수량-A1'!$T$25</definedName>
    <definedName name="AAAAA">#N/A</definedName>
    <definedName name="aaaaaaa">[58]포장공!$AW$111</definedName>
    <definedName name="aaaaaaaaaa" localSheetId="4">#REF!</definedName>
    <definedName name="aaaaaaaaaa" localSheetId="3">#REF!</definedName>
    <definedName name="aaaaaaaaaa" localSheetId="2">#REF!</definedName>
    <definedName name="aaaaaaaaaa" localSheetId="1">#REF!</definedName>
    <definedName name="aaaaaaaaaa" localSheetId="0">#REF!</definedName>
    <definedName name="aaaaaaaaaa" localSheetId="7">#REF!</definedName>
    <definedName name="aaaaaaaaaa" localSheetId="5">#REF!</definedName>
    <definedName name="aaaaaaaaaa">#REF!</definedName>
    <definedName name="AB" localSheetId="4">#REF!</definedName>
    <definedName name="AB" localSheetId="3">#REF!</definedName>
    <definedName name="AB" localSheetId="2">#REF!</definedName>
    <definedName name="AB" localSheetId="1">#REF!</definedName>
    <definedName name="AB" localSheetId="0">#REF!</definedName>
    <definedName name="AB" localSheetId="7">#REF!</definedName>
    <definedName name="AB" localSheetId="5">#REF!</definedName>
    <definedName name="AB">#REF!</definedName>
    <definedName name="abc" localSheetId="4">#REF!</definedName>
    <definedName name="abc" localSheetId="3">#REF!</definedName>
    <definedName name="abc">#REF!</definedName>
    <definedName name="ABUTH" localSheetId="4">#REF!</definedName>
    <definedName name="ABUTH" localSheetId="3">#REF!</definedName>
    <definedName name="ABUTH" localSheetId="2">#REF!</definedName>
    <definedName name="ABUTH" localSheetId="1">#REF!</definedName>
    <definedName name="ABUTH" localSheetId="0">#REF!</definedName>
    <definedName name="ABUTH" localSheetId="7">#REF!</definedName>
    <definedName name="ABUTH" localSheetId="5">#REF!</definedName>
    <definedName name="ABUTH">#REF!</definedName>
    <definedName name="AC" localSheetId="4">#REF!</definedName>
    <definedName name="AC" localSheetId="3">#REF!</definedName>
    <definedName name="AC" localSheetId="2">#REF!</definedName>
    <definedName name="AC" localSheetId="1">#REF!</definedName>
    <definedName name="AC" localSheetId="0">#REF!</definedName>
    <definedName name="AC" localSheetId="7">#REF!</definedName>
    <definedName name="AC" localSheetId="5">#REF!</definedName>
    <definedName name="AC">#REF!</definedName>
    <definedName name="AccessDatabase" hidden="1">"D:\_genkou\excel97\sample\支店集計作業\本社合計2.mdb"</definedName>
    <definedName name="ACD10L" localSheetId="4">[152]INPUT!#REF!</definedName>
    <definedName name="ACD10L" localSheetId="3">[152]INPUT!#REF!</definedName>
    <definedName name="ACD10L" localSheetId="2">[152]INPUT!#REF!</definedName>
    <definedName name="ACD10L" localSheetId="1">[152]INPUT!#REF!</definedName>
    <definedName name="ACD10L" localSheetId="0">[152]INPUT!#REF!</definedName>
    <definedName name="ACD10L" localSheetId="5">[152]INPUT!#REF!</definedName>
    <definedName name="ACD10L">[153]INPUT!#REF!</definedName>
    <definedName name="ACD10R" localSheetId="4">[152]INPUT!#REF!</definedName>
    <definedName name="ACD10R" localSheetId="3">[152]INPUT!#REF!</definedName>
    <definedName name="ACD10R" localSheetId="2">[152]INPUT!#REF!</definedName>
    <definedName name="ACD10R" localSheetId="1">[152]INPUT!#REF!</definedName>
    <definedName name="ACD10R" localSheetId="0">[152]INPUT!#REF!</definedName>
    <definedName name="ACD10R" localSheetId="5">[152]INPUT!#REF!</definedName>
    <definedName name="ACD10R">[153]INPUT!#REF!</definedName>
    <definedName name="ACD3L" localSheetId="4">[152]INPUT!#REF!</definedName>
    <definedName name="ACD3L" localSheetId="3">[152]INPUT!#REF!</definedName>
    <definedName name="ACD3L" localSheetId="2">[152]INPUT!#REF!</definedName>
    <definedName name="ACD3L" localSheetId="1">[152]INPUT!#REF!</definedName>
    <definedName name="ACD3L" localSheetId="0">[152]INPUT!#REF!</definedName>
    <definedName name="ACD3L" localSheetId="5">[152]INPUT!#REF!</definedName>
    <definedName name="ACD3L">[153]INPUT!#REF!</definedName>
    <definedName name="ACD3R" localSheetId="4">[152]INPUT!#REF!</definedName>
    <definedName name="ACD3R" localSheetId="3">[152]INPUT!#REF!</definedName>
    <definedName name="ACD3R" localSheetId="2">[152]INPUT!#REF!</definedName>
    <definedName name="ACD3R" localSheetId="1">[152]INPUT!#REF!</definedName>
    <definedName name="ACD3R" localSheetId="0">[152]INPUT!#REF!</definedName>
    <definedName name="ACD3R" localSheetId="5">[152]INPUT!#REF!</definedName>
    <definedName name="ACD3R">[153]INPUT!#REF!</definedName>
    <definedName name="ACD4L" localSheetId="4">[152]INPUT!#REF!</definedName>
    <definedName name="ACD4L" localSheetId="3">[152]INPUT!#REF!</definedName>
    <definedName name="ACD4L" localSheetId="2">[152]INPUT!#REF!</definedName>
    <definedName name="ACD4L" localSheetId="1">[152]INPUT!#REF!</definedName>
    <definedName name="ACD4L" localSheetId="0">[152]INPUT!#REF!</definedName>
    <definedName name="ACD4L" localSheetId="5">[152]INPUT!#REF!</definedName>
    <definedName name="ACD4L">[153]INPUT!#REF!</definedName>
    <definedName name="ACD4R" localSheetId="4">[152]INPUT!#REF!</definedName>
    <definedName name="ACD4R" localSheetId="3">[152]INPUT!#REF!</definedName>
    <definedName name="ACD4R" localSheetId="2">[152]INPUT!#REF!</definedName>
    <definedName name="ACD4R" localSheetId="1">[152]INPUT!#REF!</definedName>
    <definedName name="ACD4R" localSheetId="0">[152]INPUT!#REF!</definedName>
    <definedName name="ACD4R" localSheetId="5">[152]INPUT!#REF!</definedName>
    <definedName name="ACD4R">[153]INPUT!#REF!</definedName>
    <definedName name="ACD5L" localSheetId="4">[152]INPUT!#REF!</definedName>
    <definedName name="ACD5L" localSheetId="3">[152]INPUT!#REF!</definedName>
    <definedName name="ACD5L" localSheetId="2">[152]INPUT!#REF!</definedName>
    <definedName name="ACD5L" localSheetId="1">[152]INPUT!#REF!</definedName>
    <definedName name="ACD5L" localSheetId="0">[152]INPUT!#REF!</definedName>
    <definedName name="ACD5L" localSheetId="5">[152]INPUT!#REF!</definedName>
    <definedName name="ACD5L">[153]INPUT!#REF!</definedName>
    <definedName name="ACD5R" localSheetId="4">[152]INPUT!#REF!</definedName>
    <definedName name="ACD5R" localSheetId="3">[152]INPUT!#REF!</definedName>
    <definedName name="ACD5R" localSheetId="2">[152]INPUT!#REF!</definedName>
    <definedName name="ACD5R" localSheetId="1">[152]INPUT!#REF!</definedName>
    <definedName name="ACD5R" localSheetId="0">[152]INPUT!#REF!</definedName>
    <definedName name="ACD5R" localSheetId="5">[152]INPUT!#REF!</definedName>
    <definedName name="ACD5R">[153]INPUT!#REF!</definedName>
    <definedName name="ACD6L" localSheetId="4">[152]INPUT!#REF!</definedName>
    <definedName name="ACD6L" localSheetId="3">[152]INPUT!#REF!</definedName>
    <definedName name="ACD6L" localSheetId="2">[152]INPUT!#REF!</definedName>
    <definedName name="ACD6L" localSheetId="1">[152]INPUT!#REF!</definedName>
    <definedName name="ACD6L" localSheetId="0">[152]INPUT!#REF!</definedName>
    <definedName name="ACD6L" localSheetId="5">[152]INPUT!#REF!</definedName>
    <definedName name="ACD6L">[153]INPUT!#REF!</definedName>
    <definedName name="ACD6R" localSheetId="4">[152]INPUT!#REF!</definedName>
    <definedName name="ACD6R" localSheetId="3">[152]INPUT!#REF!</definedName>
    <definedName name="ACD6R" localSheetId="2">[152]INPUT!#REF!</definedName>
    <definedName name="ACD6R" localSheetId="1">[152]INPUT!#REF!</definedName>
    <definedName name="ACD6R" localSheetId="0">[152]INPUT!#REF!</definedName>
    <definedName name="ACD6R" localSheetId="5">[152]INPUT!#REF!</definedName>
    <definedName name="ACD6R">[153]INPUT!#REF!</definedName>
    <definedName name="ACD7L" localSheetId="4">[152]INPUT!#REF!</definedName>
    <definedName name="ACD7L" localSheetId="3">[152]INPUT!#REF!</definedName>
    <definedName name="ACD7L" localSheetId="2">[152]INPUT!#REF!</definedName>
    <definedName name="ACD7L" localSheetId="1">[152]INPUT!#REF!</definedName>
    <definedName name="ACD7L" localSheetId="0">[152]INPUT!#REF!</definedName>
    <definedName name="ACD7L" localSheetId="5">[152]INPUT!#REF!</definedName>
    <definedName name="ACD7L">[153]INPUT!#REF!</definedName>
    <definedName name="ACD7R" localSheetId="4">[152]INPUT!#REF!</definedName>
    <definedName name="ACD7R" localSheetId="3">[152]INPUT!#REF!</definedName>
    <definedName name="ACD7R" localSheetId="2">[152]INPUT!#REF!</definedName>
    <definedName name="ACD7R" localSheetId="1">[152]INPUT!#REF!</definedName>
    <definedName name="ACD7R" localSheetId="0">[152]INPUT!#REF!</definedName>
    <definedName name="ACD7R" localSheetId="5">[152]INPUT!#REF!</definedName>
    <definedName name="ACD7R">[153]INPUT!#REF!</definedName>
    <definedName name="ACD8L" localSheetId="4">[152]INPUT!#REF!</definedName>
    <definedName name="ACD8L" localSheetId="3">[152]INPUT!#REF!</definedName>
    <definedName name="ACD8L" localSheetId="2">[152]INPUT!#REF!</definedName>
    <definedName name="ACD8L" localSheetId="1">[152]INPUT!#REF!</definedName>
    <definedName name="ACD8L" localSheetId="0">[152]INPUT!#REF!</definedName>
    <definedName name="ACD8L" localSheetId="5">[152]INPUT!#REF!</definedName>
    <definedName name="ACD8L">[153]INPUT!#REF!</definedName>
    <definedName name="ACD8R" localSheetId="4">[152]INPUT!#REF!</definedName>
    <definedName name="ACD8R" localSheetId="3">[152]INPUT!#REF!</definedName>
    <definedName name="ACD8R" localSheetId="2">[152]INPUT!#REF!</definedName>
    <definedName name="ACD8R" localSheetId="1">[152]INPUT!#REF!</definedName>
    <definedName name="ACD8R" localSheetId="0">[152]INPUT!#REF!</definedName>
    <definedName name="ACD8R" localSheetId="5">[152]INPUT!#REF!</definedName>
    <definedName name="ACD8R">[153]INPUT!#REF!</definedName>
    <definedName name="ACD9L" localSheetId="4">[152]INPUT!#REF!</definedName>
    <definedName name="ACD9L" localSheetId="3">[152]INPUT!#REF!</definedName>
    <definedName name="ACD9L" localSheetId="2">[152]INPUT!#REF!</definedName>
    <definedName name="ACD9L" localSheetId="1">[152]INPUT!#REF!</definedName>
    <definedName name="ACD9L" localSheetId="0">[152]INPUT!#REF!</definedName>
    <definedName name="ACD9L" localSheetId="5">[152]INPUT!#REF!</definedName>
    <definedName name="ACD9L">[153]INPUT!#REF!</definedName>
    <definedName name="ACD9R" localSheetId="4">[152]INPUT!#REF!</definedName>
    <definedName name="ACD9R" localSheetId="3">[152]INPUT!#REF!</definedName>
    <definedName name="ACD9R" localSheetId="2">[152]INPUT!#REF!</definedName>
    <definedName name="ACD9R" localSheetId="1">[152]INPUT!#REF!</definedName>
    <definedName name="ACD9R" localSheetId="0">[152]INPUT!#REF!</definedName>
    <definedName name="ACD9R" localSheetId="5">[152]INPUT!#REF!</definedName>
    <definedName name="ACD9R">[153]INPUT!#REF!</definedName>
    <definedName name="ACE10L" localSheetId="4">[152]INPUT!#REF!</definedName>
    <definedName name="ACE10L" localSheetId="3">[152]INPUT!#REF!</definedName>
    <definedName name="ACE10L" localSheetId="2">[152]INPUT!#REF!</definedName>
    <definedName name="ACE10L" localSheetId="1">[152]INPUT!#REF!</definedName>
    <definedName name="ACE10L" localSheetId="0">[152]INPUT!#REF!</definedName>
    <definedName name="ACE10L" localSheetId="5">[152]INPUT!#REF!</definedName>
    <definedName name="ACE10L">[153]INPUT!#REF!</definedName>
    <definedName name="ACE10R" localSheetId="4">[152]INPUT!#REF!</definedName>
    <definedName name="ACE10R" localSheetId="3">[152]INPUT!#REF!</definedName>
    <definedName name="ACE10R" localSheetId="2">[152]INPUT!#REF!</definedName>
    <definedName name="ACE10R" localSheetId="1">[152]INPUT!#REF!</definedName>
    <definedName name="ACE10R" localSheetId="0">[152]INPUT!#REF!</definedName>
    <definedName name="ACE10R" localSheetId="5">[152]INPUT!#REF!</definedName>
    <definedName name="ACE10R">[153]INPUT!#REF!</definedName>
    <definedName name="ACE3L" localSheetId="4">[152]INPUT!#REF!</definedName>
    <definedName name="ACE3L" localSheetId="3">[152]INPUT!#REF!</definedName>
    <definedName name="ACE3L" localSheetId="2">[152]INPUT!#REF!</definedName>
    <definedName name="ACE3L" localSheetId="1">[152]INPUT!#REF!</definedName>
    <definedName name="ACE3L" localSheetId="0">[152]INPUT!#REF!</definedName>
    <definedName name="ACE3L" localSheetId="5">[152]INPUT!#REF!</definedName>
    <definedName name="ACE3L">[153]INPUT!#REF!</definedName>
    <definedName name="ACE3R" localSheetId="4">[152]INPUT!#REF!</definedName>
    <definedName name="ACE3R" localSheetId="3">[152]INPUT!#REF!</definedName>
    <definedName name="ACE3R" localSheetId="2">[152]INPUT!#REF!</definedName>
    <definedName name="ACE3R" localSheetId="1">[152]INPUT!#REF!</definedName>
    <definedName name="ACE3R" localSheetId="0">[152]INPUT!#REF!</definedName>
    <definedName name="ACE3R" localSheetId="5">[152]INPUT!#REF!</definedName>
    <definedName name="ACE3R">[153]INPUT!#REF!</definedName>
    <definedName name="ACE4L" localSheetId="4">[152]INPUT!#REF!</definedName>
    <definedName name="ACE4L" localSheetId="3">[152]INPUT!#REF!</definedName>
    <definedName name="ACE4L" localSheetId="2">[152]INPUT!#REF!</definedName>
    <definedName name="ACE4L" localSheetId="1">[152]INPUT!#REF!</definedName>
    <definedName name="ACE4L" localSheetId="0">[152]INPUT!#REF!</definedName>
    <definedName name="ACE4L" localSheetId="5">[152]INPUT!#REF!</definedName>
    <definedName name="ACE4L">[153]INPUT!#REF!</definedName>
    <definedName name="ACE4R" localSheetId="4">[152]INPUT!#REF!</definedName>
    <definedName name="ACE4R" localSheetId="3">[152]INPUT!#REF!</definedName>
    <definedName name="ACE4R" localSheetId="2">[152]INPUT!#REF!</definedName>
    <definedName name="ACE4R" localSheetId="1">[152]INPUT!#REF!</definedName>
    <definedName name="ACE4R" localSheetId="0">[152]INPUT!#REF!</definedName>
    <definedName name="ACE4R" localSheetId="5">[152]INPUT!#REF!</definedName>
    <definedName name="ACE4R">[153]INPUT!#REF!</definedName>
    <definedName name="ACE5L" localSheetId="4">[152]INPUT!#REF!</definedName>
    <definedName name="ACE5L" localSheetId="3">[152]INPUT!#REF!</definedName>
    <definedName name="ACE5L" localSheetId="2">[152]INPUT!#REF!</definedName>
    <definedName name="ACE5L" localSheetId="1">[152]INPUT!#REF!</definedName>
    <definedName name="ACE5L" localSheetId="0">[152]INPUT!#REF!</definedName>
    <definedName name="ACE5L" localSheetId="5">[152]INPUT!#REF!</definedName>
    <definedName name="ACE5L">[153]INPUT!#REF!</definedName>
    <definedName name="ACE5R" localSheetId="4">[152]INPUT!#REF!</definedName>
    <definedName name="ACE5R" localSheetId="3">[152]INPUT!#REF!</definedName>
    <definedName name="ACE5R" localSheetId="2">[152]INPUT!#REF!</definedName>
    <definedName name="ACE5R" localSheetId="1">[152]INPUT!#REF!</definedName>
    <definedName name="ACE5R" localSheetId="0">[152]INPUT!#REF!</definedName>
    <definedName name="ACE5R" localSheetId="5">[152]INPUT!#REF!</definedName>
    <definedName name="ACE5R">[153]INPUT!#REF!</definedName>
    <definedName name="ACE6L" localSheetId="4">[152]INPUT!#REF!</definedName>
    <definedName name="ACE6L" localSheetId="3">[152]INPUT!#REF!</definedName>
    <definedName name="ACE6L" localSheetId="2">[152]INPUT!#REF!</definedName>
    <definedName name="ACE6L" localSheetId="1">[152]INPUT!#REF!</definedName>
    <definedName name="ACE6L" localSheetId="0">[152]INPUT!#REF!</definedName>
    <definedName name="ACE6L" localSheetId="5">[152]INPUT!#REF!</definedName>
    <definedName name="ACE6L">[153]INPUT!#REF!</definedName>
    <definedName name="ACE6R" localSheetId="4">[152]INPUT!#REF!</definedName>
    <definedName name="ACE6R" localSheetId="3">[152]INPUT!#REF!</definedName>
    <definedName name="ACE6R" localSheetId="2">[152]INPUT!#REF!</definedName>
    <definedName name="ACE6R" localSheetId="1">[152]INPUT!#REF!</definedName>
    <definedName name="ACE6R" localSheetId="0">[152]INPUT!#REF!</definedName>
    <definedName name="ACE6R" localSheetId="5">[152]INPUT!#REF!</definedName>
    <definedName name="ACE6R">[153]INPUT!#REF!</definedName>
    <definedName name="ACE7L" localSheetId="4">[152]INPUT!#REF!</definedName>
    <definedName name="ACE7L" localSheetId="3">[152]INPUT!#REF!</definedName>
    <definedName name="ACE7L" localSheetId="2">[152]INPUT!#REF!</definedName>
    <definedName name="ACE7L" localSheetId="1">[152]INPUT!#REF!</definedName>
    <definedName name="ACE7L" localSheetId="0">[152]INPUT!#REF!</definedName>
    <definedName name="ACE7L" localSheetId="5">[152]INPUT!#REF!</definedName>
    <definedName name="ACE7L">[153]INPUT!#REF!</definedName>
    <definedName name="ACE7R" localSheetId="4">[152]INPUT!#REF!</definedName>
    <definedName name="ACE7R" localSheetId="3">[152]INPUT!#REF!</definedName>
    <definedName name="ACE7R" localSheetId="2">[152]INPUT!#REF!</definedName>
    <definedName name="ACE7R" localSheetId="1">[152]INPUT!#REF!</definedName>
    <definedName name="ACE7R" localSheetId="0">[152]INPUT!#REF!</definedName>
    <definedName name="ACE7R" localSheetId="5">[152]INPUT!#REF!</definedName>
    <definedName name="ACE7R">[153]INPUT!#REF!</definedName>
    <definedName name="ACE8L" localSheetId="4">[152]INPUT!#REF!</definedName>
    <definedName name="ACE8L" localSheetId="3">[152]INPUT!#REF!</definedName>
    <definedName name="ACE8L" localSheetId="2">[152]INPUT!#REF!</definedName>
    <definedName name="ACE8L" localSheetId="1">[152]INPUT!#REF!</definedName>
    <definedName name="ACE8L" localSheetId="0">[152]INPUT!#REF!</definedName>
    <definedName name="ACE8L" localSheetId="5">[152]INPUT!#REF!</definedName>
    <definedName name="ACE8L">[153]INPUT!#REF!</definedName>
    <definedName name="ACE8R" localSheetId="4">[152]INPUT!#REF!</definedName>
    <definedName name="ACE8R" localSheetId="3">[152]INPUT!#REF!</definedName>
    <definedName name="ACE8R" localSheetId="2">[152]INPUT!#REF!</definedName>
    <definedName name="ACE8R" localSheetId="1">[152]INPUT!#REF!</definedName>
    <definedName name="ACE8R" localSheetId="0">[152]INPUT!#REF!</definedName>
    <definedName name="ACE8R" localSheetId="5">[152]INPUT!#REF!</definedName>
    <definedName name="ACE8R">[153]INPUT!#REF!</definedName>
    <definedName name="ACE9L" localSheetId="4">[152]INPUT!#REF!</definedName>
    <definedName name="ACE9L" localSheetId="3">[152]INPUT!#REF!</definedName>
    <definedName name="ACE9L" localSheetId="2">[152]INPUT!#REF!</definedName>
    <definedName name="ACE9L" localSheetId="1">[152]INPUT!#REF!</definedName>
    <definedName name="ACE9L" localSheetId="0">[152]INPUT!#REF!</definedName>
    <definedName name="ACE9L" localSheetId="5">[152]INPUT!#REF!</definedName>
    <definedName name="ACE9L">[153]INPUT!#REF!</definedName>
    <definedName name="ACE9R" localSheetId="4">[152]INPUT!#REF!</definedName>
    <definedName name="ACE9R" localSheetId="3">[152]INPUT!#REF!</definedName>
    <definedName name="ACE9R" localSheetId="2">[152]INPUT!#REF!</definedName>
    <definedName name="ACE9R" localSheetId="1">[152]INPUT!#REF!</definedName>
    <definedName name="ACE9R" localSheetId="0">[152]INPUT!#REF!</definedName>
    <definedName name="ACE9R" localSheetId="5">[152]INPUT!#REF!</definedName>
    <definedName name="ACE9R">[153]INPUT!#REF!</definedName>
    <definedName name="ACH10L" localSheetId="4">[152]INPUT!#REF!</definedName>
    <definedName name="ACH10L" localSheetId="3">[152]INPUT!#REF!</definedName>
    <definedName name="ACH10L" localSheetId="2">[152]INPUT!#REF!</definedName>
    <definedName name="ACH10L" localSheetId="1">[152]INPUT!#REF!</definedName>
    <definedName name="ACH10L" localSheetId="0">[152]INPUT!#REF!</definedName>
    <definedName name="ACH10L" localSheetId="5">[152]INPUT!#REF!</definedName>
    <definedName name="ACH10L">[153]INPUT!#REF!</definedName>
    <definedName name="ACH10R" localSheetId="4">[152]INPUT!#REF!</definedName>
    <definedName name="ACH10R" localSheetId="3">[152]INPUT!#REF!</definedName>
    <definedName name="ACH10R" localSheetId="2">[152]INPUT!#REF!</definedName>
    <definedName name="ACH10R" localSheetId="1">[152]INPUT!#REF!</definedName>
    <definedName name="ACH10R" localSheetId="0">[152]INPUT!#REF!</definedName>
    <definedName name="ACH10R" localSheetId="5">[152]INPUT!#REF!</definedName>
    <definedName name="ACH10R">[153]INPUT!#REF!</definedName>
    <definedName name="ACH3L" localSheetId="4">[152]INPUT!#REF!</definedName>
    <definedName name="ACH3L" localSheetId="3">[152]INPUT!#REF!</definedName>
    <definedName name="ACH3L" localSheetId="2">[152]INPUT!#REF!</definedName>
    <definedName name="ACH3L" localSheetId="1">[152]INPUT!#REF!</definedName>
    <definedName name="ACH3L" localSheetId="0">[152]INPUT!#REF!</definedName>
    <definedName name="ACH3L" localSheetId="5">[152]INPUT!#REF!</definedName>
    <definedName name="ACH3L">[153]INPUT!#REF!</definedName>
    <definedName name="ACH3R" localSheetId="4">[152]INPUT!#REF!</definedName>
    <definedName name="ACH3R" localSheetId="3">[152]INPUT!#REF!</definedName>
    <definedName name="ACH3R" localSheetId="2">[152]INPUT!#REF!</definedName>
    <definedName name="ACH3R" localSheetId="1">[152]INPUT!#REF!</definedName>
    <definedName name="ACH3R" localSheetId="0">[152]INPUT!#REF!</definedName>
    <definedName name="ACH3R" localSheetId="5">[152]INPUT!#REF!</definedName>
    <definedName name="ACH3R">[153]INPUT!#REF!</definedName>
    <definedName name="ACH4L" localSheetId="4">[152]INPUT!#REF!</definedName>
    <definedName name="ACH4L" localSheetId="3">[152]INPUT!#REF!</definedName>
    <definedName name="ACH4L" localSheetId="2">[152]INPUT!#REF!</definedName>
    <definedName name="ACH4L" localSheetId="1">[152]INPUT!#REF!</definedName>
    <definedName name="ACH4L" localSheetId="0">[152]INPUT!#REF!</definedName>
    <definedName name="ACH4L" localSheetId="5">[152]INPUT!#REF!</definedName>
    <definedName name="ACH4L">[153]INPUT!#REF!</definedName>
    <definedName name="ACH4R" localSheetId="4">[152]INPUT!#REF!</definedName>
    <definedName name="ACH4R" localSheetId="3">[152]INPUT!#REF!</definedName>
    <definedName name="ACH4R" localSheetId="2">[152]INPUT!#REF!</definedName>
    <definedName name="ACH4R" localSheetId="1">[152]INPUT!#REF!</definedName>
    <definedName name="ACH4R" localSheetId="0">[152]INPUT!#REF!</definedName>
    <definedName name="ACH4R" localSheetId="5">[152]INPUT!#REF!</definedName>
    <definedName name="ACH4R">[153]INPUT!#REF!</definedName>
    <definedName name="ACH5L" localSheetId="4">[152]INPUT!#REF!</definedName>
    <definedName name="ACH5L" localSheetId="3">[152]INPUT!#REF!</definedName>
    <definedName name="ACH5L" localSheetId="2">[152]INPUT!#REF!</definedName>
    <definedName name="ACH5L" localSheetId="1">[152]INPUT!#REF!</definedName>
    <definedName name="ACH5L" localSheetId="0">[152]INPUT!#REF!</definedName>
    <definedName name="ACH5L" localSheetId="5">[152]INPUT!#REF!</definedName>
    <definedName name="ACH5L">[153]INPUT!#REF!</definedName>
    <definedName name="ACH5R" localSheetId="4">[152]INPUT!#REF!</definedName>
    <definedName name="ACH5R" localSheetId="3">[152]INPUT!#REF!</definedName>
    <definedName name="ACH5R" localSheetId="2">[152]INPUT!#REF!</definedName>
    <definedName name="ACH5R" localSheetId="1">[152]INPUT!#REF!</definedName>
    <definedName name="ACH5R" localSheetId="0">[152]INPUT!#REF!</definedName>
    <definedName name="ACH5R" localSheetId="5">[152]INPUT!#REF!</definedName>
    <definedName name="ACH5R">[153]INPUT!#REF!</definedName>
    <definedName name="ACH6L" localSheetId="4">[152]INPUT!#REF!</definedName>
    <definedName name="ACH6L" localSheetId="3">[152]INPUT!#REF!</definedName>
    <definedName name="ACH6L" localSheetId="2">[152]INPUT!#REF!</definedName>
    <definedName name="ACH6L" localSheetId="1">[152]INPUT!#REF!</definedName>
    <definedName name="ACH6L" localSheetId="0">[152]INPUT!#REF!</definedName>
    <definedName name="ACH6L" localSheetId="5">[152]INPUT!#REF!</definedName>
    <definedName name="ACH6L">[153]INPUT!#REF!</definedName>
    <definedName name="ACH6R" localSheetId="4">[152]INPUT!#REF!</definedName>
    <definedName name="ACH6R" localSheetId="3">[152]INPUT!#REF!</definedName>
    <definedName name="ACH6R" localSheetId="2">[152]INPUT!#REF!</definedName>
    <definedName name="ACH6R" localSheetId="1">[152]INPUT!#REF!</definedName>
    <definedName name="ACH6R" localSheetId="0">[152]INPUT!#REF!</definedName>
    <definedName name="ACH6R" localSheetId="5">[152]INPUT!#REF!</definedName>
    <definedName name="ACH6R">[153]INPUT!#REF!</definedName>
    <definedName name="ACH7L" localSheetId="4">[152]INPUT!#REF!</definedName>
    <definedName name="ACH7L" localSheetId="3">[152]INPUT!#REF!</definedName>
    <definedName name="ACH7L" localSheetId="2">[152]INPUT!#REF!</definedName>
    <definedName name="ACH7L" localSheetId="1">[152]INPUT!#REF!</definedName>
    <definedName name="ACH7L" localSheetId="0">[152]INPUT!#REF!</definedName>
    <definedName name="ACH7L" localSheetId="5">[152]INPUT!#REF!</definedName>
    <definedName name="ACH7L">[153]INPUT!#REF!</definedName>
    <definedName name="ACH7R" localSheetId="4">[152]INPUT!#REF!</definedName>
    <definedName name="ACH7R" localSheetId="3">[152]INPUT!#REF!</definedName>
    <definedName name="ACH7R" localSheetId="2">[152]INPUT!#REF!</definedName>
    <definedName name="ACH7R" localSheetId="1">[152]INPUT!#REF!</definedName>
    <definedName name="ACH7R" localSheetId="0">[152]INPUT!#REF!</definedName>
    <definedName name="ACH7R" localSheetId="5">[152]INPUT!#REF!</definedName>
    <definedName name="ACH7R">[153]INPUT!#REF!</definedName>
    <definedName name="ACH8L" localSheetId="4">[152]INPUT!#REF!</definedName>
    <definedName name="ACH8L" localSheetId="3">[152]INPUT!#REF!</definedName>
    <definedName name="ACH8L" localSheetId="2">[152]INPUT!#REF!</definedName>
    <definedName name="ACH8L" localSheetId="1">[152]INPUT!#REF!</definedName>
    <definedName name="ACH8L" localSheetId="0">[152]INPUT!#REF!</definedName>
    <definedName name="ACH8L" localSheetId="5">[152]INPUT!#REF!</definedName>
    <definedName name="ACH8L">[153]INPUT!#REF!</definedName>
    <definedName name="ACH8R" localSheetId="4">[152]INPUT!#REF!</definedName>
    <definedName name="ACH8R" localSheetId="3">[152]INPUT!#REF!</definedName>
    <definedName name="ACH8R" localSheetId="2">[152]INPUT!#REF!</definedName>
    <definedName name="ACH8R" localSheetId="1">[152]INPUT!#REF!</definedName>
    <definedName name="ACH8R" localSheetId="0">[152]INPUT!#REF!</definedName>
    <definedName name="ACH8R" localSheetId="5">[152]INPUT!#REF!</definedName>
    <definedName name="ACH8R">[153]INPUT!#REF!</definedName>
    <definedName name="ACH9L" localSheetId="4">[152]INPUT!#REF!</definedName>
    <definedName name="ACH9L" localSheetId="3">[152]INPUT!#REF!</definedName>
    <definedName name="ACH9L" localSheetId="2">[152]INPUT!#REF!</definedName>
    <definedName name="ACH9L" localSheetId="1">[152]INPUT!#REF!</definedName>
    <definedName name="ACH9L" localSheetId="0">[152]INPUT!#REF!</definedName>
    <definedName name="ACH9L" localSheetId="5">[152]INPUT!#REF!</definedName>
    <definedName name="ACH9L">[153]INPUT!#REF!</definedName>
    <definedName name="ACH9R" localSheetId="4">[152]INPUT!#REF!</definedName>
    <definedName name="ACH9R" localSheetId="3">[152]INPUT!#REF!</definedName>
    <definedName name="ACH9R" localSheetId="2">[152]INPUT!#REF!</definedName>
    <definedName name="ACH9R" localSheetId="1">[152]INPUT!#REF!</definedName>
    <definedName name="ACH9R" localSheetId="0">[152]INPUT!#REF!</definedName>
    <definedName name="ACH9R" localSheetId="5">[152]INPUT!#REF!</definedName>
    <definedName name="ACH9R">[153]INPUT!#REF!</definedName>
    <definedName name="AD" localSheetId="4">#REF!</definedName>
    <definedName name="AD" localSheetId="3">#REF!</definedName>
    <definedName name="AD" localSheetId="2">#REF!</definedName>
    <definedName name="AD" localSheetId="1">#REF!</definedName>
    <definedName name="AD" localSheetId="0">#REF!</definedName>
    <definedName name="AD" localSheetId="7">#REF!</definedName>
    <definedName name="AD" localSheetId="5">#REF!</definedName>
    <definedName name="AD">#REF!</definedName>
    <definedName name="AE" localSheetId="4">#REF!</definedName>
    <definedName name="AE" localSheetId="3">#REF!</definedName>
    <definedName name="AE" localSheetId="2">#REF!</definedName>
    <definedName name="AE" localSheetId="1">#REF!</definedName>
    <definedName name="AE" localSheetId="0">#REF!</definedName>
    <definedName name="AE" localSheetId="7">#REF!</definedName>
    <definedName name="AE" localSheetId="5">#REF!</definedName>
    <definedName name="AE">#REF!</definedName>
    <definedName name="Aend" localSheetId="4">#REF!</definedName>
    <definedName name="Aend" localSheetId="3">#REF!</definedName>
    <definedName name="Aend" localSheetId="2">#REF!</definedName>
    <definedName name="Aend" localSheetId="1">#REF!</definedName>
    <definedName name="Aend" localSheetId="0">#REF!</definedName>
    <definedName name="Aend" localSheetId="7">#REF!</definedName>
    <definedName name="Aend" localSheetId="5">#REF!</definedName>
    <definedName name="Aend">#REF!</definedName>
    <definedName name="Aex" localSheetId="4">#REF!</definedName>
    <definedName name="Aex" localSheetId="3">#REF!</definedName>
    <definedName name="Aex" localSheetId="2">#REF!</definedName>
    <definedName name="Aex" localSheetId="1">#REF!</definedName>
    <definedName name="Aex" localSheetId="0">#REF!</definedName>
    <definedName name="Aex" localSheetId="7">#REF!</definedName>
    <definedName name="Aex" localSheetId="5">#REF!</definedName>
    <definedName name="Aex">#REF!</definedName>
    <definedName name="AF" localSheetId="4">#REF!</definedName>
    <definedName name="AF" localSheetId="3">#REF!</definedName>
    <definedName name="AF" localSheetId="2">#REF!</definedName>
    <definedName name="AF" localSheetId="1">#REF!</definedName>
    <definedName name="AF" localSheetId="0">#REF!</definedName>
    <definedName name="AF" localSheetId="7">#REF!</definedName>
    <definedName name="AF" localSheetId="5">#REF!</definedName>
    <definedName name="AF">#REF!</definedName>
    <definedName name="AFC설비" localSheetId="4">#REF!</definedName>
    <definedName name="AFC설비" localSheetId="3">#REF!</definedName>
    <definedName name="AFC설비" localSheetId="2">#REF!</definedName>
    <definedName name="AFC설비" localSheetId="1">#REF!</definedName>
    <definedName name="AFC설비" localSheetId="0">#REF!</definedName>
    <definedName name="AFC설비" localSheetId="7">#REF!</definedName>
    <definedName name="AFC설비" localSheetId="5">#REF!</definedName>
    <definedName name="AFC설비">#REF!</definedName>
    <definedName name="AfCon" localSheetId="4">#REF!</definedName>
    <definedName name="AfCon" localSheetId="3">#REF!</definedName>
    <definedName name="AfCon" localSheetId="2">#REF!</definedName>
    <definedName name="AfCon" localSheetId="1">#REF!</definedName>
    <definedName name="AfCon" localSheetId="0">#REF!</definedName>
    <definedName name="AfCon" localSheetId="7">#REF!</definedName>
    <definedName name="AfCon" localSheetId="5">#REF!</definedName>
    <definedName name="AfCon">#REF!</definedName>
    <definedName name="AFF" localSheetId="4">#REF!</definedName>
    <definedName name="AFF" localSheetId="3">#REF!</definedName>
    <definedName name="AFF" localSheetId="2">#REF!</definedName>
    <definedName name="AFF" localSheetId="1">#REF!</definedName>
    <definedName name="AFF" localSheetId="0">#REF!</definedName>
    <definedName name="AFF" localSheetId="7">#REF!</definedName>
    <definedName name="AFF" localSheetId="5">#REF!</definedName>
    <definedName name="AFF">#REF!</definedName>
    <definedName name="AG" localSheetId="4">#REF!</definedName>
    <definedName name="AG" localSheetId="3">#REF!</definedName>
    <definedName name="AG" localSheetId="2">#REF!</definedName>
    <definedName name="AG" localSheetId="1">#REF!</definedName>
    <definedName name="AG" localSheetId="0">#REF!</definedName>
    <definedName name="AG" localSheetId="7">#REF!</definedName>
    <definedName name="AG" localSheetId="5">#REF!</definedName>
    <definedName name="AG">#REF!</definedName>
    <definedName name="AH" localSheetId="4">#REF!</definedName>
    <definedName name="AH" localSheetId="3">#REF!</definedName>
    <definedName name="AH" localSheetId="2">#REF!</definedName>
    <definedName name="AH" localSheetId="1">#REF!</definedName>
    <definedName name="AH" localSheetId="0">#REF!</definedName>
    <definedName name="AH" localSheetId="7">#REF!</definedName>
    <definedName name="AH" localSheetId="5">#REF!</definedName>
    <definedName name="AH">#REF!</definedName>
    <definedName name="AI" localSheetId="4">#REF!</definedName>
    <definedName name="AI" localSheetId="3">#REF!</definedName>
    <definedName name="AI" localSheetId="2">#REF!</definedName>
    <definedName name="AI" localSheetId="1">#REF!</definedName>
    <definedName name="AI" localSheetId="0">#REF!</definedName>
    <definedName name="AI" localSheetId="7">#REF!</definedName>
    <definedName name="AI" localSheetId="5">#REF!</definedName>
    <definedName name="AI">#REF!</definedName>
    <definedName name="ALPHA" localSheetId="4">#REF!</definedName>
    <definedName name="ALPHA" localSheetId="3">#REF!</definedName>
    <definedName name="ALPHA" localSheetId="2">#REF!</definedName>
    <definedName name="ALPHA" localSheetId="1">#REF!</definedName>
    <definedName name="ALPHA" localSheetId="0">#REF!</definedName>
    <definedName name="ALPHA" localSheetId="7">#REF!</definedName>
    <definedName name="ALPHA" localSheetId="5">#REF!</definedName>
    <definedName name="ALPHA">#REF!</definedName>
    <definedName name="AlphaD" localSheetId="4">#REF!</definedName>
    <definedName name="AlphaD" localSheetId="3">#REF!</definedName>
    <definedName name="AlphaD" localSheetId="2">#REF!</definedName>
    <definedName name="AlphaD" localSheetId="1">#REF!</definedName>
    <definedName name="AlphaD" localSheetId="0">#REF!</definedName>
    <definedName name="AlphaD" localSheetId="7">#REF!</definedName>
    <definedName name="AlphaD" localSheetId="5">#REF!</definedName>
    <definedName name="AlphaD">#REF!</definedName>
    <definedName name="AlphaL" localSheetId="4">#REF!</definedName>
    <definedName name="AlphaL" localSheetId="3">#REF!</definedName>
    <definedName name="AlphaL" localSheetId="2">#REF!</definedName>
    <definedName name="AlphaL" localSheetId="1">#REF!</definedName>
    <definedName name="AlphaL" localSheetId="0">#REF!</definedName>
    <definedName name="AlphaL" localSheetId="7">#REF!</definedName>
    <definedName name="AlphaL" localSheetId="5">#REF!</definedName>
    <definedName name="AlphaL">#REF!</definedName>
    <definedName name="AN" localSheetId="4">#REF!</definedName>
    <definedName name="AN" localSheetId="3">#REF!</definedName>
    <definedName name="AN" localSheetId="2">#REF!</definedName>
    <definedName name="AN" localSheetId="1">#REF!</definedName>
    <definedName name="AN" localSheetId="0">#REF!</definedName>
    <definedName name="AN" localSheetId="7">#REF!</definedName>
    <definedName name="AN" localSheetId="5">#REF!</definedName>
    <definedName name="AN">#REF!</definedName>
    <definedName name="ANG" localSheetId="4">#REF!</definedName>
    <definedName name="ANG" localSheetId="3">#REF!</definedName>
    <definedName name="ANG" localSheetId="2">#REF!</definedName>
    <definedName name="ANG" localSheetId="1">#REF!</definedName>
    <definedName name="ANG" localSheetId="0">#REF!</definedName>
    <definedName name="ANG" localSheetId="7">#REF!</definedName>
    <definedName name="ANG" localSheetId="5">#REF!</definedName>
    <definedName name="ANG">#REF!</definedName>
    <definedName name="APPL" localSheetId="4">#REF!</definedName>
    <definedName name="APPL" localSheetId="3">#REF!</definedName>
    <definedName name="APPL" localSheetId="2">#REF!</definedName>
    <definedName name="APPL" localSheetId="1">#REF!</definedName>
    <definedName name="APPL" localSheetId="0">#REF!</definedName>
    <definedName name="APPL" localSheetId="7">#REF!</definedName>
    <definedName name="APPL" localSheetId="5">#REF!</definedName>
    <definedName name="APPL">#REF!</definedName>
    <definedName name="APPT" localSheetId="4">#REF!</definedName>
    <definedName name="APPT" localSheetId="3">#REF!</definedName>
    <definedName name="APPT" localSheetId="2">#REF!</definedName>
    <definedName name="APPT" localSheetId="1">#REF!</definedName>
    <definedName name="APPT" localSheetId="0">#REF!</definedName>
    <definedName name="APPT" localSheetId="7">#REF!</definedName>
    <definedName name="APPT" localSheetId="5">#REF!</definedName>
    <definedName name="APPT">#REF!</definedName>
    <definedName name="AR" localSheetId="4">#REF!</definedName>
    <definedName name="AR" localSheetId="3">#REF!</definedName>
    <definedName name="AR" localSheetId="2">#REF!</definedName>
    <definedName name="AR" localSheetId="1">#REF!</definedName>
    <definedName name="AR" localSheetId="0">#REF!</definedName>
    <definedName name="AR" localSheetId="7">#REF!</definedName>
    <definedName name="AR" localSheetId="5">#REF!</definedName>
    <definedName name="AR">#REF!</definedName>
    <definedName name="ARESULT" localSheetId="4">#REF!</definedName>
    <definedName name="ARESULT" localSheetId="3">#REF!</definedName>
    <definedName name="ARESULT" localSheetId="2">#REF!</definedName>
    <definedName name="ARESULT" localSheetId="1">#REF!</definedName>
    <definedName name="ARESULT" localSheetId="0">#REF!</definedName>
    <definedName name="ARESULT" localSheetId="7">#REF!</definedName>
    <definedName name="ARESULT" localSheetId="5">#REF!</definedName>
    <definedName name="ARESULT">#REF!</definedName>
    <definedName name="as" localSheetId="4">#REF!</definedName>
    <definedName name="as" localSheetId="3">#REF!</definedName>
    <definedName name="as" localSheetId="2">#REF!</definedName>
    <definedName name="as" localSheetId="1">#REF!</definedName>
    <definedName name="as" localSheetId="0">#REF!</definedName>
    <definedName name="as" localSheetId="7">#REF!</definedName>
    <definedName name="as" localSheetId="5">#REF!</definedName>
    <definedName name="as">#REF!</definedName>
    <definedName name="ASC" localSheetId="4">#REF!</definedName>
    <definedName name="ASC" localSheetId="3">#REF!</definedName>
    <definedName name="ASC" localSheetId="2">#REF!</definedName>
    <definedName name="ASC" localSheetId="1">#REF!</definedName>
    <definedName name="ASC" localSheetId="0">#REF!</definedName>
    <definedName name="ASC" localSheetId="7">#REF!</definedName>
    <definedName name="ASC" localSheetId="5">#REF!</definedName>
    <definedName name="ASC">#REF!</definedName>
    <definedName name="ASCO" localSheetId="4">#REF!</definedName>
    <definedName name="ASCO" localSheetId="3">#REF!</definedName>
    <definedName name="ASCO" localSheetId="2">#REF!</definedName>
    <definedName name="ASCO" localSheetId="1">#REF!</definedName>
    <definedName name="ASCO" localSheetId="0">#REF!</definedName>
    <definedName name="ASCO" localSheetId="7">#REF!</definedName>
    <definedName name="ASCO" localSheetId="5">#REF!</definedName>
    <definedName name="ASCO">#REF!</definedName>
    <definedName name="asdfasdf">#N/A</definedName>
    <definedName name="ASOURCE" localSheetId="4">#REF!</definedName>
    <definedName name="ASOURCE" localSheetId="3">#REF!</definedName>
    <definedName name="ASOURCE" localSheetId="2">#REF!</definedName>
    <definedName name="ASOURCE" localSheetId="1">#REF!</definedName>
    <definedName name="ASOURCE" localSheetId="0">#REF!</definedName>
    <definedName name="ASOURCE" localSheetId="7">#REF!</definedName>
    <definedName name="ASOURCE" localSheetId="5">#REF!</definedName>
    <definedName name="ASOURCE">#REF!</definedName>
    <definedName name="asp" localSheetId="4">#REF!</definedName>
    <definedName name="asp" localSheetId="3">#REF!</definedName>
    <definedName name="asp" localSheetId="2">#REF!</definedName>
    <definedName name="asp" localSheetId="1">#REF!</definedName>
    <definedName name="asp" localSheetId="0">#REF!</definedName>
    <definedName name="asp" localSheetId="7">#REF!</definedName>
    <definedName name="asp" localSheetId="5">#REF!</definedName>
    <definedName name="asp">#REF!</definedName>
    <definedName name="ASPO" localSheetId="4">#REF!</definedName>
    <definedName name="ASPO" localSheetId="3">#REF!</definedName>
    <definedName name="ASPO" localSheetId="2">#REF!</definedName>
    <definedName name="ASPO" localSheetId="1">#REF!</definedName>
    <definedName name="ASPO" localSheetId="0">#REF!</definedName>
    <definedName name="ASPO" localSheetId="7">#REF!</definedName>
    <definedName name="ASPO" localSheetId="5">#REF!</definedName>
    <definedName name="ASPO">#REF!</definedName>
    <definedName name="AT" localSheetId="4">#REF!</definedName>
    <definedName name="AT" localSheetId="3">#REF!</definedName>
    <definedName name="AT">#REF!</definedName>
    <definedName name="Av" localSheetId="4">#REF!</definedName>
    <definedName name="Av" localSheetId="3">#REF!</definedName>
    <definedName name="Av" localSheetId="2">#REF!</definedName>
    <definedName name="Av" localSheetId="1">#REF!</definedName>
    <definedName name="Av" localSheetId="0">#REF!</definedName>
    <definedName name="Av" localSheetId="7">#REF!</definedName>
    <definedName name="Av" localSheetId="5">#REF!</definedName>
    <definedName name="Av">#REF!</definedName>
    <definedName name="AVF" localSheetId="4">#REF!</definedName>
    <definedName name="AVF" localSheetId="3">#REF!</definedName>
    <definedName name="AVF" localSheetId="2">#REF!</definedName>
    <definedName name="AVF" localSheetId="1">#REF!</definedName>
    <definedName name="AVF" localSheetId="0">#REF!</definedName>
    <definedName name="AVF" localSheetId="7">#REF!</definedName>
    <definedName name="AVF" localSheetId="5">#REF!</definedName>
    <definedName name="AVF">#REF!</definedName>
    <definedName name="B" localSheetId="4">#REF!</definedName>
    <definedName name="B" localSheetId="3">#REF!</definedName>
    <definedName name="B" localSheetId="2">#REF!</definedName>
    <definedName name="B" localSheetId="1">#REF!</definedName>
    <definedName name="B" localSheetId="0">#REF!</definedName>
    <definedName name="B" localSheetId="7">#REF!</definedName>
    <definedName name="B" localSheetId="5">#REF!</definedName>
    <definedName name="B">#REF!</definedName>
    <definedName name="B_" localSheetId="4">#REF!</definedName>
    <definedName name="B_" localSheetId="3">#REF!</definedName>
    <definedName name="B_" localSheetId="2">#REF!</definedName>
    <definedName name="B_" localSheetId="1">#REF!</definedName>
    <definedName name="B_" localSheetId="0">#REF!</definedName>
    <definedName name="B_" localSheetId="7">#REF!</definedName>
    <definedName name="B_" localSheetId="5">#REF!</definedName>
    <definedName name="B_">#REF!</definedName>
    <definedName name="B_B" localSheetId="4">#REF!</definedName>
    <definedName name="B_B" localSheetId="3">#REF!</definedName>
    <definedName name="B_B" localSheetId="2">#REF!</definedName>
    <definedName name="B_B" localSheetId="1">#REF!</definedName>
    <definedName name="B_B" localSheetId="0">#REF!</definedName>
    <definedName name="B_B" localSheetId="7">#REF!</definedName>
    <definedName name="B_B" localSheetId="5">#REF!</definedName>
    <definedName name="B_B">#REF!</definedName>
    <definedName name="B_C" localSheetId="4">#REF!</definedName>
    <definedName name="B_C" localSheetId="3">#REF!</definedName>
    <definedName name="B_C" localSheetId="2">#REF!</definedName>
    <definedName name="B_C" localSheetId="1">#REF!</definedName>
    <definedName name="B_C" localSheetId="0">#REF!</definedName>
    <definedName name="B_C" localSheetId="7">#REF!</definedName>
    <definedName name="B_C" localSheetId="5">#REF!</definedName>
    <definedName name="B_C">#REF!</definedName>
    <definedName name="B_D" localSheetId="4">#REF!</definedName>
    <definedName name="B_D" localSheetId="3">#REF!</definedName>
    <definedName name="B_D" localSheetId="2">#REF!</definedName>
    <definedName name="B_D" localSheetId="1">#REF!</definedName>
    <definedName name="B_D" localSheetId="0">#REF!</definedName>
    <definedName name="B_D" localSheetId="7">#REF!</definedName>
    <definedName name="B_D" localSheetId="5">#REF!</definedName>
    <definedName name="B_D">#REF!</definedName>
    <definedName name="B_H" localSheetId="4">#REF!</definedName>
    <definedName name="B_H" localSheetId="3">#REF!</definedName>
    <definedName name="B_H" localSheetId="2">#REF!</definedName>
    <definedName name="B_H" localSheetId="1">#REF!</definedName>
    <definedName name="B_H" localSheetId="0">#REF!</definedName>
    <definedName name="B_H" localSheetId="7">#REF!</definedName>
    <definedName name="B_H" localSheetId="5">#REF!</definedName>
    <definedName name="B_H">#REF!</definedName>
    <definedName name="B_HUNCH" localSheetId="4">#REF!</definedName>
    <definedName name="B_HUNCH" localSheetId="3">#REF!</definedName>
    <definedName name="B_HUNCH" localSheetId="2">#REF!</definedName>
    <definedName name="B_HUNCH" localSheetId="1">#REF!</definedName>
    <definedName name="B_HUNCH" localSheetId="0">#REF!</definedName>
    <definedName name="B_HUNCH" localSheetId="7">#REF!</definedName>
    <definedName name="B_HUNCH" localSheetId="5">#REF!</definedName>
    <definedName name="B_HUNCH">#REF!</definedName>
    <definedName name="B_L" localSheetId="4">#REF!</definedName>
    <definedName name="B_L" localSheetId="3">#REF!</definedName>
    <definedName name="B_L" localSheetId="2">#REF!</definedName>
    <definedName name="B_L" localSheetId="1">#REF!</definedName>
    <definedName name="B_L" localSheetId="0">#REF!</definedName>
    <definedName name="B_L" localSheetId="7">#REF!</definedName>
    <definedName name="B_L" localSheetId="5">#REF!</definedName>
    <definedName name="B_L">#REF!</definedName>
    <definedName name="B_M" localSheetId="4">#REF!</definedName>
    <definedName name="B_M" localSheetId="3">#REF!</definedName>
    <definedName name="B_M" localSheetId="2">#REF!</definedName>
    <definedName name="B_M" localSheetId="1">#REF!</definedName>
    <definedName name="B_M" localSheetId="0">#REF!</definedName>
    <definedName name="B_M" localSheetId="7">#REF!</definedName>
    <definedName name="B_M" localSheetId="5">#REF!</definedName>
    <definedName name="B_M">#REF!</definedName>
    <definedName name="B_P1" localSheetId="4">#REF!</definedName>
    <definedName name="B_P1" localSheetId="3">#REF!</definedName>
    <definedName name="B_P1" localSheetId="2">#REF!</definedName>
    <definedName name="B_P1" localSheetId="1">#REF!</definedName>
    <definedName name="B_P1" localSheetId="0">#REF!</definedName>
    <definedName name="B_P1" localSheetId="7">#REF!</definedName>
    <definedName name="B_P1" localSheetId="5">#REF!</definedName>
    <definedName name="B_P1">#REF!</definedName>
    <definedName name="B_P2" localSheetId="4">#REF!</definedName>
    <definedName name="B_P2" localSheetId="3">#REF!</definedName>
    <definedName name="B_P2" localSheetId="2">#REF!</definedName>
    <definedName name="B_P2" localSheetId="1">#REF!</definedName>
    <definedName name="B_P2" localSheetId="0">#REF!</definedName>
    <definedName name="B_P2" localSheetId="7">#REF!</definedName>
    <definedName name="B_P2" localSheetId="5">#REF!</definedName>
    <definedName name="B_P2">#REF!</definedName>
    <definedName name="B_P3" localSheetId="4">#REF!</definedName>
    <definedName name="B_P3" localSheetId="3">#REF!</definedName>
    <definedName name="B_P3" localSheetId="2">#REF!</definedName>
    <definedName name="B_P3" localSheetId="1">#REF!</definedName>
    <definedName name="B_P3" localSheetId="0">#REF!</definedName>
    <definedName name="B_P3" localSheetId="7">#REF!</definedName>
    <definedName name="B_P3" localSheetId="5">#REF!</definedName>
    <definedName name="B_P3">#REF!</definedName>
    <definedName name="B_P4" localSheetId="4">#REF!</definedName>
    <definedName name="B_P4" localSheetId="3">#REF!</definedName>
    <definedName name="B_P4" localSheetId="2">#REF!</definedName>
    <definedName name="B_P4" localSheetId="1">#REF!</definedName>
    <definedName name="B_P4" localSheetId="0">#REF!</definedName>
    <definedName name="B_P4" localSheetId="7">#REF!</definedName>
    <definedName name="B_P4" localSheetId="5">#REF!</definedName>
    <definedName name="B_P4">#REF!</definedName>
    <definedName name="B_U" localSheetId="4">#REF!</definedName>
    <definedName name="B_U" localSheetId="3">#REF!</definedName>
    <definedName name="B_U" localSheetId="2">#REF!</definedName>
    <definedName name="B_U" localSheetId="1">#REF!</definedName>
    <definedName name="B_U" localSheetId="0">#REF!</definedName>
    <definedName name="B_U" localSheetId="7">#REF!</definedName>
    <definedName name="B_U" localSheetId="5">#REF!</definedName>
    <definedName name="B_U">#REF!</definedName>
    <definedName name="B_Y" localSheetId="4">#REF!</definedName>
    <definedName name="B_Y" localSheetId="3">#REF!</definedName>
    <definedName name="B_Y" localSheetId="2">#REF!</definedName>
    <definedName name="B_Y" localSheetId="1">#REF!</definedName>
    <definedName name="B_Y" localSheetId="0">#REF!</definedName>
    <definedName name="B_Y" localSheetId="7">#REF!</definedName>
    <definedName name="B_Y" localSheetId="5">#REF!</definedName>
    <definedName name="B_Y">#REF!</definedName>
    <definedName name="B10A1P" localSheetId="4">#REF!</definedName>
    <definedName name="B10A1P" localSheetId="3">#REF!</definedName>
    <definedName name="B10A1P" localSheetId="2">#REF!</definedName>
    <definedName name="B10A1P" localSheetId="1">#REF!</definedName>
    <definedName name="B10A1P" localSheetId="0">#REF!</definedName>
    <definedName name="B10A1P" localSheetId="7">#REF!</definedName>
    <definedName name="B10A1P" localSheetId="5">#REF!</definedName>
    <definedName name="B10A1P">#REF!</definedName>
    <definedName name="b10a1t" localSheetId="4">#REF!</definedName>
    <definedName name="b10a1t" localSheetId="3">#REF!</definedName>
    <definedName name="b10a1t" localSheetId="2">#REF!</definedName>
    <definedName name="b10a1t" localSheetId="1">#REF!</definedName>
    <definedName name="b10a1t" localSheetId="0">#REF!</definedName>
    <definedName name="b10a1t" localSheetId="7">#REF!</definedName>
    <definedName name="b10a1t" localSheetId="5">#REF!</definedName>
    <definedName name="b10a1t">#REF!</definedName>
    <definedName name="b10a2p" localSheetId="4">#REF!</definedName>
    <definedName name="b10a2p" localSheetId="3">#REF!</definedName>
    <definedName name="b10a2p" localSheetId="2">#REF!</definedName>
    <definedName name="b10a2p" localSheetId="1">#REF!</definedName>
    <definedName name="b10a2p" localSheetId="0">#REF!</definedName>
    <definedName name="b10a2p" localSheetId="7">#REF!</definedName>
    <definedName name="b10a2p" localSheetId="5">#REF!</definedName>
    <definedName name="b10a2p">#REF!</definedName>
    <definedName name="b10a2t" localSheetId="4">#REF!</definedName>
    <definedName name="b10a2t" localSheetId="3">#REF!</definedName>
    <definedName name="b10a2t" localSheetId="2">#REF!</definedName>
    <definedName name="b10a2t" localSheetId="1">#REF!</definedName>
    <definedName name="b10a2t" localSheetId="0">#REF!</definedName>
    <definedName name="b10a2t" localSheetId="7">#REF!</definedName>
    <definedName name="b10a2t" localSheetId="5">#REF!</definedName>
    <definedName name="b10a2t">#REF!</definedName>
    <definedName name="B11A1P" localSheetId="4">#REF!</definedName>
    <definedName name="B11A1P" localSheetId="3">#REF!</definedName>
    <definedName name="B11A1P" localSheetId="2">#REF!</definedName>
    <definedName name="B11A1P" localSheetId="1">#REF!</definedName>
    <definedName name="B11A1P" localSheetId="0">#REF!</definedName>
    <definedName name="B11A1P" localSheetId="7">#REF!</definedName>
    <definedName name="B11A1P" localSheetId="5">#REF!</definedName>
    <definedName name="B11A1P">#REF!</definedName>
    <definedName name="b11a1t" localSheetId="4">#REF!</definedName>
    <definedName name="b11a1t" localSheetId="3">#REF!</definedName>
    <definedName name="b11a1t" localSheetId="2">#REF!</definedName>
    <definedName name="b11a1t" localSheetId="1">#REF!</definedName>
    <definedName name="b11a1t" localSheetId="0">#REF!</definedName>
    <definedName name="b11a1t" localSheetId="7">#REF!</definedName>
    <definedName name="b11a1t" localSheetId="5">#REF!</definedName>
    <definedName name="b11a1t">#REF!</definedName>
    <definedName name="b11a2p" localSheetId="4">#REF!</definedName>
    <definedName name="b11a2p" localSheetId="3">#REF!</definedName>
    <definedName name="b11a2p" localSheetId="2">#REF!</definedName>
    <definedName name="b11a2p" localSheetId="1">#REF!</definedName>
    <definedName name="b11a2p" localSheetId="0">#REF!</definedName>
    <definedName name="b11a2p" localSheetId="7">#REF!</definedName>
    <definedName name="b11a2p" localSheetId="5">#REF!</definedName>
    <definedName name="b11a2p">#REF!</definedName>
    <definedName name="b11a2t" localSheetId="4">#REF!</definedName>
    <definedName name="b11a2t" localSheetId="3">#REF!</definedName>
    <definedName name="b11a2t" localSheetId="2">#REF!</definedName>
    <definedName name="b11a2t" localSheetId="1">#REF!</definedName>
    <definedName name="b11a2t" localSheetId="0">#REF!</definedName>
    <definedName name="b11a2t" localSheetId="7">#REF!</definedName>
    <definedName name="b11a2t" localSheetId="5">#REF!</definedName>
    <definedName name="b11a2t">#REF!</definedName>
    <definedName name="B12A1P" localSheetId="4">#REF!</definedName>
    <definedName name="B12A1P" localSheetId="3">#REF!</definedName>
    <definedName name="B12A1P" localSheetId="2">#REF!</definedName>
    <definedName name="B12A1P" localSheetId="1">#REF!</definedName>
    <definedName name="B12A1P" localSheetId="0">#REF!</definedName>
    <definedName name="B12A1P" localSheetId="7">#REF!</definedName>
    <definedName name="B12A1P" localSheetId="5">#REF!</definedName>
    <definedName name="B12A1P">#REF!</definedName>
    <definedName name="b12a1t" localSheetId="4">#REF!</definedName>
    <definedName name="b12a1t" localSheetId="3">#REF!</definedName>
    <definedName name="b12a1t" localSheetId="2">#REF!</definedName>
    <definedName name="b12a1t" localSheetId="1">#REF!</definedName>
    <definedName name="b12a1t" localSheetId="0">#REF!</definedName>
    <definedName name="b12a1t" localSheetId="7">#REF!</definedName>
    <definedName name="b12a1t" localSheetId="5">#REF!</definedName>
    <definedName name="b12a1t">#REF!</definedName>
    <definedName name="b12a2p" localSheetId="4">#REF!</definedName>
    <definedName name="b12a2p" localSheetId="3">#REF!</definedName>
    <definedName name="b12a2p" localSheetId="2">#REF!</definedName>
    <definedName name="b12a2p" localSheetId="1">#REF!</definedName>
    <definedName name="b12a2p" localSheetId="0">#REF!</definedName>
    <definedName name="b12a2p" localSheetId="7">#REF!</definedName>
    <definedName name="b12a2p" localSheetId="5">#REF!</definedName>
    <definedName name="b12a2p">#REF!</definedName>
    <definedName name="b12a2t" localSheetId="4">#REF!</definedName>
    <definedName name="b12a2t" localSheetId="3">#REF!</definedName>
    <definedName name="b12a2t" localSheetId="2">#REF!</definedName>
    <definedName name="b12a2t" localSheetId="1">#REF!</definedName>
    <definedName name="b12a2t" localSheetId="0">#REF!</definedName>
    <definedName name="b12a2t" localSheetId="7">#REF!</definedName>
    <definedName name="b12a2t" localSheetId="5">#REF!</definedName>
    <definedName name="b12a2t">#REF!</definedName>
    <definedName name="B13A1P" localSheetId="4">#REF!</definedName>
    <definedName name="B13A1P" localSheetId="3">#REF!</definedName>
    <definedName name="B13A1P" localSheetId="2">#REF!</definedName>
    <definedName name="B13A1P" localSheetId="1">#REF!</definedName>
    <definedName name="B13A1P" localSheetId="0">#REF!</definedName>
    <definedName name="B13A1P" localSheetId="7">#REF!</definedName>
    <definedName name="B13A1P" localSheetId="5">#REF!</definedName>
    <definedName name="B13A1P">#REF!</definedName>
    <definedName name="b13a1t" localSheetId="4">#REF!</definedName>
    <definedName name="b13a1t" localSheetId="3">#REF!</definedName>
    <definedName name="b13a1t" localSheetId="2">#REF!</definedName>
    <definedName name="b13a1t" localSheetId="1">#REF!</definedName>
    <definedName name="b13a1t" localSheetId="0">#REF!</definedName>
    <definedName name="b13a1t" localSheetId="7">#REF!</definedName>
    <definedName name="b13a1t" localSheetId="5">#REF!</definedName>
    <definedName name="b13a1t">#REF!</definedName>
    <definedName name="b13a2p" localSheetId="4">#REF!</definedName>
    <definedName name="b13a2p" localSheetId="3">#REF!</definedName>
    <definedName name="b13a2p" localSheetId="2">#REF!</definedName>
    <definedName name="b13a2p" localSheetId="1">#REF!</definedName>
    <definedName name="b13a2p" localSheetId="0">#REF!</definedName>
    <definedName name="b13a2p" localSheetId="7">#REF!</definedName>
    <definedName name="b13a2p" localSheetId="5">#REF!</definedName>
    <definedName name="b13a2p">#REF!</definedName>
    <definedName name="b13a2t" localSheetId="4">#REF!</definedName>
    <definedName name="b13a2t" localSheetId="3">#REF!</definedName>
    <definedName name="b13a2t" localSheetId="2">#REF!</definedName>
    <definedName name="b13a2t" localSheetId="1">#REF!</definedName>
    <definedName name="b13a2t" localSheetId="0">#REF!</definedName>
    <definedName name="b13a2t" localSheetId="7">#REF!</definedName>
    <definedName name="b13a2t" localSheetId="5">#REF!</definedName>
    <definedName name="b13a2t">#REF!</definedName>
    <definedName name="B14A1P" localSheetId="4">#REF!</definedName>
    <definedName name="B14A1P" localSheetId="3">#REF!</definedName>
    <definedName name="B14A1P" localSheetId="2">#REF!</definedName>
    <definedName name="B14A1P" localSheetId="1">#REF!</definedName>
    <definedName name="B14A1P" localSheetId="0">#REF!</definedName>
    <definedName name="B14A1P" localSheetId="7">#REF!</definedName>
    <definedName name="B14A1P" localSheetId="5">#REF!</definedName>
    <definedName name="B14A1P">#REF!</definedName>
    <definedName name="b14a1t" localSheetId="4">#REF!</definedName>
    <definedName name="b14a1t" localSheetId="3">#REF!</definedName>
    <definedName name="b14a1t" localSheetId="2">#REF!</definedName>
    <definedName name="b14a1t" localSheetId="1">#REF!</definedName>
    <definedName name="b14a1t" localSheetId="0">#REF!</definedName>
    <definedName name="b14a1t" localSheetId="7">#REF!</definedName>
    <definedName name="b14a1t" localSheetId="5">#REF!</definedName>
    <definedName name="b14a1t">#REF!</definedName>
    <definedName name="b14a2p" localSheetId="4">#REF!</definedName>
    <definedName name="b14a2p" localSheetId="3">#REF!</definedName>
    <definedName name="b14a2p" localSheetId="2">#REF!</definedName>
    <definedName name="b14a2p" localSheetId="1">#REF!</definedName>
    <definedName name="b14a2p" localSheetId="0">#REF!</definedName>
    <definedName name="b14a2p" localSheetId="7">#REF!</definedName>
    <definedName name="b14a2p" localSheetId="5">#REF!</definedName>
    <definedName name="b14a2p">#REF!</definedName>
    <definedName name="b14a2t" localSheetId="4">#REF!</definedName>
    <definedName name="b14a2t" localSheetId="3">#REF!</definedName>
    <definedName name="b14a2t" localSheetId="2">#REF!</definedName>
    <definedName name="b14a2t" localSheetId="1">#REF!</definedName>
    <definedName name="b14a2t" localSheetId="0">#REF!</definedName>
    <definedName name="b14a2t" localSheetId="7">#REF!</definedName>
    <definedName name="b14a2t" localSheetId="5">#REF!</definedName>
    <definedName name="b14a2t">#REF!</definedName>
    <definedName name="B15A1P" localSheetId="4">#REF!</definedName>
    <definedName name="B15A1P" localSheetId="3">#REF!</definedName>
    <definedName name="B15A1P" localSheetId="2">#REF!</definedName>
    <definedName name="B15A1P" localSheetId="1">#REF!</definedName>
    <definedName name="B15A1P" localSheetId="0">#REF!</definedName>
    <definedName name="B15A1P" localSheetId="7">#REF!</definedName>
    <definedName name="B15A1P" localSheetId="5">#REF!</definedName>
    <definedName name="B15A1P">#REF!</definedName>
    <definedName name="b15a1t" localSheetId="4">#REF!</definedName>
    <definedName name="b15a1t" localSheetId="3">#REF!</definedName>
    <definedName name="b15a1t" localSheetId="2">#REF!</definedName>
    <definedName name="b15a1t" localSheetId="1">#REF!</definedName>
    <definedName name="b15a1t" localSheetId="0">#REF!</definedName>
    <definedName name="b15a1t" localSheetId="7">#REF!</definedName>
    <definedName name="b15a1t" localSheetId="5">#REF!</definedName>
    <definedName name="b15a1t">#REF!</definedName>
    <definedName name="b15a2p" localSheetId="4">#REF!</definedName>
    <definedName name="b15a2p" localSheetId="3">#REF!</definedName>
    <definedName name="b15a2p" localSheetId="2">#REF!</definedName>
    <definedName name="b15a2p" localSheetId="1">#REF!</definedName>
    <definedName name="b15a2p" localSheetId="0">#REF!</definedName>
    <definedName name="b15a2p" localSheetId="7">#REF!</definedName>
    <definedName name="b15a2p" localSheetId="5">#REF!</definedName>
    <definedName name="b15a2p">#REF!</definedName>
    <definedName name="b15a2t" localSheetId="4">#REF!</definedName>
    <definedName name="b15a2t" localSheetId="3">#REF!</definedName>
    <definedName name="b15a2t" localSheetId="2">#REF!</definedName>
    <definedName name="b15a2t" localSheetId="1">#REF!</definedName>
    <definedName name="b15a2t" localSheetId="0">#REF!</definedName>
    <definedName name="b15a2t" localSheetId="7">#REF!</definedName>
    <definedName name="b15a2t" localSheetId="5">#REF!</definedName>
    <definedName name="b15a2t">#REF!</definedName>
    <definedName name="B16A1T" localSheetId="4">#REF!</definedName>
    <definedName name="B16A1T" localSheetId="3">#REF!</definedName>
    <definedName name="B16A1T" localSheetId="2">#REF!</definedName>
    <definedName name="B16A1T" localSheetId="1">#REF!</definedName>
    <definedName name="B16A1T" localSheetId="0">#REF!</definedName>
    <definedName name="B16A1T" localSheetId="7">#REF!</definedName>
    <definedName name="B16A1T" localSheetId="5">#REF!</definedName>
    <definedName name="B16A1T">#REF!</definedName>
    <definedName name="B16A2P" localSheetId="4">#REF!</definedName>
    <definedName name="B16A2P" localSheetId="3">#REF!</definedName>
    <definedName name="B16A2P" localSheetId="2">#REF!</definedName>
    <definedName name="B16A2P" localSheetId="1">#REF!</definedName>
    <definedName name="B16A2P" localSheetId="0">#REF!</definedName>
    <definedName name="B16A2P" localSheetId="7">#REF!</definedName>
    <definedName name="B16A2P" localSheetId="5">#REF!</definedName>
    <definedName name="B16A2P">#REF!</definedName>
    <definedName name="B1A" localSheetId="4">#REF!</definedName>
    <definedName name="B1A" localSheetId="3">#REF!</definedName>
    <definedName name="B1A" localSheetId="2">#REF!</definedName>
    <definedName name="B1A" localSheetId="1">#REF!</definedName>
    <definedName name="B1A" localSheetId="0">#REF!</definedName>
    <definedName name="B1A" localSheetId="7">#REF!</definedName>
    <definedName name="B1A" localSheetId="5">#REF!</definedName>
    <definedName name="B1A">#REF!</definedName>
    <definedName name="B1A1P" localSheetId="4">#REF!</definedName>
    <definedName name="B1A1P" localSheetId="3">#REF!</definedName>
    <definedName name="B1A1P" localSheetId="2">#REF!</definedName>
    <definedName name="B1A1P" localSheetId="1">#REF!</definedName>
    <definedName name="B1A1P" localSheetId="0">#REF!</definedName>
    <definedName name="B1A1P" localSheetId="7">#REF!</definedName>
    <definedName name="B1A1P" localSheetId="5">#REF!</definedName>
    <definedName name="B1A1P">#REF!</definedName>
    <definedName name="b1a1t" localSheetId="4">#REF!</definedName>
    <definedName name="b1a1t" localSheetId="3">#REF!</definedName>
    <definedName name="b1a1t" localSheetId="2">#REF!</definedName>
    <definedName name="b1a1t" localSheetId="1">#REF!</definedName>
    <definedName name="b1a1t" localSheetId="0">#REF!</definedName>
    <definedName name="b1a1t" localSheetId="7">#REF!</definedName>
    <definedName name="b1a1t" localSheetId="5">#REF!</definedName>
    <definedName name="b1a1t">#REF!</definedName>
    <definedName name="b1a2p" localSheetId="4">#REF!</definedName>
    <definedName name="b1a2p" localSheetId="3">#REF!</definedName>
    <definedName name="b1a2p" localSheetId="2">#REF!</definedName>
    <definedName name="b1a2p" localSheetId="1">#REF!</definedName>
    <definedName name="b1a2p" localSheetId="0">#REF!</definedName>
    <definedName name="b1a2p" localSheetId="7">#REF!</definedName>
    <definedName name="b1a2p" localSheetId="5">#REF!</definedName>
    <definedName name="b1a2p">#REF!</definedName>
    <definedName name="b1a2t" localSheetId="4">#REF!</definedName>
    <definedName name="b1a2t" localSheetId="3">#REF!</definedName>
    <definedName name="b1a2t" localSheetId="2">#REF!</definedName>
    <definedName name="b1a2t" localSheetId="1">#REF!</definedName>
    <definedName name="b1a2t" localSheetId="0">#REF!</definedName>
    <definedName name="b1a2t" localSheetId="7">#REF!</definedName>
    <definedName name="b1a2t" localSheetId="5">#REF!</definedName>
    <definedName name="b1a2t">#REF!</definedName>
    <definedName name="B1B" localSheetId="4">#REF!</definedName>
    <definedName name="B1B" localSheetId="3">#REF!</definedName>
    <definedName name="B1B" localSheetId="2">#REF!</definedName>
    <definedName name="B1B" localSheetId="1">#REF!</definedName>
    <definedName name="B1B" localSheetId="0">#REF!</definedName>
    <definedName name="B1B" localSheetId="7">[3]관로토공집계표!$J$33</definedName>
    <definedName name="B1B" localSheetId="5">#REF!</definedName>
    <definedName name="B1B">#REF!</definedName>
    <definedName name="B1C" localSheetId="4">#REF!</definedName>
    <definedName name="B1C" localSheetId="3">#REF!</definedName>
    <definedName name="B1C" localSheetId="2">#REF!</definedName>
    <definedName name="B1C" localSheetId="1">#REF!</definedName>
    <definedName name="B1C" localSheetId="0">#REF!</definedName>
    <definedName name="B1C" localSheetId="7">#REF!</definedName>
    <definedName name="B1C" localSheetId="5">#REF!</definedName>
    <definedName name="B1C">#REF!</definedName>
    <definedName name="B1F" localSheetId="4">#REF!</definedName>
    <definedName name="B1F" localSheetId="3">#REF!</definedName>
    <definedName name="B1F" localSheetId="2">#REF!</definedName>
    <definedName name="B1F" localSheetId="1">#REF!</definedName>
    <definedName name="B1F" localSheetId="0">#REF!</definedName>
    <definedName name="B1F" localSheetId="7">#REF!</definedName>
    <definedName name="B1F" localSheetId="5">#REF!</definedName>
    <definedName name="B1F">#REF!</definedName>
    <definedName name="B1T" localSheetId="4">#REF!</definedName>
    <definedName name="B1T" localSheetId="3">#REF!</definedName>
    <definedName name="B1T">#REF!</definedName>
    <definedName name="B1WL" localSheetId="4">#REF!</definedName>
    <definedName name="B1WL" localSheetId="3">#REF!</definedName>
    <definedName name="B1WL" localSheetId="2">#REF!</definedName>
    <definedName name="B1WL" localSheetId="1">#REF!</definedName>
    <definedName name="B1WL" localSheetId="0">#REF!</definedName>
    <definedName name="B1WL" localSheetId="7">#REF!</definedName>
    <definedName name="B1WL" localSheetId="5">#REF!</definedName>
    <definedName name="B1WL">#REF!</definedName>
    <definedName name="B1WR" localSheetId="4">#REF!</definedName>
    <definedName name="B1WR" localSheetId="3">#REF!</definedName>
    <definedName name="B1WR" localSheetId="2">#REF!</definedName>
    <definedName name="B1WR" localSheetId="1">#REF!</definedName>
    <definedName name="B1WR" localSheetId="0">#REF!</definedName>
    <definedName name="B1WR" localSheetId="7">#REF!</definedName>
    <definedName name="B1WR" localSheetId="5">#REF!</definedName>
    <definedName name="B1WR">#REF!</definedName>
    <definedName name="B2A" localSheetId="4">#REF!</definedName>
    <definedName name="B2A" localSheetId="3">#REF!</definedName>
    <definedName name="B2A" localSheetId="2">#REF!</definedName>
    <definedName name="B2A" localSheetId="1">#REF!</definedName>
    <definedName name="B2A" localSheetId="0">#REF!</definedName>
    <definedName name="B2A" localSheetId="7">#REF!</definedName>
    <definedName name="B2A" localSheetId="5">#REF!</definedName>
    <definedName name="B2A">#REF!</definedName>
    <definedName name="B2A1P" localSheetId="4">#REF!</definedName>
    <definedName name="B2A1P" localSheetId="3">#REF!</definedName>
    <definedName name="B2A1P" localSheetId="2">#REF!</definedName>
    <definedName name="B2A1P" localSheetId="1">#REF!</definedName>
    <definedName name="B2A1P" localSheetId="0">#REF!</definedName>
    <definedName name="B2A1P" localSheetId="7">#REF!</definedName>
    <definedName name="B2A1P" localSheetId="5">#REF!</definedName>
    <definedName name="B2A1P">#REF!</definedName>
    <definedName name="b2a1t" localSheetId="4">#REF!</definedName>
    <definedName name="b2a1t" localSheetId="3">#REF!</definedName>
    <definedName name="b2a1t" localSheetId="2">#REF!</definedName>
    <definedName name="b2a1t" localSheetId="1">#REF!</definedName>
    <definedName name="b2a1t" localSheetId="0">#REF!</definedName>
    <definedName name="b2a1t" localSheetId="7">#REF!</definedName>
    <definedName name="b2a1t" localSheetId="5">#REF!</definedName>
    <definedName name="b2a1t">#REF!</definedName>
    <definedName name="b2a2p" localSheetId="4">#REF!</definedName>
    <definedName name="b2a2p" localSheetId="3">#REF!</definedName>
    <definedName name="b2a2p" localSheetId="2">#REF!</definedName>
    <definedName name="b2a2p" localSheetId="1">#REF!</definedName>
    <definedName name="b2a2p" localSheetId="0">#REF!</definedName>
    <definedName name="b2a2p" localSheetId="7">#REF!</definedName>
    <definedName name="b2a2p" localSheetId="5">#REF!</definedName>
    <definedName name="b2a2p">#REF!</definedName>
    <definedName name="b2a2t" localSheetId="4">#REF!</definedName>
    <definedName name="b2a2t" localSheetId="3">#REF!</definedName>
    <definedName name="b2a2t" localSheetId="2">#REF!</definedName>
    <definedName name="b2a2t" localSheetId="1">#REF!</definedName>
    <definedName name="b2a2t" localSheetId="0">#REF!</definedName>
    <definedName name="b2a2t" localSheetId="7">#REF!</definedName>
    <definedName name="b2a2t" localSheetId="5">#REF!</definedName>
    <definedName name="b2a2t">#REF!</definedName>
    <definedName name="B2B" localSheetId="4">#REF!</definedName>
    <definedName name="B2B" localSheetId="3">#REF!</definedName>
    <definedName name="B2B" localSheetId="2">#REF!</definedName>
    <definedName name="B2B" localSheetId="1">#REF!</definedName>
    <definedName name="B2B" localSheetId="0">#REF!</definedName>
    <definedName name="B2B" localSheetId="7">[3]관로토공집계표!$J$34</definedName>
    <definedName name="B2B" localSheetId="5">#REF!</definedName>
    <definedName name="B2B">#REF!</definedName>
    <definedName name="B2T" localSheetId="4">#REF!</definedName>
    <definedName name="B2T" localSheetId="3">#REF!</definedName>
    <definedName name="B2T">#REF!</definedName>
    <definedName name="B2WL" localSheetId="4">#REF!</definedName>
    <definedName name="B2WL" localSheetId="3">#REF!</definedName>
    <definedName name="B2WL" localSheetId="2">#REF!</definedName>
    <definedName name="B2WL" localSheetId="1">#REF!</definedName>
    <definedName name="B2WL" localSheetId="0">#REF!</definedName>
    <definedName name="B2WL" localSheetId="7">#REF!</definedName>
    <definedName name="B2WL" localSheetId="5">#REF!</definedName>
    <definedName name="B2WL">#REF!</definedName>
    <definedName name="B2WR" localSheetId="4">#REF!</definedName>
    <definedName name="B2WR" localSheetId="3">#REF!</definedName>
    <definedName name="B2WR" localSheetId="2">#REF!</definedName>
    <definedName name="B2WR" localSheetId="1">#REF!</definedName>
    <definedName name="B2WR" localSheetId="0">#REF!</definedName>
    <definedName name="B2WR" localSheetId="7">#REF!</definedName>
    <definedName name="B2WR" localSheetId="5">#REF!</definedName>
    <definedName name="B2WR">#REF!</definedName>
    <definedName name="B30A1P" localSheetId="4">#REF!</definedName>
    <definedName name="B30A1P" localSheetId="3">#REF!</definedName>
    <definedName name="B30A1P" localSheetId="2">#REF!</definedName>
    <definedName name="B30A1P" localSheetId="1">#REF!</definedName>
    <definedName name="B30A1P" localSheetId="0">#REF!</definedName>
    <definedName name="B30A1P" localSheetId="7">#REF!</definedName>
    <definedName name="B30A1P" localSheetId="5">#REF!</definedName>
    <definedName name="B30A1P">#REF!</definedName>
    <definedName name="b30a1t" localSheetId="4">#REF!</definedName>
    <definedName name="b30a1t" localSheetId="3">#REF!</definedName>
    <definedName name="b30a1t" localSheetId="2">#REF!</definedName>
    <definedName name="b30a1t" localSheetId="1">#REF!</definedName>
    <definedName name="b30a1t" localSheetId="0">#REF!</definedName>
    <definedName name="b30a1t" localSheetId="7">#REF!</definedName>
    <definedName name="b30a1t" localSheetId="5">#REF!</definedName>
    <definedName name="b30a1t">#REF!</definedName>
    <definedName name="b30a2p" localSheetId="4">#REF!</definedName>
    <definedName name="b30a2p" localSheetId="3">#REF!</definedName>
    <definedName name="b30a2p" localSheetId="2">#REF!</definedName>
    <definedName name="b30a2p" localSheetId="1">#REF!</definedName>
    <definedName name="b30a2p" localSheetId="0">#REF!</definedName>
    <definedName name="b30a2p" localSheetId="7">#REF!</definedName>
    <definedName name="b30a2p" localSheetId="5">#REF!</definedName>
    <definedName name="b30a2p">#REF!</definedName>
    <definedName name="b30a2t" localSheetId="4">#REF!</definedName>
    <definedName name="b30a2t" localSheetId="3">#REF!</definedName>
    <definedName name="b30a2t" localSheetId="2">#REF!</definedName>
    <definedName name="b30a2t" localSheetId="1">#REF!</definedName>
    <definedName name="b30a2t" localSheetId="0">#REF!</definedName>
    <definedName name="b30a2t" localSheetId="7">#REF!</definedName>
    <definedName name="b30a2t" localSheetId="5">#REF!</definedName>
    <definedName name="b30a2t">#REF!</definedName>
    <definedName name="B3A" localSheetId="4">#REF!</definedName>
    <definedName name="B3A" localSheetId="3">#REF!</definedName>
    <definedName name="B3A" localSheetId="2">#REF!</definedName>
    <definedName name="B3A" localSheetId="1">#REF!</definedName>
    <definedName name="B3A" localSheetId="0">#REF!</definedName>
    <definedName name="B3A" localSheetId="7">#REF!</definedName>
    <definedName name="B3A" localSheetId="5">#REF!</definedName>
    <definedName name="B3A">#REF!</definedName>
    <definedName name="B3A1P" localSheetId="4">#REF!</definedName>
    <definedName name="B3A1P" localSheetId="3">#REF!</definedName>
    <definedName name="B3A1P" localSheetId="2">#REF!</definedName>
    <definedName name="B3A1P" localSheetId="1">#REF!</definedName>
    <definedName name="B3A1P" localSheetId="0">#REF!</definedName>
    <definedName name="B3A1P" localSheetId="7">#REF!</definedName>
    <definedName name="B3A1P" localSheetId="5">#REF!</definedName>
    <definedName name="B3A1P">#REF!</definedName>
    <definedName name="b3a1t" localSheetId="4">#REF!</definedName>
    <definedName name="b3a1t" localSheetId="3">#REF!</definedName>
    <definedName name="b3a1t" localSheetId="2">#REF!</definedName>
    <definedName name="b3a1t" localSheetId="1">#REF!</definedName>
    <definedName name="b3a1t" localSheetId="0">#REF!</definedName>
    <definedName name="b3a1t" localSheetId="7">#REF!</definedName>
    <definedName name="b3a1t" localSheetId="5">#REF!</definedName>
    <definedName name="b3a1t">#REF!</definedName>
    <definedName name="b3a2p" localSheetId="4">#REF!</definedName>
    <definedName name="b3a2p" localSheetId="3">#REF!</definedName>
    <definedName name="b3a2p" localSheetId="2">#REF!</definedName>
    <definedName name="b3a2p" localSheetId="1">#REF!</definedName>
    <definedName name="b3a2p" localSheetId="0">#REF!</definedName>
    <definedName name="b3a2p" localSheetId="7">#REF!</definedName>
    <definedName name="b3a2p" localSheetId="5">#REF!</definedName>
    <definedName name="b3a2p">#REF!</definedName>
    <definedName name="b3a2t" localSheetId="4">#REF!</definedName>
    <definedName name="b3a2t" localSheetId="3">#REF!</definedName>
    <definedName name="b3a2t" localSheetId="2">#REF!</definedName>
    <definedName name="b3a2t" localSheetId="1">#REF!</definedName>
    <definedName name="b3a2t" localSheetId="0">#REF!</definedName>
    <definedName name="b3a2t" localSheetId="7">#REF!</definedName>
    <definedName name="b3a2t" localSheetId="5">#REF!</definedName>
    <definedName name="b3a2t">#REF!</definedName>
    <definedName name="B3B" localSheetId="4">#REF!</definedName>
    <definedName name="B3B" localSheetId="3">#REF!</definedName>
    <definedName name="B3B" localSheetId="2">#REF!</definedName>
    <definedName name="B3B" localSheetId="1">#REF!</definedName>
    <definedName name="B3B" localSheetId="0">#REF!</definedName>
    <definedName name="B3B" localSheetId="7">[3]관로토공집계표!$J$35</definedName>
    <definedName name="B3B" localSheetId="5">#REF!</definedName>
    <definedName name="B3B">#REF!</definedName>
    <definedName name="B4A" localSheetId="4">#REF!</definedName>
    <definedName name="B4A" localSheetId="3">#REF!</definedName>
    <definedName name="B4A" localSheetId="2">#REF!</definedName>
    <definedName name="B4A" localSheetId="1">#REF!</definedName>
    <definedName name="B4A" localSheetId="0">#REF!</definedName>
    <definedName name="B4A" localSheetId="7">#REF!</definedName>
    <definedName name="B4A" localSheetId="5">#REF!</definedName>
    <definedName name="B4A">#REF!</definedName>
    <definedName name="B4A1P" localSheetId="4">#REF!</definedName>
    <definedName name="B4A1P" localSheetId="3">#REF!</definedName>
    <definedName name="B4A1P" localSheetId="2">#REF!</definedName>
    <definedName name="B4A1P" localSheetId="1">#REF!</definedName>
    <definedName name="B4A1P" localSheetId="0">#REF!</definedName>
    <definedName name="B4A1P" localSheetId="7">#REF!</definedName>
    <definedName name="B4A1P" localSheetId="5">#REF!</definedName>
    <definedName name="B4A1P">#REF!</definedName>
    <definedName name="b4a1t" localSheetId="4">#REF!</definedName>
    <definedName name="b4a1t" localSheetId="3">#REF!</definedName>
    <definedName name="b4a1t" localSheetId="2">#REF!</definedName>
    <definedName name="b4a1t" localSheetId="1">#REF!</definedName>
    <definedName name="b4a1t" localSheetId="0">#REF!</definedName>
    <definedName name="b4a1t" localSheetId="7">#REF!</definedName>
    <definedName name="b4a1t" localSheetId="5">#REF!</definedName>
    <definedName name="b4a1t">#REF!</definedName>
    <definedName name="b4a2p" localSheetId="4">#REF!</definedName>
    <definedName name="b4a2p" localSheetId="3">#REF!</definedName>
    <definedName name="b4a2p" localSheetId="2">#REF!</definedName>
    <definedName name="b4a2p" localSheetId="1">#REF!</definedName>
    <definedName name="b4a2p" localSheetId="0">#REF!</definedName>
    <definedName name="b4a2p" localSheetId="7">#REF!</definedName>
    <definedName name="b4a2p" localSheetId="5">#REF!</definedName>
    <definedName name="b4a2p">#REF!</definedName>
    <definedName name="b4a2t" localSheetId="4">#REF!</definedName>
    <definedName name="b4a2t" localSheetId="3">#REF!</definedName>
    <definedName name="b4a2t" localSheetId="2">#REF!</definedName>
    <definedName name="b4a2t" localSheetId="1">#REF!</definedName>
    <definedName name="b4a2t" localSheetId="0">#REF!</definedName>
    <definedName name="b4a2t" localSheetId="7">#REF!</definedName>
    <definedName name="b4a2t" localSheetId="5">#REF!</definedName>
    <definedName name="b4a2t">#REF!</definedName>
    <definedName name="B4B" localSheetId="4">#REF!</definedName>
    <definedName name="B4B" localSheetId="3">#REF!</definedName>
    <definedName name="B4B" localSheetId="2">#REF!</definedName>
    <definedName name="B4B" localSheetId="1">#REF!</definedName>
    <definedName name="B4B" localSheetId="0">#REF!</definedName>
    <definedName name="B4B" localSheetId="7">[3]관로토공집계표!$J$36</definedName>
    <definedName name="B4B" localSheetId="5">#REF!</definedName>
    <definedName name="B4B">#REF!</definedName>
    <definedName name="B5A" localSheetId="4">#REF!</definedName>
    <definedName name="B5A" localSheetId="3">#REF!</definedName>
    <definedName name="B5A" localSheetId="2">#REF!</definedName>
    <definedName name="B5A" localSheetId="1">#REF!</definedName>
    <definedName name="B5A" localSheetId="0">#REF!</definedName>
    <definedName name="B5A" localSheetId="7">#REF!</definedName>
    <definedName name="B5A" localSheetId="5">#REF!</definedName>
    <definedName name="B5A">#REF!</definedName>
    <definedName name="B5A1P" localSheetId="4">#REF!</definedName>
    <definedName name="B5A1P" localSheetId="3">#REF!</definedName>
    <definedName name="B5A1P" localSheetId="2">#REF!</definedName>
    <definedName name="B5A1P" localSheetId="1">#REF!</definedName>
    <definedName name="B5A1P" localSheetId="0">#REF!</definedName>
    <definedName name="B5A1P" localSheetId="7">#REF!</definedName>
    <definedName name="B5A1P" localSheetId="5">#REF!</definedName>
    <definedName name="B5A1P">#REF!</definedName>
    <definedName name="b5a1t" localSheetId="4">#REF!</definedName>
    <definedName name="b5a1t" localSheetId="3">#REF!</definedName>
    <definedName name="b5a1t" localSheetId="2">#REF!</definedName>
    <definedName name="b5a1t" localSheetId="1">#REF!</definedName>
    <definedName name="b5a1t" localSheetId="0">#REF!</definedName>
    <definedName name="b5a1t" localSheetId="7">#REF!</definedName>
    <definedName name="b5a1t" localSheetId="5">#REF!</definedName>
    <definedName name="b5a1t">#REF!</definedName>
    <definedName name="b5a2p" localSheetId="4">#REF!</definedName>
    <definedName name="b5a2p" localSheetId="3">#REF!</definedName>
    <definedName name="b5a2p" localSheetId="2">#REF!</definedName>
    <definedName name="b5a2p" localSheetId="1">#REF!</definedName>
    <definedName name="b5a2p" localSheetId="0">#REF!</definedName>
    <definedName name="b5a2p" localSheetId="7">#REF!</definedName>
    <definedName name="b5a2p" localSheetId="5">#REF!</definedName>
    <definedName name="b5a2p">#REF!</definedName>
    <definedName name="b5a2t" localSheetId="4">#REF!</definedName>
    <definedName name="b5a2t" localSheetId="3">#REF!</definedName>
    <definedName name="b5a2t" localSheetId="2">#REF!</definedName>
    <definedName name="b5a2t" localSheetId="1">#REF!</definedName>
    <definedName name="b5a2t" localSheetId="0">#REF!</definedName>
    <definedName name="b5a2t" localSheetId="7">#REF!</definedName>
    <definedName name="b5a2t" localSheetId="5">#REF!</definedName>
    <definedName name="b5a2t">#REF!</definedName>
    <definedName name="B5B" localSheetId="4">[130]교각1!#REF!</definedName>
    <definedName name="B5B" localSheetId="3">[130]교각1!#REF!</definedName>
    <definedName name="B5B" localSheetId="2">[130]교각1!#REF!</definedName>
    <definedName name="B5B" localSheetId="1">[130]교각1!#REF!</definedName>
    <definedName name="B5B" localSheetId="0">[130]교각1!#REF!</definedName>
    <definedName name="B5B" localSheetId="7">[3]관로토공집계표!#REF!</definedName>
    <definedName name="B5B" localSheetId="5">[130]교각1!#REF!</definedName>
    <definedName name="B5B">[130]교각1!#REF!</definedName>
    <definedName name="B6A" localSheetId="4">#REF!</definedName>
    <definedName name="B6A" localSheetId="3">#REF!</definedName>
    <definedName name="B6A" localSheetId="2">#REF!</definedName>
    <definedName name="B6A" localSheetId="1">#REF!</definedName>
    <definedName name="B6A" localSheetId="0">#REF!</definedName>
    <definedName name="B6A" localSheetId="7">#REF!</definedName>
    <definedName name="B6A" localSheetId="5">#REF!</definedName>
    <definedName name="B6A">#REF!</definedName>
    <definedName name="B6A1P" localSheetId="4">#REF!</definedName>
    <definedName name="B6A1P" localSheetId="3">#REF!</definedName>
    <definedName name="B6A1P" localSheetId="2">#REF!</definedName>
    <definedName name="B6A1P" localSheetId="1">#REF!</definedName>
    <definedName name="B6A1P" localSheetId="0">#REF!</definedName>
    <definedName name="B6A1P" localSheetId="7">#REF!</definedName>
    <definedName name="B6A1P" localSheetId="5">#REF!</definedName>
    <definedName name="B6A1P">#REF!</definedName>
    <definedName name="b6a1t" localSheetId="4">#REF!</definedName>
    <definedName name="b6a1t" localSheetId="3">#REF!</definedName>
    <definedName name="b6a1t" localSheetId="2">#REF!</definedName>
    <definedName name="b6a1t" localSheetId="1">#REF!</definedName>
    <definedName name="b6a1t" localSheetId="0">#REF!</definedName>
    <definedName name="b6a1t" localSheetId="7">#REF!</definedName>
    <definedName name="b6a1t" localSheetId="5">#REF!</definedName>
    <definedName name="b6a1t">#REF!</definedName>
    <definedName name="b6a2p" localSheetId="4">#REF!</definedName>
    <definedName name="b6a2p" localSheetId="3">#REF!</definedName>
    <definedName name="b6a2p" localSheetId="2">#REF!</definedName>
    <definedName name="b6a2p" localSheetId="1">#REF!</definedName>
    <definedName name="b6a2p" localSheetId="0">#REF!</definedName>
    <definedName name="b6a2p" localSheetId="7">#REF!</definedName>
    <definedName name="b6a2p" localSheetId="5">#REF!</definedName>
    <definedName name="b6a2p">#REF!</definedName>
    <definedName name="b6a2t" localSheetId="4">#REF!</definedName>
    <definedName name="b6a2t" localSheetId="3">#REF!</definedName>
    <definedName name="b6a2t" localSheetId="2">#REF!</definedName>
    <definedName name="b6a2t" localSheetId="1">#REF!</definedName>
    <definedName name="b6a2t" localSheetId="0">#REF!</definedName>
    <definedName name="b6a2t" localSheetId="7">#REF!</definedName>
    <definedName name="b6a2t" localSheetId="5">#REF!</definedName>
    <definedName name="b6a2t">#REF!</definedName>
    <definedName name="B6B" localSheetId="4">[130]교각1!#REF!</definedName>
    <definedName name="B6B" localSheetId="3">[130]교각1!#REF!</definedName>
    <definedName name="B6B" localSheetId="2">[130]교각1!#REF!</definedName>
    <definedName name="B6B" localSheetId="1">[130]교각1!#REF!</definedName>
    <definedName name="B6B" localSheetId="0">[130]교각1!#REF!</definedName>
    <definedName name="B6B" localSheetId="7">[3]관로토공집계표!#REF!</definedName>
    <definedName name="B6B" localSheetId="5">[130]교각1!#REF!</definedName>
    <definedName name="B6B">[130]교각1!#REF!</definedName>
    <definedName name="B7A" localSheetId="4">#REF!</definedName>
    <definedName name="B7A" localSheetId="3">#REF!</definedName>
    <definedName name="B7A" localSheetId="2">#REF!</definedName>
    <definedName name="B7A" localSheetId="1">#REF!</definedName>
    <definedName name="B7A" localSheetId="0">#REF!</definedName>
    <definedName name="B7A" localSheetId="7">#REF!</definedName>
    <definedName name="B7A" localSheetId="5">#REF!</definedName>
    <definedName name="B7A">#REF!</definedName>
    <definedName name="B7A1P" localSheetId="4">#REF!</definedName>
    <definedName name="B7A1P" localSheetId="3">#REF!</definedName>
    <definedName name="B7A1P" localSheetId="2">#REF!</definedName>
    <definedName name="B7A1P" localSheetId="1">#REF!</definedName>
    <definedName name="B7A1P" localSheetId="0">#REF!</definedName>
    <definedName name="B7A1P" localSheetId="7">#REF!</definedName>
    <definedName name="B7A1P" localSheetId="5">#REF!</definedName>
    <definedName name="B7A1P">#REF!</definedName>
    <definedName name="b7a1t" localSheetId="4">#REF!</definedName>
    <definedName name="b7a1t" localSheetId="3">#REF!</definedName>
    <definedName name="b7a1t" localSheetId="2">#REF!</definedName>
    <definedName name="b7a1t" localSheetId="1">#REF!</definedName>
    <definedName name="b7a1t" localSheetId="0">#REF!</definedName>
    <definedName name="b7a1t" localSheetId="7">#REF!</definedName>
    <definedName name="b7a1t" localSheetId="5">#REF!</definedName>
    <definedName name="b7a1t">#REF!</definedName>
    <definedName name="b7a2p" localSheetId="4">#REF!</definedName>
    <definedName name="b7a2p" localSheetId="3">#REF!</definedName>
    <definedName name="b7a2p" localSheetId="2">#REF!</definedName>
    <definedName name="b7a2p" localSheetId="1">#REF!</definedName>
    <definedName name="b7a2p" localSheetId="0">#REF!</definedName>
    <definedName name="b7a2p" localSheetId="7">#REF!</definedName>
    <definedName name="b7a2p" localSheetId="5">#REF!</definedName>
    <definedName name="b7a2p">#REF!</definedName>
    <definedName name="b7a2t" localSheetId="4">#REF!</definedName>
    <definedName name="b7a2t" localSheetId="3">#REF!</definedName>
    <definedName name="b7a2t" localSheetId="2">#REF!</definedName>
    <definedName name="b7a2t" localSheetId="1">#REF!</definedName>
    <definedName name="b7a2t" localSheetId="0">#REF!</definedName>
    <definedName name="b7a2t" localSheetId="7">#REF!</definedName>
    <definedName name="b7a2t" localSheetId="5">#REF!</definedName>
    <definedName name="b7a2t">#REF!</definedName>
    <definedName name="B7B" localSheetId="4">[130]교각1!#REF!</definedName>
    <definedName name="B7B" localSheetId="3">[130]교각1!#REF!</definedName>
    <definedName name="B7B" localSheetId="2">[130]교각1!#REF!</definedName>
    <definedName name="B7B" localSheetId="1">[130]교각1!#REF!</definedName>
    <definedName name="B7B" localSheetId="0">[130]교각1!#REF!</definedName>
    <definedName name="B7B" localSheetId="7">[3]관로토공집계표!#REF!</definedName>
    <definedName name="B7B" localSheetId="5">[130]교각1!#REF!</definedName>
    <definedName name="B7B">[130]교각1!#REF!</definedName>
    <definedName name="B8A" localSheetId="4">#REF!</definedName>
    <definedName name="B8A" localSheetId="3">#REF!</definedName>
    <definedName name="B8A" localSheetId="2">#REF!</definedName>
    <definedName name="B8A" localSheetId="1">#REF!</definedName>
    <definedName name="B8A" localSheetId="0">#REF!</definedName>
    <definedName name="B8A" localSheetId="7">#REF!</definedName>
    <definedName name="B8A" localSheetId="5">#REF!</definedName>
    <definedName name="B8A">#REF!</definedName>
    <definedName name="B8A1P" localSheetId="4">#REF!</definedName>
    <definedName name="B8A1P" localSheetId="3">#REF!</definedName>
    <definedName name="B8A1P" localSheetId="2">#REF!</definedName>
    <definedName name="B8A1P" localSheetId="1">#REF!</definedName>
    <definedName name="B8A1P" localSheetId="0">#REF!</definedName>
    <definedName name="B8A1P" localSheetId="7">#REF!</definedName>
    <definedName name="B8A1P" localSheetId="5">#REF!</definedName>
    <definedName name="B8A1P">#REF!</definedName>
    <definedName name="b8a1t" localSheetId="4">#REF!</definedName>
    <definedName name="b8a1t" localSheetId="3">#REF!</definedName>
    <definedName name="b8a1t" localSheetId="2">#REF!</definedName>
    <definedName name="b8a1t" localSheetId="1">#REF!</definedName>
    <definedName name="b8a1t" localSheetId="0">#REF!</definedName>
    <definedName name="b8a1t" localSheetId="7">#REF!</definedName>
    <definedName name="b8a1t" localSheetId="5">#REF!</definedName>
    <definedName name="b8a1t">#REF!</definedName>
    <definedName name="b8a2p" localSheetId="4">#REF!</definedName>
    <definedName name="b8a2p" localSheetId="3">#REF!</definedName>
    <definedName name="b8a2p" localSheetId="2">#REF!</definedName>
    <definedName name="b8a2p" localSheetId="1">#REF!</definedName>
    <definedName name="b8a2p" localSheetId="0">#REF!</definedName>
    <definedName name="b8a2p" localSheetId="7">#REF!</definedName>
    <definedName name="b8a2p" localSheetId="5">#REF!</definedName>
    <definedName name="b8a2p">#REF!</definedName>
    <definedName name="b8a2t" localSheetId="4">#REF!</definedName>
    <definedName name="b8a2t" localSheetId="3">#REF!</definedName>
    <definedName name="b8a2t" localSheetId="2">#REF!</definedName>
    <definedName name="b8a2t" localSheetId="1">#REF!</definedName>
    <definedName name="b8a2t" localSheetId="0">#REF!</definedName>
    <definedName name="b8a2t" localSheetId="7">#REF!</definedName>
    <definedName name="b8a2t" localSheetId="5">#REF!</definedName>
    <definedName name="b8a2t">#REF!</definedName>
    <definedName name="B9A1P" localSheetId="4">#REF!</definedName>
    <definedName name="B9A1P" localSheetId="3">#REF!</definedName>
    <definedName name="B9A1P" localSheetId="2">#REF!</definedName>
    <definedName name="B9A1P" localSheetId="1">#REF!</definedName>
    <definedName name="B9A1P" localSheetId="0">#REF!</definedName>
    <definedName name="B9A1P" localSheetId="7">#REF!</definedName>
    <definedName name="B9A1P" localSheetId="5">#REF!</definedName>
    <definedName name="B9A1P">#REF!</definedName>
    <definedName name="b9a1t" localSheetId="4">#REF!</definedName>
    <definedName name="b9a1t" localSheetId="3">#REF!</definedName>
    <definedName name="b9a1t" localSheetId="2">#REF!</definedName>
    <definedName name="b9a1t" localSheetId="1">#REF!</definedName>
    <definedName name="b9a1t" localSheetId="0">#REF!</definedName>
    <definedName name="b9a1t" localSheetId="7">#REF!</definedName>
    <definedName name="b9a1t" localSheetId="5">#REF!</definedName>
    <definedName name="b9a1t">#REF!</definedName>
    <definedName name="b9a2p" localSheetId="4">#REF!</definedName>
    <definedName name="b9a2p" localSheetId="3">#REF!</definedName>
    <definedName name="b9a2p" localSheetId="2">#REF!</definedName>
    <definedName name="b9a2p" localSheetId="1">#REF!</definedName>
    <definedName name="b9a2p" localSheetId="0">#REF!</definedName>
    <definedName name="b9a2p" localSheetId="7">#REF!</definedName>
    <definedName name="b9a2p" localSheetId="5">#REF!</definedName>
    <definedName name="b9a2p">#REF!</definedName>
    <definedName name="b9a2t" localSheetId="4">#REF!</definedName>
    <definedName name="b9a2t" localSheetId="3">#REF!</definedName>
    <definedName name="b9a2t" localSheetId="2">#REF!</definedName>
    <definedName name="b9a2t" localSheetId="1">#REF!</definedName>
    <definedName name="b9a2t" localSheetId="0">#REF!</definedName>
    <definedName name="b9a2t" localSheetId="7">#REF!</definedName>
    <definedName name="b9a2t" localSheetId="5">#REF!</definedName>
    <definedName name="b9a2t">#REF!</definedName>
    <definedName name="B이" localSheetId="4">#REF!</definedName>
    <definedName name="B이" localSheetId="3">#REF!</definedName>
    <definedName name="B이" localSheetId="2">#REF!</definedName>
    <definedName name="B이" localSheetId="1">#REF!</definedName>
    <definedName name="B이" localSheetId="0">#REF!</definedName>
    <definedName name="B이" localSheetId="7">#REF!</definedName>
    <definedName name="B이" localSheetId="5">#REF!</definedName>
    <definedName name="B이">#REF!</definedName>
    <definedName name="B일" localSheetId="4">#REF!</definedName>
    <definedName name="B일" localSheetId="3">#REF!</definedName>
    <definedName name="B일" localSheetId="2">#REF!</definedName>
    <definedName name="B일" localSheetId="1">#REF!</definedName>
    <definedName name="B일" localSheetId="0">#REF!</definedName>
    <definedName name="B일" localSheetId="7">#REF!</definedName>
    <definedName name="B일" localSheetId="5">#REF!</definedName>
    <definedName name="B일">#REF!</definedName>
    <definedName name="B제로" localSheetId="4">#REF!</definedName>
    <definedName name="B제로" localSheetId="3">#REF!</definedName>
    <definedName name="B제로" localSheetId="2">#REF!</definedName>
    <definedName name="B제로" localSheetId="1">#REF!</definedName>
    <definedName name="B제로" localSheetId="0">#REF!</definedName>
    <definedName name="B제로" localSheetId="7">#REF!</definedName>
    <definedName name="B제로" localSheetId="5">#REF!</definedName>
    <definedName name="B제로">#REF!</definedName>
    <definedName name="BA" localSheetId="4">#REF!</definedName>
    <definedName name="BA" localSheetId="3">#REF!</definedName>
    <definedName name="BA" localSheetId="2">#REF!</definedName>
    <definedName name="BA" localSheetId="1">#REF!</definedName>
    <definedName name="BA" localSheetId="0">#REF!</definedName>
    <definedName name="BA" localSheetId="7">#REF!</definedName>
    <definedName name="BA" localSheetId="5">#REF!</definedName>
    <definedName name="BA">#REF!</definedName>
    <definedName name="BA1P" localSheetId="4">#REF!</definedName>
    <definedName name="BA1P" localSheetId="3">#REF!</definedName>
    <definedName name="BA1P" localSheetId="2">#REF!</definedName>
    <definedName name="BA1P" localSheetId="1">#REF!</definedName>
    <definedName name="BA1P" localSheetId="0">#REF!</definedName>
    <definedName name="BA1P" localSheetId="7">#REF!</definedName>
    <definedName name="BA1P" localSheetId="5">#REF!</definedName>
    <definedName name="BA1P">#REF!</definedName>
    <definedName name="ba1t" localSheetId="4">#REF!</definedName>
    <definedName name="ba1t" localSheetId="3">#REF!</definedName>
    <definedName name="ba1t" localSheetId="2">#REF!</definedName>
    <definedName name="ba1t" localSheetId="1">#REF!</definedName>
    <definedName name="ba1t" localSheetId="0">#REF!</definedName>
    <definedName name="ba1t" localSheetId="7">#REF!</definedName>
    <definedName name="ba1t" localSheetId="5">#REF!</definedName>
    <definedName name="ba1t">#REF!</definedName>
    <definedName name="ba2p" localSheetId="4">#REF!</definedName>
    <definedName name="ba2p" localSheetId="3">#REF!</definedName>
    <definedName name="ba2p" localSheetId="2">#REF!</definedName>
    <definedName name="ba2p" localSheetId="1">#REF!</definedName>
    <definedName name="ba2p" localSheetId="0">#REF!</definedName>
    <definedName name="ba2p" localSheetId="7">#REF!</definedName>
    <definedName name="ba2p" localSheetId="5">#REF!</definedName>
    <definedName name="ba2p">#REF!</definedName>
    <definedName name="ba2t" localSheetId="4">#REF!</definedName>
    <definedName name="ba2t" localSheetId="3">#REF!</definedName>
    <definedName name="ba2t" localSheetId="2">#REF!</definedName>
    <definedName name="ba2t" localSheetId="1">#REF!</definedName>
    <definedName name="ba2t" localSheetId="0">#REF!</definedName>
    <definedName name="ba2t" localSheetId="7">#REF!</definedName>
    <definedName name="ba2t" localSheetId="5">#REF!</definedName>
    <definedName name="ba2t">#REF!</definedName>
    <definedName name="BB" localSheetId="4">#REF!</definedName>
    <definedName name="BB" localSheetId="3">#REF!</definedName>
    <definedName name="BB" localSheetId="2">#REF!</definedName>
    <definedName name="BB" localSheetId="1">#REF!</definedName>
    <definedName name="BB" localSheetId="0">#REF!</definedName>
    <definedName name="BB" localSheetId="7">#REF!</definedName>
    <definedName name="BB" localSheetId="5">#REF!</definedName>
    <definedName name="BB">#REF!</definedName>
    <definedName name="BBBB" localSheetId="4">#REF!</definedName>
    <definedName name="BBBB" localSheetId="3">#REF!</definedName>
    <definedName name="BBBB">#REF!</definedName>
    <definedName name="Bbf" localSheetId="4">#REF!</definedName>
    <definedName name="Bbf" localSheetId="3">#REF!</definedName>
    <definedName name="Bbf" localSheetId="2">#REF!</definedName>
    <definedName name="Bbf" localSheetId="1">#REF!</definedName>
    <definedName name="Bbf" localSheetId="0">#REF!</definedName>
    <definedName name="Bbf" localSheetId="7">#REF!</definedName>
    <definedName name="Bbf" localSheetId="5">#REF!</definedName>
    <definedName name="Bbf">#REF!</definedName>
    <definedName name="BC" localSheetId="4">#REF!</definedName>
    <definedName name="BC" localSheetId="3">#REF!</definedName>
    <definedName name="BC" localSheetId="2">#REF!</definedName>
    <definedName name="BC" localSheetId="1">#REF!</definedName>
    <definedName name="BC" localSheetId="0">#REF!</definedName>
    <definedName name="BC" localSheetId="7">#REF!</definedName>
    <definedName name="BC" localSheetId="5">#REF!</definedName>
    <definedName name="BC">#REF!</definedName>
    <definedName name="BCB" localSheetId="4">#REF!</definedName>
    <definedName name="BCB" localSheetId="3">#REF!</definedName>
    <definedName name="BCB" localSheetId="2">#REF!</definedName>
    <definedName name="BCB" localSheetId="1">#REF!</definedName>
    <definedName name="BCB" localSheetId="0">#REF!</definedName>
    <definedName name="BCB" localSheetId="7">#REF!</definedName>
    <definedName name="BCB" localSheetId="5">#REF!</definedName>
    <definedName name="BCB">#REF!</definedName>
    <definedName name="BCF" localSheetId="4">#REF!</definedName>
    <definedName name="BCF" localSheetId="3">#REF!</definedName>
    <definedName name="BCF" localSheetId="2">#REF!</definedName>
    <definedName name="BCF" localSheetId="1">#REF!</definedName>
    <definedName name="BCF" localSheetId="0">#REF!</definedName>
    <definedName name="BCF" localSheetId="7">#REF!</definedName>
    <definedName name="BCF" localSheetId="5">#REF!</definedName>
    <definedName name="BCF">#REF!</definedName>
    <definedName name="Bcv" localSheetId="4">#REF!</definedName>
    <definedName name="Bcv" localSheetId="3">#REF!</definedName>
    <definedName name="Bcv" localSheetId="2">#REF!</definedName>
    <definedName name="Bcv" localSheetId="1">#REF!</definedName>
    <definedName name="Bcv" localSheetId="0">#REF!</definedName>
    <definedName name="Bcv" localSheetId="7">#REF!</definedName>
    <definedName name="Bcv" localSheetId="5">#REF!</definedName>
    <definedName name="Bcv">#REF!</definedName>
    <definedName name="BD" localSheetId="4">#REF!</definedName>
    <definedName name="BD" localSheetId="3">#REF!</definedName>
    <definedName name="BD" localSheetId="2">#REF!</definedName>
    <definedName name="BD" localSheetId="1">#REF!</definedName>
    <definedName name="BD" localSheetId="0">#REF!</definedName>
    <definedName name="BD" localSheetId="7">#REF!</definedName>
    <definedName name="BD" localSheetId="5">#REF!</definedName>
    <definedName name="BD">#REF!</definedName>
    <definedName name="BDCODE">#N/A</definedName>
    <definedName name="BE" localSheetId="4">#REF!</definedName>
    <definedName name="BE" localSheetId="3">#REF!</definedName>
    <definedName name="BE" localSheetId="2">#REF!</definedName>
    <definedName name="BE" localSheetId="1">#REF!</definedName>
    <definedName name="BE" localSheetId="0">#REF!</definedName>
    <definedName name="BE" localSheetId="7">#REF!</definedName>
    <definedName name="BE" localSheetId="5">#REF!</definedName>
    <definedName name="BE">#REF!</definedName>
    <definedName name="BEAB1" localSheetId="4">#REF!</definedName>
    <definedName name="BEAB1" localSheetId="3">#REF!</definedName>
    <definedName name="BEAB1" localSheetId="2">#REF!</definedName>
    <definedName name="BEAB1" localSheetId="1">#REF!</definedName>
    <definedName name="BEAB1" localSheetId="0">#REF!</definedName>
    <definedName name="BEAB1" localSheetId="7">#REF!</definedName>
    <definedName name="BEAB1" localSheetId="5">#REF!</definedName>
    <definedName name="BEAB1">#REF!</definedName>
    <definedName name="BEAB2" localSheetId="4">#REF!</definedName>
    <definedName name="BEAB2" localSheetId="3">#REF!</definedName>
    <definedName name="BEAB2" localSheetId="2">#REF!</definedName>
    <definedName name="BEAB2" localSheetId="1">#REF!</definedName>
    <definedName name="BEAB2" localSheetId="0">#REF!</definedName>
    <definedName name="BEAB2" localSheetId="7">#REF!</definedName>
    <definedName name="BEAB2" localSheetId="5">#REF!</definedName>
    <definedName name="BEAB2">#REF!</definedName>
    <definedName name="BEAB3" localSheetId="4">#REF!</definedName>
    <definedName name="BEAB3" localSheetId="3">#REF!</definedName>
    <definedName name="BEAB3" localSheetId="2">#REF!</definedName>
    <definedName name="BEAB3" localSheetId="1">#REF!</definedName>
    <definedName name="BEAB3" localSheetId="0">#REF!</definedName>
    <definedName name="BEAB3" localSheetId="7">#REF!</definedName>
    <definedName name="BEAB3" localSheetId="5">#REF!</definedName>
    <definedName name="BEAB3">#REF!</definedName>
    <definedName name="BEAB4" localSheetId="4">#REF!</definedName>
    <definedName name="BEAB4" localSheetId="3">#REF!</definedName>
    <definedName name="BEAB4" localSheetId="2">#REF!</definedName>
    <definedName name="BEAB4" localSheetId="1">#REF!</definedName>
    <definedName name="BEAB4" localSheetId="0">#REF!</definedName>
    <definedName name="BEAB4" localSheetId="7">#REF!</definedName>
    <definedName name="BEAB4" localSheetId="5">#REF!</definedName>
    <definedName name="BEAB4">#REF!</definedName>
    <definedName name="BEAB5" localSheetId="4">#REF!</definedName>
    <definedName name="BEAB5" localSheetId="3">#REF!</definedName>
    <definedName name="BEAB5" localSheetId="2">#REF!</definedName>
    <definedName name="BEAB5" localSheetId="1">#REF!</definedName>
    <definedName name="BEAB5" localSheetId="0">#REF!</definedName>
    <definedName name="BEAB5" localSheetId="7">#REF!</definedName>
    <definedName name="BEAB5" localSheetId="5">#REF!</definedName>
    <definedName name="BEAB5">#REF!</definedName>
    <definedName name="BEAR1" localSheetId="4">#REF!</definedName>
    <definedName name="BEAR1" localSheetId="3">#REF!</definedName>
    <definedName name="BEAR1" localSheetId="2">#REF!</definedName>
    <definedName name="BEAR1" localSheetId="1">#REF!</definedName>
    <definedName name="BEAR1" localSheetId="0">#REF!</definedName>
    <definedName name="BEAR1" localSheetId="7">#REF!</definedName>
    <definedName name="BEAR1" localSheetId="5">#REF!</definedName>
    <definedName name="BEAR1">#REF!</definedName>
    <definedName name="BEAR2" localSheetId="4">#REF!</definedName>
    <definedName name="BEAR2" localSheetId="3">#REF!</definedName>
    <definedName name="BEAR2" localSheetId="2">#REF!</definedName>
    <definedName name="BEAR2" localSheetId="1">#REF!</definedName>
    <definedName name="BEAR2" localSheetId="0">#REF!</definedName>
    <definedName name="BEAR2" localSheetId="7">#REF!</definedName>
    <definedName name="BEAR2" localSheetId="5">#REF!</definedName>
    <definedName name="BEAR2">#REF!</definedName>
    <definedName name="BEB" localSheetId="4">#REF!</definedName>
    <definedName name="BEB" localSheetId="3">#REF!</definedName>
    <definedName name="BEB" localSheetId="2">#REF!</definedName>
    <definedName name="BEB" localSheetId="1">#REF!</definedName>
    <definedName name="BEB" localSheetId="0">#REF!</definedName>
    <definedName name="BEB" localSheetId="7">#REF!</definedName>
    <definedName name="BEB" localSheetId="5">#REF!</definedName>
    <definedName name="BEB">#REF!</definedName>
    <definedName name="BETA" localSheetId="4">#REF!</definedName>
    <definedName name="BETA" localSheetId="3">#REF!</definedName>
    <definedName name="BETA" localSheetId="2">#REF!</definedName>
    <definedName name="BETA" localSheetId="1">#REF!</definedName>
    <definedName name="BETA" localSheetId="0">#REF!</definedName>
    <definedName name="BETA" localSheetId="7">#REF!</definedName>
    <definedName name="BETA" localSheetId="5">#REF!</definedName>
    <definedName name="BETA">#REF!</definedName>
    <definedName name="BETAE" localSheetId="4">#REF!</definedName>
    <definedName name="BETAE" localSheetId="3">#REF!</definedName>
    <definedName name="BETAE" localSheetId="2">#REF!</definedName>
    <definedName name="BETAE" localSheetId="1">#REF!</definedName>
    <definedName name="BETAE" localSheetId="0">#REF!</definedName>
    <definedName name="BETAE" localSheetId="7">#REF!</definedName>
    <definedName name="BETAE" localSheetId="5">#REF!</definedName>
    <definedName name="BETAE">#REF!</definedName>
    <definedName name="BETAN" localSheetId="4">#REF!</definedName>
    <definedName name="BETAN" localSheetId="3">#REF!</definedName>
    <definedName name="BETAN" localSheetId="2">#REF!</definedName>
    <definedName name="BETAN" localSheetId="1">#REF!</definedName>
    <definedName name="BETAN" localSheetId="0">#REF!</definedName>
    <definedName name="BETAN" localSheetId="7">#REF!</definedName>
    <definedName name="BETAN" localSheetId="5">#REF!</definedName>
    <definedName name="BETAN">#REF!</definedName>
    <definedName name="BF" localSheetId="4">#REF!</definedName>
    <definedName name="BF" localSheetId="3">#REF!</definedName>
    <definedName name="BF" localSheetId="2">#REF!</definedName>
    <definedName name="BF" localSheetId="1">#REF!</definedName>
    <definedName name="BF" localSheetId="0">#REF!</definedName>
    <definedName name="BF" localSheetId="7">#REF!</definedName>
    <definedName name="BF" localSheetId="5">#REF!</definedName>
    <definedName name="BF">#REF!</definedName>
    <definedName name="BFH" localSheetId="4">#REF!</definedName>
    <definedName name="BFH" localSheetId="3">#REF!</definedName>
    <definedName name="BFH" localSheetId="2">#REF!</definedName>
    <definedName name="BFH" localSheetId="1">#REF!</definedName>
    <definedName name="BFH" localSheetId="0">#REF!</definedName>
    <definedName name="BFH" localSheetId="7">#REF!</definedName>
    <definedName name="BFH" localSheetId="5">#REF!</definedName>
    <definedName name="BFH">#REF!</definedName>
    <definedName name="BG" localSheetId="4">#REF!</definedName>
    <definedName name="BG" localSheetId="3">#REF!</definedName>
    <definedName name="BG" localSheetId="2">#REF!</definedName>
    <definedName name="BG" localSheetId="1">#REF!</definedName>
    <definedName name="BG" localSheetId="0">#REF!</definedName>
    <definedName name="BG" localSheetId="7">#REF!</definedName>
    <definedName name="BG" localSheetId="5">#REF!</definedName>
    <definedName name="BG">#REF!</definedName>
    <definedName name="BHB" localSheetId="4">#REF!</definedName>
    <definedName name="BHB" localSheetId="3">#REF!</definedName>
    <definedName name="BHB" localSheetId="2">#REF!</definedName>
    <definedName name="BHB" localSheetId="1">#REF!</definedName>
    <definedName name="BHB" localSheetId="0">#REF!</definedName>
    <definedName name="BHB" localSheetId="7">#REF!</definedName>
    <definedName name="BHB" localSheetId="5">#REF!</definedName>
    <definedName name="BHB">#REF!</definedName>
    <definedName name="BHS" localSheetId="4">#REF!</definedName>
    <definedName name="BHS" localSheetId="3">#REF!</definedName>
    <definedName name="BHS" localSheetId="2">#REF!</definedName>
    <definedName name="BHS" localSheetId="1">#REF!</definedName>
    <definedName name="BHS" localSheetId="0">#REF!</definedName>
    <definedName name="BHS" localSheetId="7">#REF!</definedName>
    <definedName name="BHS" localSheetId="5">#REF!</definedName>
    <definedName name="BHS">#REF!</definedName>
    <definedName name="BHU" localSheetId="4">#REF!</definedName>
    <definedName name="BHU" localSheetId="3">#REF!</definedName>
    <definedName name="BHU" localSheetId="2">#REF!</definedName>
    <definedName name="BHU" localSheetId="1">#REF!</definedName>
    <definedName name="BHU" localSheetId="0">#REF!</definedName>
    <definedName name="BHU" localSheetId="7">#REF!</definedName>
    <definedName name="BHU" localSheetId="5">#REF!</definedName>
    <definedName name="BHU">#REF!</definedName>
    <definedName name="BI" hidden="1">{#N/A,#N/A,FALSE,"이태원철근"}</definedName>
    <definedName name="BM" localSheetId="4">#REF!</definedName>
    <definedName name="BM" localSheetId="3">#REF!</definedName>
    <definedName name="BM" localSheetId="2">#REF!</definedName>
    <definedName name="BM" localSheetId="1">#REF!</definedName>
    <definedName name="BM" localSheetId="0">#REF!</definedName>
    <definedName name="BM" localSheetId="7">#REF!</definedName>
    <definedName name="BM" localSheetId="5">#REF!</definedName>
    <definedName name="BM">#REF!</definedName>
    <definedName name="BMM" localSheetId="4">#REF!</definedName>
    <definedName name="BMM" localSheetId="3">#REF!</definedName>
    <definedName name="BMM" localSheetId="2">#REF!</definedName>
    <definedName name="BMM" localSheetId="1">#REF!</definedName>
    <definedName name="BMM" localSheetId="0">#REF!</definedName>
    <definedName name="BMM" localSheetId="7">#REF!</definedName>
    <definedName name="BMM" localSheetId="5">#REF!</definedName>
    <definedName name="BMM">#REF!</definedName>
    <definedName name="BMO" localSheetId="4">#REF!</definedName>
    <definedName name="BMO" localSheetId="3">#REF!</definedName>
    <definedName name="BMO" localSheetId="2">#REF!</definedName>
    <definedName name="BMO" localSheetId="1">#REF!</definedName>
    <definedName name="BMO" localSheetId="0">#REF!</definedName>
    <definedName name="BMO" localSheetId="7">#REF!</definedName>
    <definedName name="BMO" localSheetId="5">#REF!</definedName>
    <definedName name="BMO">#REF!</definedName>
    <definedName name="BOH10L" localSheetId="4">[152]INPUT!#REF!</definedName>
    <definedName name="BOH10L" localSheetId="3">[152]INPUT!#REF!</definedName>
    <definedName name="BOH10L" localSheetId="2">[152]INPUT!#REF!</definedName>
    <definedName name="BOH10L" localSheetId="1">[152]INPUT!#REF!</definedName>
    <definedName name="BOH10L" localSheetId="0">[152]INPUT!#REF!</definedName>
    <definedName name="BOH10L" localSheetId="7">[153]INPUT!#REF!</definedName>
    <definedName name="BOH10L" localSheetId="5">[152]INPUT!#REF!</definedName>
    <definedName name="BOH10L">[153]INPUT!#REF!</definedName>
    <definedName name="BOH10R" localSheetId="4">[152]INPUT!#REF!</definedName>
    <definedName name="BOH10R" localSheetId="3">[152]INPUT!#REF!</definedName>
    <definedName name="BOH10R" localSheetId="2">[152]INPUT!#REF!</definedName>
    <definedName name="BOH10R" localSheetId="1">[152]INPUT!#REF!</definedName>
    <definedName name="BOH10R" localSheetId="0">[152]INPUT!#REF!</definedName>
    <definedName name="BOH10R" localSheetId="7">[153]INPUT!#REF!</definedName>
    <definedName name="BOH10R" localSheetId="5">[152]INPUT!#REF!</definedName>
    <definedName name="BOH10R">[153]INPUT!#REF!</definedName>
    <definedName name="BOH3L" localSheetId="4">[152]INPUT!#REF!</definedName>
    <definedName name="BOH3L" localSheetId="3">[152]INPUT!#REF!</definedName>
    <definedName name="BOH3L" localSheetId="2">[152]INPUT!#REF!</definedName>
    <definedName name="BOH3L" localSheetId="1">[152]INPUT!#REF!</definedName>
    <definedName name="BOH3L" localSheetId="0">[152]INPUT!#REF!</definedName>
    <definedName name="BOH3L" localSheetId="7">[153]INPUT!#REF!</definedName>
    <definedName name="BOH3L" localSheetId="5">[152]INPUT!#REF!</definedName>
    <definedName name="BOH3L">[153]INPUT!#REF!</definedName>
    <definedName name="BOH3R" localSheetId="4">[152]INPUT!#REF!</definedName>
    <definedName name="BOH3R" localSheetId="3">[152]INPUT!#REF!</definedName>
    <definedName name="BOH3R" localSheetId="2">[152]INPUT!#REF!</definedName>
    <definedName name="BOH3R" localSheetId="1">[152]INPUT!#REF!</definedName>
    <definedName name="BOH3R" localSheetId="0">[152]INPUT!#REF!</definedName>
    <definedName name="BOH3R" localSheetId="7">[153]INPUT!#REF!</definedName>
    <definedName name="BOH3R" localSheetId="5">[152]INPUT!#REF!</definedName>
    <definedName name="BOH3R">[153]INPUT!#REF!</definedName>
    <definedName name="BOH4L" localSheetId="4">[152]INPUT!#REF!</definedName>
    <definedName name="BOH4L" localSheetId="3">[152]INPUT!#REF!</definedName>
    <definedName name="BOH4L" localSheetId="2">[152]INPUT!#REF!</definedName>
    <definedName name="BOH4L" localSheetId="1">[152]INPUT!#REF!</definedName>
    <definedName name="BOH4L" localSheetId="0">[152]INPUT!#REF!</definedName>
    <definedName name="BOH4L" localSheetId="7">[153]INPUT!#REF!</definedName>
    <definedName name="BOH4L" localSheetId="5">[152]INPUT!#REF!</definedName>
    <definedName name="BOH4L">[153]INPUT!#REF!</definedName>
    <definedName name="BOH4R" localSheetId="4">[152]INPUT!#REF!</definedName>
    <definedName name="BOH4R" localSheetId="3">[152]INPUT!#REF!</definedName>
    <definedName name="BOH4R" localSheetId="2">[152]INPUT!#REF!</definedName>
    <definedName name="BOH4R" localSheetId="1">[152]INPUT!#REF!</definedName>
    <definedName name="BOH4R" localSheetId="0">[152]INPUT!#REF!</definedName>
    <definedName name="BOH4R" localSheetId="7">[153]INPUT!#REF!</definedName>
    <definedName name="BOH4R" localSheetId="5">[152]INPUT!#REF!</definedName>
    <definedName name="BOH4R">[153]INPUT!#REF!</definedName>
    <definedName name="BOH5L" localSheetId="4">[152]INPUT!#REF!</definedName>
    <definedName name="BOH5L" localSheetId="3">[152]INPUT!#REF!</definedName>
    <definedName name="BOH5L" localSheetId="2">[152]INPUT!#REF!</definedName>
    <definedName name="BOH5L" localSheetId="1">[152]INPUT!#REF!</definedName>
    <definedName name="BOH5L" localSheetId="0">[152]INPUT!#REF!</definedName>
    <definedName name="BOH5L" localSheetId="7">[153]INPUT!#REF!</definedName>
    <definedName name="BOH5L" localSheetId="5">[152]INPUT!#REF!</definedName>
    <definedName name="BOH5L">[153]INPUT!#REF!</definedName>
    <definedName name="BOH5R" localSheetId="4">[152]INPUT!#REF!</definedName>
    <definedName name="BOH5R" localSheetId="3">[152]INPUT!#REF!</definedName>
    <definedName name="BOH5R" localSheetId="2">[152]INPUT!#REF!</definedName>
    <definedName name="BOH5R" localSheetId="1">[152]INPUT!#REF!</definedName>
    <definedName name="BOH5R" localSheetId="0">[152]INPUT!#REF!</definedName>
    <definedName name="BOH5R" localSheetId="7">[153]INPUT!#REF!</definedName>
    <definedName name="BOH5R" localSheetId="5">[152]INPUT!#REF!</definedName>
    <definedName name="BOH5R">[153]INPUT!#REF!</definedName>
    <definedName name="BOH6L" localSheetId="4">[152]INPUT!#REF!</definedName>
    <definedName name="BOH6L" localSheetId="3">[152]INPUT!#REF!</definedName>
    <definedName name="BOH6L" localSheetId="2">[152]INPUT!#REF!</definedName>
    <definedName name="BOH6L" localSheetId="1">[152]INPUT!#REF!</definedName>
    <definedName name="BOH6L" localSheetId="0">[152]INPUT!#REF!</definedName>
    <definedName name="BOH6L" localSheetId="7">[153]INPUT!#REF!</definedName>
    <definedName name="BOH6L" localSheetId="5">[152]INPUT!#REF!</definedName>
    <definedName name="BOH6L">[153]INPUT!#REF!</definedName>
    <definedName name="BOH6R" localSheetId="4">[152]INPUT!#REF!</definedName>
    <definedName name="BOH6R" localSheetId="3">[152]INPUT!#REF!</definedName>
    <definedName name="BOH6R" localSheetId="2">[152]INPUT!#REF!</definedName>
    <definedName name="BOH6R" localSheetId="1">[152]INPUT!#REF!</definedName>
    <definedName name="BOH6R" localSheetId="0">[152]INPUT!#REF!</definedName>
    <definedName name="BOH6R" localSheetId="7">[153]INPUT!#REF!</definedName>
    <definedName name="BOH6R" localSheetId="5">[152]INPUT!#REF!</definedName>
    <definedName name="BOH6R">[153]INPUT!#REF!</definedName>
    <definedName name="BOH7L" localSheetId="4">[152]INPUT!#REF!</definedName>
    <definedName name="BOH7L" localSheetId="3">[152]INPUT!#REF!</definedName>
    <definedName name="BOH7L" localSheetId="2">[152]INPUT!#REF!</definedName>
    <definedName name="BOH7L" localSheetId="1">[152]INPUT!#REF!</definedName>
    <definedName name="BOH7L" localSheetId="0">[152]INPUT!#REF!</definedName>
    <definedName name="BOH7L" localSheetId="7">[153]INPUT!#REF!</definedName>
    <definedName name="BOH7L" localSheetId="5">[152]INPUT!#REF!</definedName>
    <definedName name="BOH7L">[153]INPUT!#REF!</definedName>
    <definedName name="BOH7R" localSheetId="4">[152]INPUT!#REF!</definedName>
    <definedName name="BOH7R" localSheetId="3">[152]INPUT!#REF!</definedName>
    <definedName name="BOH7R" localSheetId="2">[152]INPUT!#REF!</definedName>
    <definedName name="BOH7R" localSheetId="1">[152]INPUT!#REF!</definedName>
    <definedName name="BOH7R" localSheetId="0">[152]INPUT!#REF!</definedName>
    <definedName name="BOH7R" localSheetId="7">[153]INPUT!#REF!</definedName>
    <definedName name="BOH7R" localSheetId="5">[152]INPUT!#REF!</definedName>
    <definedName name="BOH7R">[153]INPUT!#REF!</definedName>
    <definedName name="BOH8L" localSheetId="4">[152]INPUT!#REF!</definedName>
    <definedName name="BOH8L" localSheetId="3">[152]INPUT!#REF!</definedName>
    <definedName name="BOH8L" localSheetId="2">[152]INPUT!#REF!</definedName>
    <definedName name="BOH8L" localSheetId="1">[152]INPUT!#REF!</definedName>
    <definedName name="BOH8L" localSheetId="0">[152]INPUT!#REF!</definedName>
    <definedName name="BOH8L" localSheetId="7">[153]INPUT!#REF!</definedName>
    <definedName name="BOH8L" localSheetId="5">[152]INPUT!#REF!</definedName>
    <definedName name="BOH8L">[153]INPUT!#REF!</definedName>
    <definedName name="BOH8R" localSheetId="4">[152]INPUT!#REF!</definedName>
    <definedName name="BOH8R" localSheetId="3">[152]INPUT!#REF!</definedName>
    <definedName name="BOH8R" localSheetId="2">[152]INPUT!#REF!</definedName>
    <definedName name="BOH8R" localSheetId="1">[152]INPUT!#REF!</definedName>
    <definedName name="BOH8R" localSheetId="0">[152]INPUT!#REF!</definedName>
    <definedName name="BOH8R" localSheetId="7">[153]INPUT!#REF!</definedName>
    <definedName name="BOH8R" localSheetId="5">[152]INPUT!#REF!</definedName>
    <definedName name="BOH8R">[153]INPUT!#REF!</definedName>
    <definedName name="BOH9L" localSheetId="4">[152]INPUT!#REF!</definedName>
    <definedName name="BOH9L" localSheetId="3">[152]INPUT!#REF!</definedName>
    <definedName name="BOH9L" localSheetId="2">[152]INPUT!#REF!</definedName>
    <definedName name="BOH9L" localSheetId="1">[152]INPUT!#REF!</definedName>
    <definedName name="BOH9L" localSheetId="0">[152]INPUT!#REF!</definedName>
    <definedName name="BOH9L" localSheetId="7">[153]INPUT!#REF!</definedName>
    <definedName name="BOH9L" localSheetId="5">[152]INPUT!#REF!</definedName>
    <definedName name="BOH9L">[153]INPUT!#REF!</definedName>
    <definedName name="BOH9R" localSheetId="4">[152]INPUT!#REF!</definedName>
    <definedName name="BOH9R" localSheetId="3">[152]INPUT!#REF!</definedName>
    <definedName name="BOH9R" localSheetId="2">[152]INPUT!#REF!</definedName>
    <definedName name="BOH9R" localSheetId="1">[152]INPUT!#REF!</definedName>
    <definedName name="BOH9R" localSheetId="0">[152]INPUT!#REF!</definedName>
    <definedName name="BOH9R" localSheetId="7">[153]INPUT!#REF!</definedName>
    <definedName name="BOH9R" localSheetId="5">[152]INPUT!#REF!</definedName>
    <definedName name="BOH9R">[153]INPUT!#REF!</definedName>
    <definedName name="BOK10L" localSheetId="4">[152]INPUT!#REF!</definedName>
    <definedName name="BOK10L" localSheetId="3">[152]INPUT!#REF!</definedName>
    <definedName name="BOK10L" localSheetId="2">[152]INPUT!#REF!</definedName>
    <definedName name="BOK10L" localSheetId="1">[152]INPUT!#REF!</definedName>
    <definedName name="BOK10L" localSheetId="0">[152]INPUT!#REF!</definedName>
    <definedName name="BOK10L" localSheetId="7">[153]INPUT!#REF!</definedName>
    <definedName name="BOK10L" localSheetId="5">[152]INPUT!#REF!</definedName>
    <definedName name="BOK10L">[153]INPUT!#REF!</definedName>
    <definedName name="BOK10R" localSheetId="4">[152]INPUT!#REF!</definedName>
    <definedName name="BOK10R" localSheetId="3">[152]INPUT!#REF!</definedName>
    <definedName name="BOK10R" localSheetId="2">[152]INPUT!#REF!</definedName>
    <definedName name="BOK10R" localSheetId="1">[152]INPUT!#REF!</definedName>
    <definedName name="BOK10R" localSheetId="0">[152]INPUT!#REF!</definedName>
    <definedName name="BOK10R" localSheetId="7">[153]INPUT!#REF!</definedName>
    <definedName name="BOK10R" localSheetId="5">[152]INPUT!#REF!</definedName>
    <definedName name="BOK10R">[153]INPUT!#REF!</definedName>
    <definedName name="BOK3L" localSheetId="4">[152]INPUT!#REF!</definedName>
    <definedName name="BOK3L" localSheetId="3">[152]INPUT!#REF!</definedName>
    <definedName name="BOK3L" localSheetId="2">[152]INPUT!#REF!</definedName>
    <definedName name="BOK3L" localSheetId="1">[152]INPUT!#REF!</definedName>
    <definedName name="BOK3L" localSheetId="0">[152]INPUT!#REF!</definedName>
    <definedName name="BOK3L" localSheetId="7">[153]INPUT!#REF!</definedName>
    <definedName name="BOK3L" localSheetId="5">[152]INPUT!#REF!</definedName>
    <definedName name="BOK3L">[153]INPUT!#REF!</definedName>
    <definedName name="BOK3R" localSheetId="4">[152]INPUT!#REF!</definedName>
    <definedName name="BOK3R" localSheetId="3">[152]INPUT!#REF!</definedName>
    <definedName name="BOK3R" localSheetId="2">[152]INPUT!#REF!</definedName>
    <definedName name="BOK3R" localSheetId="1">[152]INPUT!#REF!</definedName>
    <definedName name="BOK3R" localSheetId="0">[152]INPUT!#REF!</definedName>
    <definedName name="BOK3R" localSheetId="7">[153]INPUT!#REF!</definedName>
    <definedName name="BOK3R" localSheetId="5">[152]INPUT!#REF!</definedName>
    <definedName name="BOK3R">[153]INPUT!#REF!</definedName>
    <definedName name="BOK4L" localSheetId="4">[152]INPUT!#REF!</definedName>
    <definedName name="BOK4L" localSheetId="3">[152]INPUT!#REF!</definedName>
    <definedName name="BOK4L" localSheetId="2">[152]INPUT!#REF!</definedName>
    <definedName name="BOK4L" localSheetId="1">[152]INPUT!#REF!</definedName>
    <definedName name="BOK4L" localSheetId="0">[152]INPUT!#REF!</definedName>
    <definedName name="BOK4L" localSheetId="7">[153]INPUT!#REF!</definedName>
    <definedName name="BOK4L" localSheetId="5">[152]INPUT!#REF!</definedName>
    <definedName name="BOK4L">[153]INPUT!#REF!</definedName>
    <definedName name="BOK4R" localSheetId="4">[152]INPUT!#REF!</definedName>
    <definedName name="BOK4R" localSheetId="3">[152]INPUT!#REF!</definedName>
    <definedName name="BOK4R" localSheetId="2">[152]INPUT!#REF!</definedName>
    <definedName name="BOK4R" localSheetId="1">[152]INPUT!#REF!</definedName>
    <definedName name="BOK4R" localSheetId="0">[152]INPUT!#REF!</definedName>
    <definedName name="BOK4R" localSheetId="7">[153]INPUT!#REF!</definedName>
    <definedName name="BOK4R" localSheetId="5">[152]INPUT!#REF!</definedName>
    <definedName name="BOK4R">[153]INPUT!#REF!</definedName>
    <definedName name="BOK5L" localSheetId="4">[152]INPUT!#REF!</definedName>
    <definedName name="BOK5L" localSheetId="3">[152]INPUT!#REF!</definedName>
    <definedName name="BOK5L" localSheetId="2">[152]INPUT!#REF!</definedName>
    <definedName name="BOK5L" localSheetId="1">[152]INPUT!#REF!</definedName>
    <definedName name="BOK5L" localSheetId="0">[152]INPUT!#REF!</definedName>
    <definedName name="BOK5L" localSheetId="7">[153]INPUT!#REF!</definedName>
    <definedName name="BOK5L" localSheetId="5">[152]INPUT!#REF!</definedName>
    <definedName name="BOK5L">[153]INPUT!#REF!</definedName>
    <definedName name="BOK5R" localSheetId="4">[152]INPUT!#REF!</definedName>
    <definedName name="BOK5R" localSheetId="3">[152]INPUT!#REF!</definedName>
    <definedName name="BOK5R" localSheetId="2">[152]INPUT!#REF!</definedName>
    <definedName name="BOK5R" localSheetId="1">[152]INPUT!#REF!</definedName>
    <definedName name="BOK5R" localSheetId="0">[152]INPUT!#REF!</definedName>
    <definedName name="BOK5R" localSheetId="7">[153]INPUT!#REF!</definedName>
    <definedName name="BOK5R" localSheetId="5">[152]INPUT!#REF!</definedName>
    <definedName name="BOK5R">[153]INPUT!#REF!</definedName>
    <definedName name="BOK6L" localSheetId="4">[152]INPUT!#REF!</definedName>
    <definedName name="BOK6L" localSheetId="3">[152]INPUT!#REF!</definedName>
    <definedName name="BOK6L" localSheetId="2">[152]INPUT!#REF!</definedName>
    <definedName name="BOK6L" localSheetId="1">[152]INPUT!#REF!</definedName>
    <definedName name="BOK6L" localSheetId="0">[152]INPUT!#REF!</definedName>
    <definedName name="BOK6L" localSheetId="7">[153]INPUT!#REF!</definedName>
    <definedName name="BOK6L" localSheetId="5">[152]INPUT!#REF!</definedName>
    <definedName name="BOK6L">[153]INPUT!#REF!</definedName>
    <definedName name="BOK6R" localSheetId="4">[152]INPUT!#REF!</definedName>
    <definedName name="BOK6R" localSheetId="3">[152]INPUT!#REF!</definedName>
    <definedName name="BOK6R" localSheetId="2">[152]INPUT!#REF!</definedName>
    <definedName name="BOK6R" localSheetId="1">[152]INPUT!#REF!</definedName>
    <definedName name="BOK6R" localSheetId="0">[152]INPUT!#REF!</definedName>
    <definedName name="BOK6R" localSheetId="7">[153]INPUT!#REF!</definedName>
    <definedName name="BOK6R" localSheetId="5">[152]INPUT!#REF!</definedName>
    <definedName name="BOK6R">[153]INPUT!#REF!</definedName>
    <definedName name="BOK7L" localSheetId="4">[152]INPUT!#REF!</definedName>
    <definedName name="BOK7L" localSheetId="3">[152]INPUT!#REF!</definedName>
    <definedName name="BOK7L" localSheetId="2">[152]INPUT!#REF!</definedName>
    <definedName name="BOK7L" localSheetId="1">[152]INPUT!#REF!</definedName>
    <definedName name="BOK7L" localSheetId="0">[152]INPUT!#REF!</definedName>
    <definedName name="BOK7L" localSheetId="7">[153]INPUT!#REF!</definedName>
    <definedName name="BOK7L" localSheetId="5">[152]INPUT!#REF!</definedName>
    <definedName name="BOK7L">[153]INPUT!#REF!</definedName>
    <definedName name="BOK7R" localSheetId="4">[152]INPUT!#REF!</definedName>
    <definedName name="BOK7R" localSheetId="3">[152]INPUT!#REF!</definedName>
    <definedName name="BOK7R" localSheetId="2">[152]INPUT!#REF!</definedName>
    <definedName name="BOK7R" localSheetId="1">[152]INPUT!#REF!</definedName>
    <definedName name="BOK7R" localSheetId="0">[152]INPUT!#REF!</definedName>
    <definedName name="BOK7R" localSheetId="7">[153]INPUT!#REF!</definedName>
    <definedName name="BOK7R" localSheetId="5">[152]INPUT!#REF!</definedName>
    <definedName name="BOK7R">[153]INPUT!#REF!</definedName>
    <definedName name="BOK8L" localSheetId="4">[152]INPUT!#REF!</definedName>
    <definedName name="BOK8L" localSheetId="3">[152]INPUT!#REF!</definedName>
    <definedName name="BOK8L" localSheetId="2">[152]INPUT!#REF!</definedName>
    <definedName name="BOK8L" localSheetId="1">[152]INPUT!#REF!</definedName>
    <definedName name="BOK8L" localSheetId="0">[152]INPUT!#REF!</definedName>
    <definedName name="BOK8L" localSheetId="7">[153]INPUT!#REF!</definedName>
    <definedName name="BOK8L" localSheetId="5">[152]INPUT!#REF!</definedName>
    <definedName name="BOK8L">[153]INPUT!#REF!</definedName>
    <definedName name="BOK8R" localSheetId="4">[152]INPUT!#REF!</definedName>
    <definedName name="BOK8R" localSheetId="3">[152]INPUT!#REF!</definedName>
    <definedName name="BOK8R" localSheetId="2">[152]INPUT!#REF!</definedName>
    <definedName name="BOK8R" localSheetId="1">[152]INPUT!#REF!</definedName>
    <definedName name="BOK8R" localSheetId="0">[152]INPUT!#REF!</definedName>
    <definedName name="BOK8R" localSheetId="7">[153]INPUT!#REF!</definedName>
    <definedName name="BOK8R" localSheetId="5">[152]INPUT!#REF!</definedName>
    <definedName name="BOK8R">[153]INPUT!#REF!</definedName>
    <definedName name="BOK9L" localSheetId="4">[152]INPUT!#REF!</definedName>
    <definedName name="BOK9L" localSheetId="3">[152]INPUT!#REF!</definedName>
    <definedName name="BOK9L" localSheetId="2">[152]INPUT!#REF!</definedName>
    <definedName name="BOK9L" localSheetId="1">[152]INPUT!#REF!</definedName>
    <definedName name="BOK9L" localSheetId="0">[152]INPUT!#REF!</definedName>
    <definedName name="BOK9L" localSheetId="7">[153]INPUT!#REF!</definedName>
    <definedName name="BOK9L" localSheetId="5">[152]INPUT!#REF!</definedName>
    <definedName name="BOK9L">[153]INPUT!#REF!</definedName>
    <definedName name="BOK9R" localSheetId="4">[152]INPUT!#REF!</definedName>
    <definedName name="BOK9R" localSheetId="3">[152]INPUT!#REF!</definedName>
    <definedName name="BOK9R" localSheetId="2">[152]INPUT!#REF!</definedName>
    <definedName name="BOK9R" localSheetId="1">[152]INPUT!#REF!</definedName>
    <definedName name="BOK9R" localSheetId="0">[152]INPUT!#REF!</definedName>
    <definedName name="BOK9R" localSheetId="7">[153]INPUT!#REF!</definedName>
    <definedName name="BOK9R" localSheetId="5">[152]INPUT!#REF!</definedName>
    <definedName name="BOK9R">[153]INPUT!#REF!</definedName>
    <definedName name="Bolts" localSheetId="4">#REF!</definedName>
    <definedName name="Bolts" localSheetId="3">#REF!</definedName>
    <definedName name="Bolts" localSheetId="2">#REF!</definedName>
    <definedName name="Bolts" localSheetId="1">#REF!</definedName>
    <definedName name="Bolts" localSheetId="0">#REF!</definedName>
    <definedName name="Bolts" localSheetId="7">#REF!</definedName>
    <definedName name="Bolts" localSheetId="5">#REF!</definedName>
    <definedName name="Bolts">#REF!</definedName>
    <definedName name="BONG">#N/A</definedName>
    <definedName name="BR" localSheetId="4">#REF!</definedName>
    <definedName name="BR" localSheetId="3">#REF!</definedName>
    <definedName name="BR" localSheetId="2">#REF!</definedName>
    <definedName name="BR" localSheetId="1">#REF!</definedName>
    <definedName name="BR" localSheetId="0">#REF!</definedName>
    <definedName name="BR" localSheetId="7">#REF!</definedName>
    <definedName name="BR" localSheetId="5">#REF!</definedName>
    <definedName name="BR">#REF!</definedName>
    <definedName name="BS" localSheetId="4">#REF!</definedName>
    <definedName name="BS" localSheetId="3">#REF!</definedName>
    <definedName name="BS" localSheetId="2">#REF!</definedName>
    <definedName name="BS" localSheetId="1">#REF!</definedName>
    <definedName name="BS" localSheetId="0">#REF!</definedName>
    <definedName name="BS" localSheetId="7">#REF!</definedName>
    <definedName name="BS" localSheetId="5">#REF!</definedName>
    <definedName name="BS">#REF!</definedName>
    <definedName name="BSH" localSheetId="4">#REF!</definedName>
    <definedName name="BSH" localSheetId="3">#REF!</definedName>
    <definedName name="BSH" localSheetId="2">#REF!</definedName>
    <definedName name="BSH" localSheetId="1">#REF!</definedName>
    <definedName name="BSH" localSheetId="0">#REF!</definedName>
    <definedName name="BSH" localSheetId="7">#REF!</definedName>
    <definedName name="BSH" localSheetId="5">#REF!</definedName>
    <definedName name="BSH">#REF!</definedName>
    <definedName name="BSS" localSheetId="4">#REF!</definedName>
    <definedName name="BSS" localSheetId="3">#REF!</definedName>
    <definedName name="BSS" localSheetId="2">#REF!</definedName>
    <definedName name="BSS" localSheetId="1">#REF!</definedName>
    <definedName name="BSS" localSheetId="0">#REF!</definedName>
    <definedName name="BSS" localSheetId="7">#REF!</definedName>
    <definedName name="BSS" localSheetId="5">#REF!</definedName>
    <definedName name="BSS">#REF!</definedName>
    <definedName name="BST" localSheetId="4">#REF!</definedName>
    <definedName name="BST" localSheetId="3">#REF!</definedName>
    <definedName name="BST" localSheetId="2">#REF!</definedName>
    <definedName name="BST" localSheetId="1">#REF!</definedName>
    <definedName name="BST" localSheetId="0">#REF!</definedName>
    <definedName name="BST" localSheetId="7">#REF!</definedName>
    <definedName name="BST" localSheetId="5">#REF!</definedName>
    <definedName name="BST">#REF!</definedName>
    <definedName name="BSV" localSheetId="4">#REF!</definedName>
    <definedName name="BSV" localSheetId="3">#REF!</definedName>
    <definedName name="BSV" localSheetId="2">#REF!</definedName>
    <definedName name="BSV" localSheetId="1">#REF!</definedName>
    <definedName name="BSV" localSheetId="0">#REF!</definedName>
    <definedName name="BSV" localSheetId="7">#REF!</definedName>
    <definedName name="BSV" localSheetId="5">#REF!</definedName>
    <definedName name="BSV">#REF!</definedName>
    <definedName name="BT" localSheetId="4">#REF!</definedName>
    <definedName name="BT" localSheetId="3">#REF!</definedName>
    <definedName name="BT" localSheetId="2">#REF!</definedName>
    <definedName name="BT" localSheetId="1">#REF!</definedName>
    <definedName name="BT" localSheetId="0">#REF!</definedName>
    <definedName name="BT" localSheetId="7">#REF!</definedName>
    <definedName name="BT" localSheetId="5">#REF!</definedName>
    <definedName name="BT">#REF!</definedName>
    <definedName name="BT_C" localSheetId="4">#REF!</definedName>
    <definedName name="BT_C" localSheetId="3">#REF!</definedName>
    <definedName name="BT_C" localSheetId="2">#REF!</definedName>
    <definedName name="BT_C" localSheetId="1">#REF!</definedName>
    <definedName name="BT_C" localSheetId="0">#REF!</definedName>
    <definedName name="BT_C" localSheetId="7">#REF!</definedName>
    <definedName name="BT_C" localSheetId="5">#REF!</definedName>
    <definedName name="BT_C">#REF!</definedName>
    <definedName name="BT_S" localSheetId="4">#REF!</definedName>
    <definedName name="BT_S" localSheetId="3">#REF!</definedName>
    <definedName name="BT_S" localSheetId="2">#REF!</definedName>
    <definedName name="BT_S" localSheetId="1">#REF!</definedName>
    <definedName name="BT_S" localSheetId="0">#REF!</definedName>
    <definedName name="BT_S" localSheetId="7">#REF!</definedName>
    <definedName name="BT_S" localSheetId="5">#REF!</definedName>
    <definedName name="BT_S">#REF!</definedName>
    <definedName name="BTP" localSheetId="4">#REF!</definedName>
    <definedName name="BTP" localSheetId="3">#REF!</definedName>
    <definedName name="BTP" localSheetId="2">#REF!</definedName>
    <definedName name="BTP" localSheetId="1">#REF!</definedName>
    <definedName name="BTP" localSheetId="0">#REF!</definedName>
    <definedName name="BTP" localSheetId="7">#REF!</definedName>
    <definedName name="BTP" localSheetId="5">#REF!</definedName>
    <definedName name="BTP">#REF!</definedName>
    <definedName name="BUF" localSheetId="4">#REF!</definedName>
    <definedName name="BUF" localSheetId="3">#REF!</definedName>
    <definedName name="BUF" localSheetId="2">#REF!</definedName>
    <definedName name="BUF" localSheetId="1">#REF!</definedName>
    <definedName name="BUF" localSheetId="0">#REF!</definedName>
    <definedName name="BUF" localSheetId="7">#REF!</definedName>
    <definedName name="BUF" localSheetId="5">#REF!</definedName>
    <definedName name="BUF">#REF!</definedName>
    <definedName name="Button_5">"本社合計_本社集計_List"</definedName>
    <definedName name="BV" localSheetId="4">#REF!</definedName>
    <definedName name="BV" localSheetId="3">#REF!</definedName>
    <definedName name="BV" localSheetId="2">#REF!</definedName>
    <definedName name="BV" localSheetId="1">#REF!</definedName>
    <definedName name="BV" localSheetId="0">#REF!</definedName>
    <definedName name="BV" localSheetId="7">#REF!</definedName>
    <definedName name="BV" localSheetId="5">#REF!</definedName>
    <definedName name="BV">#REF!</definedName>
    <definedName name="BW" localSheetId="4">#REF!</definedName>
    <definedName name="BW" localSheetId="3">#REF!</definedName>
    <definedName name="BW" localSheetId="2">#REF!</definedName>
    <definedName name="BW" localSheetId="1">#REF!</definedName>
    <definedName name="BW" localSheetId="0">#REF!</definedName>
    <definedName name="BW" localSheetId="7">#REF!</definedName>
    <definedName name="BW" localSheetId="5">#REF!</definedName>
    <definedName name="BW">#REF!</definedName>
    <definedName name="BWC" localSheetId="4">#REF!</definedName>
    <definedName name="BWC" localSheetId="3">#REF!</definedName>
    <definedName name="BWC" localSheetId="2">#REF!</definedName>
    <definedName name="BWC" localSheetId="1">#REF!</definedName>
    <definedName name="BWC" localSheetId="0">#REF!</definedName>
    <definedName name="BWC" localSheetId="7">#REF!</definedName>
    <definedName name="BWC" localSheetId="5">#REF!</definedName>
    <definedName name="BWC">#REF!</definedName>
    <definedName name="BWD" localSheetId="4">#REF!</definedName>
    <definedName name="BWD" localSheetId="3">#REF!</definedName>
    <definedName name="BWD" localSheetId="2">#REF!</definedName>
    <definedName name="BWD" localSheetId="1">#REF!</definedName>
    <definedName name="BWD" localSheetId="0">#REF!</definedName>
    <definedName name="BWD" localSheetId="7">#REF!</definedName>
    <definedName name="BWD" localSheetId="5">#REF!</definedName>
    <definedName name="BWD">#REF!</definedName>
    <definedName name="BXP" localSheetId="4">#REF!</definedName>
    <definedName name="BXP" localSheetId="3">#REF!</definedName>
    <definedName name="BXP" localSheetId="2">#REF!</definedName>
    <definedName name="BXP" localSheetId="1">#REF!</definedName>
    <definedName name="BXP" localSheetId="0">#REF!</definedName>
    <definedName name="BXP" localSheetId="7">#REF!</definedName>
    <definedName name="BXP" localSheetId="5">#REF!</definedName>
    <definedName name="BXP">#REF!</definedName>
    <definedName name="BXR" localSheetId="4">#REF!</definedName>
    <definedName name="BXR" localSheetId="3">#REF!</definedName>
    <definedName name="BXR" localSheetId="2">#REF!</definedName>
    <definedName name="BXR" localSheetId="1">#REF!</definedName>
    <definedName name="BXR" localSheetId="0">#REF!</definedName>
    <definedName name="BXR" localSheetId="7">#REF!</definedName>
    <definedName name="BXR" localSheetId="5">#REF!</definedName>
    <definedName name="BXR">#REF!</definedName>
    <definedName name="BXS" localSheetId="4">#REF!</definedName>
    <definedName name="BXS" localSheetId="3">#REF!</definedName>
    <definedName name="BXS" localSheetId="2">#REF!</definedName>
    <definedName name="BXS" localSheetId="1">#REF!</definedName>
    <definedName name="BXS" localSheetId="0">#REF!</definedName>
    <definedName name="BXS" localSheetId="7">#REF!</definedName>
    <definedName name="BXS" localSheetId="5">#REF!</definedName>
    <definedName name="BXS">#REF!</definedName>
    <definedName name="C_" localSheetId="4">#REF!</definedName>
    <definedName name="C_" localSheetId="3">#REF!</definedName>
    <definedName name="C_" localSheetId="2">#REF!</definedName>
    <definedName name="C_" localSheetId="1">#REF!</definedName>
    <definedName name="C_" localSheetId="0">#REF!</definedName>
    <definedName name="C_" localSheetId="7">#REF!</definedName>
    <definedName name="C_" localSheetId="5">#REF!</definedName>
    <definedName name="C_">#REF!</definedName>
    <definedName name="c1.a1p" localSheetId="4">#REF!</definedName>
    <definedName name="c1.a1p" localSheetId="3">#REF!</definedName>
    <definedName name="c1.a1p" localSheetId="2">#REF!</definedName>
    <definedName name="c1.a1p" localSheetId="1">#REF!</definedName>
    <definedName name="c1.a1p" localSheetId="0">#REF!</definedName>
    <definedName name="c1.a1p" localSheetId="7">#REF!</definedName>
    <definedName name="c1.a1p" localSheetId="5">#REF!</definedName>
    <definedName name="c1.a1p">#REF!</definedName>
    <definedName name="c1.a1t" localSheetId="4">#REF!</definedName>
    <definedName name="c1.a1t" localSheetId="3">#REF!</definedName>
    <definedName name="c1.a1t" localSheetId="2">#REF!</definedName>
    <definedName name="c1.a1t" localSheetId="1">#REF!</definedName>
    <definedName name="c1.a1t" localSheetId="0">#REF!</definedName>
    <definedName name="c1.a1t" localSheetId="7">#REF!</definedName>
    <definedName name="c1.a1t" localSheetId="5">#REF!</definedName>
    <definedName name="c1.a1t">#REF!</definedName>
    <definedName name="c1.a2p" localSheetId="4">#REF!</definedName>
    <definedName name="c1.a2p" localSheetId="3">#REF!</definedName>
    <definedName name="c1.a2p" localSheetId="2">#REF!</definedName>
    <definedName name="c1.a2p" localSheetId="1">#REF!</definedName>
    <definedName name="c1.a2p" localSheetId="0">#REF!</definedName>
    <definedName name="c1.a2p" localSheetId="7">#REF!</definedName>
    <definedName name="c1.a2p" localSheetId="5">#REF!</definedName>
    <definedName name="c1.a2p">#REF!</definedName>
    <definedName name="c1.a2t" localSheetId="4">#REF!</definedName>
    <definedName name="c1.a2t" localSheetId="3">#REF!</definedName>
    <definedName name="c1.a2t" localSheetId="2">#REF!</definedName>
    <definedName name="c1.a2t" localSheetId="1">#REF!</definedName>
    <definedName name="c1.a2t" localSheetId="0">#REF!</definedName>
    <definedName name="c1.a2t" localSheetId="7">#REF!</definedName>
    <definedName name="c1.a2t" localSheetId="5">#REF!</definedName>
    <definedName name="c1.a2t">#REF!</definedName>
    <definedName name="c2.a1p" localSheetId="4">#REF!</definedName>
    <definedName name="c2.a1p" localSheetId="3">#REF!</definedName>
    <definedName name="c2.a1p" localSheetId="2">#REF!</definedName>
    <definedName name="c2.a1p" localSheetId="1">#REF!</definedName>
    <definedName name="c2.a1p" localSheetId="0">#REF!</definedName>
    <definedName name="c2.a1p" localSheetId="7">#REF!</definedName>
    <definedName name="c2.a1p" localSheetId="5">#REF!</definedName>
    <definedName name="c2.a1p">#REF!</definedName>
    <definedName name="c2.a1t" localSheetId="4">#REF!</definedName>
    <definedName name="c2.a1t" localSheetId="3">#REF!</definedName>
    <definedName name="c2.a1t" localSheetId="2">#REF!</definedName>
    <definedName name="c2.a1t" localSheetId="1">#REF!</definedName>
    <definedName name="c2.a1t" localSheetId="0">#REF!</definedName>
    <definedName name="c2.a1t" localSheetId="7">#REF!</definedName>
    <definedName name="c2.a1t" localSheetId="5">#REF!</definedName>
    <definedName name="c2.a1t">#REF!</definedName>
    <definedName name="c2.a2p" localSheetId="4">#REF!</definedName>
    <definedName name="c2.a2p" localSheetId="3">#REF!</definedName>
    <definedName name="c2.a2p" localSheetId="2">#REF!</definedName>
    <definedName name="c2.a2p" localSheetId="1">#REF!</definedName>
    <definedName name="c2.a2p" localSheetId="0">#REF!</definedName>
    <definedName name="c2.a2p" localSheetId="7">#REF!</definedName>
    <definedName name="c2.a2p" localSheetId="5">#REF!</definedName>
    <definedName name="c2.a2p">#REF!</definedName>
    <definedName name="c2.a2t" localSheetId="4">#REF!</definedName>
    <definedName name="c2.a2t" localSheetId="3">#REF!</definedName>
    <definedName name="c2.a2t" localSheetId="2">#REF!</definedName>
    <definedName name="c2.a2t" localSheetId="1">#REF!</definedName>
    <definedName name="c2.a2t" localSheetId="0">#REF!</definedName>
    <definedName name="c2.a2t" localSheetId="7">#REF!</definedName>
    <definedName name="c2.a2t" localSheetId="5">#REF!</definedName>
    <definedName name="c2.a2t">#REF!</definedName>
    <definedName name="CA" localSheetId="4">#REF!</definedName>
    <definedName name="CA" localSheetId="3">#REF!</definedName>
    <definedName name="CA" localSheetId="2">#REF!</definedName>
    <definedName name="CA" localSheetId="1">#REF!</definedName>
    <definedName name="CA" localSheetId="0">#REF!</definedName>
    <definedName name="CA" localSheetId="7">#REF!</definedName>
    <definedName name="CA" localSheetId="5">#REF!</definedName>
    <definedName name="CA">#REF!</definedName>
    <definedName name="CA10L" localSheetId="4">[21]INPUT!#REF!</definedName>
    <definedName name="CA10L" localSheetId="3">[21]INPUT!#REF!</definedName>
    <definedName name="CA10L" localSheetId="2">[21]INPUT!#REF!</definedName>
    <definedName name="CA10L" localSheetId="1">[21]INPUT!#REF!</definedName>
    <definedName name="CA10L" localSheetId="0">[21]INPUT!#REF!</definedName>
    <definedName name="CA10L" localSheetId="7">[21]INPUT!#REF!</definedName>
    <definedName name="CA10L" localSheetId="5">[21]INPUT!#REF!</definedName>
    <definedName name="CA10L">[21]INPUT!#REF!</definedName>
    <definedName name="CA10R" localSheetId="4">[21]INPUT!#REF!</definedName>
    <definedName name="CA10R" localSheetId="3">[21]INPUT!#REF!</definedName>
    <definedName name="CA10R" localSheetId="2">[21]INPUT!#REF!</definedName>
    <definedName name="CA10R" localSheetId="1">[21]INPUT!#REF!</definedName>
    <definedName name="CA10R" localSheetId="0">[21]INPUT!#REF!</definedName>
    <definedName name="CA10R" localSheetId="7">[21]INPUT!#REF!</definedName>
    <definedName name="CA10R" localSheetId="5">[21]INPUT!#REF!</definedName>
    <definedName name="CA10R">[21]INPUT!#REF!</definedName>
    <definedName name="CA3L" localSheetId="4">[21]INPUT!#REF!</definedName>
    <definedName name="CA3L" localSheetId="3">[21]INPUT!#REF!</definedName>
    <definedName name="CA3L">[21]INPUT!#REF!</definedName>
    <definedName name="CA3R" localSheetId="4">[21]INPUT!#REF!</definedName>
    <definedName name="CA3R" localSheetId="3">[21]INPUT!#REF!</definedName>
    <definedName name="CA3R">[21]INPUT!#REF!</definedName>
    <definedName name="CA4L" localSheetId="4">[21]INPUT!#REF!</definedName>
    <definedName name="CA4L" localSheetId="3">[21]INPUT!#REF!</definedName>
    <definedName name="CA4L">[21]INPUT!#REF!</definedName>
    <definedName name="CA4R" localSheetId="4">[21]INPUT!#REF!</definedName>
    <definedName name="CA4R" localSheetId="3">[21]INPUT!#REF!</definedName>
    <definedName name="CA4R">[21]INPUT!#REF!</definedName>
    <definedName name="CA5L" localSheetId="4">[21]INPUT!#REF!</definedName>
    <definedName name="CA5L" localSheetId="3">[21]INPUT!#REF!</definedName>
    <definedName name="CA5L">[21]INPUT!#REF!</definedName>
    <definedName name="CA5R" localSheetId="4">[21]INPUT!#REF!</definedName>
    <definedName name="CA5R" localSheetId="3">[21]INPUT!#REF!</definedName>
    <definedName name="CA5R">[21]INPUT!#REF!</definedName>
    <definedName name="CA6L" localSheetId="4">[21]INPUT!#REF!</definedName>
    <definedName name="CA6L" localSheetId="3">[21]INPUT!#REF!</definedName>
    <definedName name="CA6L">[21]INPUT!#REF!</definedName>
    <definedName name="CA6R" localSheetId="4">[21]INPUT!#REF!</definedName>
    <definedName name="CA6R" localSheetId="3">[21]INPUT!#REF!</definedName>
    <definedName name="CA6R">[21]INPUT!#REF!</definedName>
    <definedName name="CA7L" localSheetId="4">[21]INPUT!#REF!</definedName>
    <definedName name="CA7L" localSheetId="3">[21]INPUT!#REF!</definedName>
    <definedName name="CA7L">[21]INPUT!#REF!</definedName>
    <definedName name="CA7R" localSheetId="4">[21]INPUT!#REF!</definedName>
    <definedName name="CA7R" localSheetId="3">[21]INPUT!#REF!</definedName>
    <definedName name="CA7R">[21]INPUT!#REF!</definedName>
    <definedName name="CA8L" localSheetId="4">[21]INPUT!#REF!</definedName>
    <definedName name="CA8L" localSheetId="3">[21]INPUT!#REF!</definedName>
    <definedName name="CA8L">[21]INPUT!#REF!</definedName>
    <definedName name="CA8R" localSheetId="4">[21]INPUT!#REF!</definedName>
    <definedName name="CA8R" localSheetId="3">[21]INPUT!#REF!</definedName>
    <definedName name="CA8R">[21]INPUT!#REF!</definedName>
    <definedName name="CA9L" localSheetId="4">[21]INPUT!#REF!</definedName>
    <definedName name="CA9L" localSheetId="3">[21]INPUT!#REF!</definedName>
    <definedName name="CA9L">[21]INPUT!#REF!</definedName>
    <definedName name="CA9R" localSheetId="4">[21]INPUT!#REF!</definedName>
    <definedName name="CA9R" localSheetId="3">[21]INPUT!#REF!</definedName>
    <definedName name="CA9R">[21]INPUT!#REF!</definedName>
    <definedName name="cable" localSheetId="4">#REF!</definedName>
    <definedName name="cable" localSheetId="3">#REF!</definedName>
    <definedName name="cable" localSheetId="2">#REF!</definedName>
    <definedName name="cable" localSheetId="1">#REF!</definedName>
    <definedName name="cable" localSheetId="0">#REF!</definedName>
    <definedName name="cable" localSheetId="7">#REF!</definedName>
    <definedName name="cable" localSheetId="5">#REF!</definedName>
    <definedName name="cable">#REF!</definedName>
    <definedName name="camberWork" localSheetId="4">#N/A</definedName>
    <definedName name="camberWork" localSheetId="3">#N/A</definedName>
    <definedName name="camberWork" localSheetId="2">#N/A</definedName>
    <definedName name="camberWork" localSheetId="1">#N/A</definedName>
    <definedName name="camberWork" localSheetId="0">#N/A</definedName>
    <definedName name="camberWork" localSheetId="7">#N/A</definedName>
    <definedName name="camberWork" localSheetId="11">#N/A</definedName>
    <definedName name="camberWork" localSheetId="5">#N/A</definedName>
    <definedName name="camberWork">#N/A</definedName>
    <definedName name="CB" localSheetId="4">#REF!</definedName>
    <definedName name="CB" localSheetId="3">#REF!</definedName>
    <definedName name="CB" localSheetId="2">#REF!</definedName>
    <definedName name="CB" localSheetId="1">#REF!</definedName>
    <definedName name="CB" localSheetId="0">#REF!</definedName>
    <definedName name="CB" localSheetId="7">#REF!</definedName>
    <definedName name="CB" localSheetId="5">#REF!</definedName>
    <definedName name="CB">#REF!</definedName>
    <definedName name="CC" localSheetId="4">#REF!</definedName>
    <definedName name="CC" localSheetId="3">#REF!</definedName>
    <definedName name="CC" localSheetId="2">#REF!</definedName>
    <definedName name="CC" localSheetId="1">#REF!</definedName>
    <definedName name="CC" localSheetId="0">#REF!</definedName>
    <definedName name="CC" localSheetId="7">#REF!</definedName>
    <definedName name="CC" localSheetId="5">#REF!</definedName>
    <definedName name="CC">#REF!</definedName>
    <definedName name="ccc" localSheetId="4">#REF!</definedName>
    <definedName name="ccc" localSheetId="3">#REF!</definedName>
    <definedName name="ccc" localSheetId="2">#REF!</definedName>
    <definedName name="ccc" localSheetId="1">#REF!</definedName>
    <definedName name="ccc" localSheetId="0">#REF!</definedName>
    <definedName name="ccc" localSheetId="7">#REF!</definedName>
    <definedName name="ccc" localSheetId="5">#REF!</definedName>
    <definedName name="ccc">#REF!</definedName>
    <definedName name="CCCC" localSheetId="4">#REF!</definedName>
    <definedName name="CCCC" localSheetId="3">#REF!</definedName>
    <definedName name="CCCC">#REF!</definedName>
    <definedName name="CCTV설비" localSheetId="4">#REF!</definedName>
    <definedName name="CCTV설비" localSheetId="3">#REF!</definedName>
    <definedName name="CCTV설비" localSheetId="2">#REF!</definedName>
    <definedName name="CCTV설비" localSheetId="1">#REF!</definedName>
    <definedName name="CCTV설비" localSheetId="0">#REF!</definedName>
    <definedName name="CCTV설비" localSheetId="7">#REF!</definedName>
    <definedName name="CCTV설비" localSheetId="5">#REF!</definedName>
    <definedName name="CCTV설비">#REF!</definedName>
    <definedName name="CD" localSheetId="4">#REF!</definedName>
    <definedName name="CD" localSheetId="3">#REF!</definedName>
    <definedName name="CD" localSheetId="2">#REF!</definedName>
    <definedName name="CD" localSheetId="1">#REF!</definedName>
    <definedName name="CD" localSheetId="0">#REF!</definedName>
    <definedName name="CD" localSheetId="7">#REF!</definedName>
    <definedName name="CD" localSheetId="5">#REF!</definedName>
    <definedName name="CD">#REF!</definedName>
    <definedName name="CE" localSheetId="4">#REF!</definedName>
    <definedName name="CE" localSheetId="3">#REF!</definedName>
    <definedName name="CE" localSheetId="2">#REF!</definedName>
    <definedName name="CE" localSheetId="1">#REF!</definedName>
    <definedName name="CE" localSheetId="0">#REF!</definedName>
    <definedName name="CE" localSheetId="7">#REF!</definedName>
    <definedName name="CE" localSheetId="5">#REF!</definedName>
    <definedName name="CE">#REF!</definedName>
    <definedName name="CF" localSheetId="4">#REF!</definedName>
    <definedName name="CF" localSheetId="3">#REF!</definedName>
    <definedName name="CF" localSheetId="2">#REF!</definedName>
    <definedName name="CF" localSheetId="1">#REF!</definedName>
    <definedName name="CF" localSheetId="0">#REF!</definedName>
    <definedName name="CF" localSheetId="7">#REF!</definedName>
    <definedName name="CF" localSheetId="5">#REF!</definedName>
    <definedName name="CF">#REF!</definedName>
    <definedName name="CG" localSheetId="4">#REF!</definedName>
    <definedName name="CG" localSheetId="3">#REF!</definedName>
    <definedName name="CG" localSheetId="2">#REF!</definedName>
    <definedName name="CG" localSheetId="1">#REF!</definedName>
    <definedName name="CG" localSheetId="0">#REF!</definedName>
    <definedName name="CG" localSheetId="7">#REF!</definedName>
    <definedName name="CG" localSheetId="5">#REF!</definedName>
    <definedName name="CG">#REF!</definedName>
    <definedName name="CGP" localSheetId="4">#REF!</definedName>
    <definedName name="CGP" localSheetId="3">#REF!</definedName>
    <definedName name="CGP" localSheetId="2">#REF!</definedName>
    <definedName name="CGP" localSheetId="1">#REF!</definedName>
    <definedName name="CGP" localSheetId="0">#REF!</definedName>
    <definedName name="CGP" localSheetId="7">#REF!</definedName>
    <definedName name="CGP" localSheetId="5">#REF!</definedName>
    <definedName name="CGP">#REF!</definedName>
    <definedName name="CH" localSheetId="4">#REF!</definedName>
    <definedName name="CH" localSheetId="3">#REF!</definedName>
    <definedName name="CH" localSheetId="2">#REF!</definedName>
    <definedName name="CH" localSheetId="1">#REF!</definedName>
    <definedName name="CH" localSheetId="0">#REF!</definedName>
    <definedName name="CH" localSheetId="7">#REF!</definedName>
    <definedName name="CH" localSheetId="5">#REF!</definedName>
    <definedName name="CH">#REF!</definedName>
    <definedName name="CHN10L" localSheetId="4">[152]INPUT!#REF!</definedName>
    <definedName name="CHN10L" localSheetId="3">[152]INPUT!#REF!</definedName>
    <definedName name="CHN10L" localSheetId="2">[152]INPUT!#REF!</definedName>
    <definedName name="CHN10L" localSheetId="1">[152]INPUT!#REF!</definedName>
    <definedName name="CHN10L" localSheetId="0">[152]INPUT!#REF!</definedName>
    <definedName name="CHN10L" localSheetId="7">[153]INPUT!#REF!</definedName>
    <definedName name="CHN10L" localSheetId="5">[152]INPUT!#REF!</definedName>
    <definedName name="CHN10L">[153]INPUT!#REF!</definedName>
    <definedName name="CHN10R" localSheetId="4">[152]INPUT!#REF!</definedName>
    <definedName name="CHN10R" localSheetId="3">[152]INPUT!#REF!</definedName>
    <definedName name="CHN10R" localSheetId="2">[152]INPUT!#REF!</definedName>
    <definedName name="CHN10R" localSheetId="1">[152]INPUT!#REF!</definedName>
    <definedName name="CHN10R" localSheetId="0">[152]INPUT!#REF!</definedName>
    <definedName name="CHN10R" localSheetId="7">[153]INPUT!#REF!</definedName>
    <definedName name="CHN10R" localSheetId="5">[152]INPUT!#REF!</definedName>
    <definedName name="CHN10R">[153]INPUT!#REF!</definedName>
    <definedName name="CHN3L" localSheetId="4">[152]INPUT!#REF!</definedName>
    <definedName name="CHN3L" localSheetId="3">[152]INPUT!#REF!</definedName>
    <definedName name="CHN3L" localSheetId="2">[152]INPUT!#REF!</definedName>
    <definedName name="CHN3L" localSheetId="1">[152]INPUT!#REF!</definedName>
    <definedName name="CHN3L" localSheetId="0">[152]INPUT!#REF!</definedName>
    <definedName name="CHN3L" localSheetId="5">[152]INPUT!#REF!</definedName>
    <definedName name="CHN3L">[153]INPUT!#REF!</definedName>
    <definedName name="CHN3R" localSheetId="4">[152]INPUT!#REF!</definedName>
    <definedName name="CHN3R" localSheetId="3">[152]INPUT!#REF!</definedName>
    <definedName name="CHN3R" localSheetId="2">[152]INPUT!#REF!</definedName>
    <definedName name="CHN3R" localSheetId="1">[152]INPUT!#REF!</definedName>
    <definedName name="CHN3R" localSheetId="0">[152]INPUT!#REF!</definedName>
    <definedName name="CHN3R" localSheetId="5">[152]INPUT!#REF!</definedName>
    <definedName name="CHN3R">[153]INPUT!#REF!</definedName>
    <definedName name="CHN4L" localSheetId="4">[152]INPUT!#REF!</definedName>
    <definedName name="CHN4L" localSheetId="3">[152]INPUT!#REF!</definedName>
    <definedName name="CHN4L" localSheetId="2">[152]INPUT!#REF!</definedName>
    <definedName name="CHN4L" localSheetId="1">[152]INPUT!#REF!</definedName>
    <definedName name="CHN4L" localSheetId="0">[152]INPUT!#REF!</definedName>
    <definedName name="CHN4L" localSheetId="5">[152]INPUT!#REF!</definedName>
    <definedName name="CHN4L">[153]INPUT!#REF!</definedName>
    <definedName name="CHN4R" localSheetId="4">[152]INPUT!#REF!</definedName>
    <definedName name="CHN4R" localSheetId="3">[152]INPUT!#REF!</definedName>
    <definedName name="CHN4R" localSheetId="2">[152]INPUT!#REF!</definedName>
    <definedName name="CHN4R" localSheetId="1">[152]INPUT!#REF!</definedName>
    <definedName name="CHN4R" localSheetId="0">[152]INPUT!#REF!</definedName>
    <definedName name="CHN4R" localSheetId="5">[152]INPUT!#REF!</definedName>
    <definedName name="CHN4R">[153]INPUT!#REF!</definedName>
    <definedName name="CHN5L" localSheetId="4">[152]INPUT!#REF!</definedName>
    <definedName name="CHN5L" localSheetId="3">[152]INPUT!#REF!</definedName>
    <definedName name="CHN5L" localSheetId="2">[152]INPUT!#REF!</definedName>
    <definedName name="CHN5L" localSheetId="1">[152]INPUT!#REF!</definedName>
    <definedName name="CHN5L" localSheetId="0">[152]INPUT!#REF!</definedName>
    <definedName name="CHN5L" localSheetId="5">[152]INPUT!#REF!</definedName>
    <definedName name="CHN5L">[153]INPUT!#REF!</definedName>
    <definedName name="CHN5R" localSheetId="4">[152]INPUT!#REF!</definedName>
    <definedName name="CHN5R" localSheetId="3">[152]INPUT!#REF!</definedName>
    <definedName name="CHN5R" localSheetId="2">[152]INPUT!#REF!</definedName>
    <definedName name="CHN5R" localSheetId="1">[152]INPUT!#REF!</definedName>
    <definedName name="CHN5R" localSheetId="0">[152]INPUT!#REF!</definedName>
    <definedName name="CHN5R" localSheetId="5">[152]INPUT!#REF!</definedName>
    <definedName name="CHN5R">[153]INPUT!#REF!</definedName>
    <definedName name="CHN6L" localSheetId="4">[152]INPUT!#REF!</definedName>
    <definedName name="CHN6L" localSheetId="3">[152]INPUT!#REF!</definedName>
    <definedName name="CHN6L" localSheetId="2">[152]INPUT!#REF!</definedName>
    <definedName name="CHN6L" localSheetId="1">[152]INPUT!#REF!</definedName>
    <definedName name="CHN6L" localSheetId="0">[152]INPUT!#REF!</definedName>
    <definedName name="CHN6L" localSheetId="5">[152]INPUT!#REF!</definedName>
    <definedName name="CHN6L">[153]INPUT!#REF!</definedName>
    <definedName name="CHN6R" localSheetId="4">[152]INPUT!#REF!</definedName>
    <definedName name="CHN6R" localSheetId="3">[152]INPUT!#REF!</definedName>
    <definedName name="CHN6R" localSheetId="2">[152]INPUT!#REF!</definedName>
    <definedName name="CHN6R" localSheetId="1">[152]INPUT!#REF!</definedName>
    <definedName name="CHN6R" localSheetId="0">[152]INPUT!#REF!</definedName>
    <definedName name="CHN6R" localSheetId="5">[152]INPUT!#REF!</definedName>
    <definedName name="CHN6R">[153]INPUT!#REF!</definedName>
    <definedName name="CHN7L" localSheetId="4">[152]INPUT!#REF!</definedName>
    <definedName name="CHN7L" localSheetId="3">[152]INPUT!#REF!</definedName>
    <definedName name="CHN7L" localSheetId="2">[152]INPUT!#REF!</definedName>
    <definedName name="CHN7L" localSheetId="1">[152]INPUT!#REF!</definedName>
    <definedName name="CHN7L" localSheetId="0">[152]INPUT!#REF!</definedName>
    <definedName name="CHN7L" localSheetId="5">[152]INPUT!#REF!</definedName>
    <definedName name="CHN7L">[153]INPUT!#REF!</definedName>
    <definedName name="CHN7R" localSheetId="4">[152]INPUT!#REF!</definedName>
    <definedName name="CHN7R" localSheetId="3">[152]INPUT!#REF!</definedName>
    <definedName name="CHN7R" localSheetId="2">[152]INPUT!#REF!</definedName>
    <definedName name="CHN7R" localSheetId="1">[152]INPUT!#REF!</definedName>
    <definedName name="CHN7R" localSheetId="0">[152]INPUT!#REF!</definedName>
    <definedName name="CHN7R" localSheetId="5">[152]INPUT!#REF!</definedName>
    <definedName name="CHN7R">[153]INPUT!#REF!</definedName>
    <definedName name="CHN8L" localSheetId="4">[152]INPUT!#REF!</definedName>
    <definedName name="CHN8L" localSheetId="3">[152]INPUT!#REF!</definedName>
    <definedName name="CHN8L" localSheetId="2">[152]INPUT!#REF!</definedName>
    <definedName name="CHN8L" localSheetId="1">[152]INPUT!#REF!</definedName>
    <definedName name="CHN8L" localSheetId="0">[152]INPUT!#REF!</definedName>
    <definedName name="CHN8L" localSheetId="5">[152]INPUT!#REF!</definedName>
    <definedName name="CHN8L">[153]INPUT!#REF!</definedName>
    <definedName name="CHN8R" localSheetId="4">[152]INPUT!#REF!</definedName>
    <definedName name="CHN8R" localSheetId="3">[152]INPUT!#REF!</definedName>
    <definedName name="CHN8R" localSheetId="2">[152]INPUT!#REF!</definedName>
    <definedName name="CHN8R" localSheetId="1">[152]INPUT!#REF!</definedName>
    <definedName name="CHN8R" localSheetId="0">[152]INPUT!#REF!</definedName>
    <definedName name="CHN8R" localSheetId="5">[152]INPUT!#REF!</definedName>
    <definedName name="CHN8R">[153]INPUT!#REF!</definedName>
    <definedName name="CHN9L" localSheetId="4">[152]INPUT!#REF!</definedName>
    <definedName name="CHN9L" localSheetId="3">[152]INPUT!#REF!</definedName>
    <definedName name="CHN9L" localSheetId="2">[152]INPUT!#REF!</definedName>
    <definedName name="CHN9L" localSheetId="1">[152]INPUT!#REF!</definedName>
    <definedName name="CHN9L" localSheetId="0">[152]INPUT!#REF!</definedName>
    <definedName name="CHN9L" localSheetId="5">[152]INPUT!#REF!</definedName>
    <definedName name="CHN9L">[153]INPUT!#REF!</definedName>
    <definedName name="CHN9R" localSheetId="4">[152]INPUT!#REF!</definedName>
    <definedName name="CHN9R" localSheetId="3">[152]INPUT!#REF!</definedName>
    <definedName name="CHN9R" localSheetId="2">[152]INPUT!#REF!</definedName>
    <definedName name="CHN9R" localSheetId="1">[152]INPUT!#REF!</definedName>
    <definedName name="CHN9R" localSheetId="0">[152]INPUT!#REF!</definedName>
    <definedName name="CHN9R" localSheetId="5">[152]INPUT!#REF!</definedName>
    <definedName name="CHN9R">[153]INPUT!#REF!</definedName>
    <definedName name="CHO10L" localSheetId="4">[152]INPUT!#REF!</definedName>
    <definedName name="CHO10L" localSheetId="3">[152]INPUT!#REF!</definedName>
    <definedName name="CHO10L" localSheetId="2">[152]INPUT!#REF!</definedName>
    <definedName name="CHO10L" localSheetId="1">[152]INPUT!#REF!</definedName>
    <definedName name="CHO10L" localSheetId="0">[152]INPUT!#REF!</definedName>
    <definedName name="CHO10L" localSheetId="5">[152]INPUT!#REF!</definedName>
    <definedName name="CHO10L">[153]INPUT!#REF!</definedName>
    <definedName name="CHO10R" localSheetId="4">[152]INPUT!#REF!</definedName>
    <definedName name="CHO10R" localSheetId="3">[152]INPUT!#REF!</definedName>
    <definedName name="CHO10R" localSheetId="2">[152]INPUT!#REF!</definedName>
    <definedName name="CHO10R" localSheetId="1">[152]INPUT!#REF!</definedName>
    <definedName name="CHO10R" localSheetId="0">[152]INPUT!#REF!</definedName>
    <definedName name="CHO10R" localSheetId="5">[152]INPUT!#REF!</definedName>
    <definedName name="CHO10R">[153]INPUT!#REF!</definedName>
    <definedName name="CHO3L" localSheetId="4">[152]INPUT!#REF!</definedName>
    <definedName name="CHO3L" localSheetId="3">[152]INPUT!#REF!</definedName>
    <definedName name="CHO3L" localSheetId="2">[152]INPUT!#REF!</definedName>
    <definedName name="CHO3L" localSheetId="1">[152]INPUT!#REF!</definedName>
    <definedName name="CHO3L" localSheetId="0">[152]INPUT!#REF!</definedName>
    <definedName name="CHO3L" localSheetId="5">[152]INPUT!#REF!</definedName>
    <definedName name="CHO3L">[153]INPUT!#REF!</definedName>
    <definedName name="CHO3R" localSheetId="4">[152]INPUT!#REF!</definedName>
    <definedName name="CHO3R" localSheetId="3">[152]INPUT!#REF!</definedName>
    <definedName name="CHO3R" localSheetId="2">[152]INPUT!#REF!</definedName>
    <definedName name="CHO3R" localSheetId="1">[152]INPUT!#REF!</definedName>
    <definedName name="CHO3R" localSheetId="0">[152]INPUT!#REF!</definedName>
    <definedName name="CHO3R" localSheetId="5">[152]INPUT!#REF!</definedName>
    <definedName name="CHO3R">[153]INPUT!#REF!</definedName>
    <definedName name="CHO4L" localSheetId="4">[152]INPUT!#REF!</definedName>
    <definedName name="CHO4L" localSheetId="3">[152]INPUT!#REF!</definedName>
    <definedName name="CHO4L" localSheetId="2">[152]INPUT!#REF!</definedName>
    <definedName name="CHO4L" localSheetId="1">[152]INPUT!#REF!</definedName>
    <definedName name="CHO4L" localSheetId="0">[152]INPUT!#REF!</definedName>
    <definedName name="CHO4L" localSheetId="5">[152]INPUT!#REF!</definedName>
    <definedName name="CHO4L">[153]INPUT!#REF!</definedName>
    <definedName name="CHO4R" localSheetId="4">[152]INPUT!#REF!</definedName>
    <definedName name="CHO4R" localSheetId="3">[152]INPUT!#REF!</definedName>
    <definedName name="CHO4R" localSheetId="2">[152]INPUT!#REF!</definedName>
    <definedName name="CHO4R" localSheetId="1">[152]INPUT!#REF!</definedName>
    <definedName name="CHO4R" localSheetId="0">[152]INPUT!#REF!</definedName>
    <definedName name="CHO4R" localSheetId="5">[152]INPUT!#REF!</definedName>
    <definedName name="CHO4R">[153]INPUT!#REF!</definedName>
    <definedName name="CHO5L" localSheetId="4">[152]INPUT!#REF!</definedName>
    <definedName name="CHO5L" localSheetId="3">[152]INPUT!#REF!</definedName>
    <definedName name="CHO5L" localSheetId="2">[152]INPUT!#REF!</definedName>
    <definedName name="CHO5L" localSheetId="1">[152]INPUT!#REF!</definedName>
    <definedName name="CHO5L" localSheetId="0">[152]INPUT!#REF!</definedName>
    <definedName name="CHO5L" localSheetId="5">[152]INPUT!#REF!</definedName>
    <definedName name="CHO5L">[153]INPUT!#REF!</definedName>
    <definedName name="CHO5R" localSheetId="4">[152]INPUT!#REF!</definedName>
    <definedName name="CHO5R" localSheetId="3">[152]INPUT!#REF!</definedName>
    <definedName name="CHO5R" localSheetId="2">[152]INPUT!#REF!</definedName>
    <definedName name="CHO5R" localSheetId="1">[152]INPUT!#REF!</definedName>
    <definedName name="CHO5R" localSheetId="0">[152]INPUT!#REF!</definedName>
    <definedName name="CHO5R" localSheetId="5">[152]INPUT!#REF!</definedName>
    <definedName name="CHO5R">[153]INPUT!#REF!</definedName>
    <definedName name="CHO6L" localSheetId="4">[152]INPUT!#REF!</definedName>
    <definedName name="CHO6L" localSheetId="3">[152]INPUT!#REF!</definedName>
    <definedName name="CHO6L" localSheetId="2">[152]INPUT!#REF!</definedName>
    <definedName name="CHO6L" localSheetId="1">[152]INPUT!#REF!</definedName>
    <definedName name="CHO6L" localSheetId="0">[152]INPUT!#REF!</definedName>
    <definedName name="CHO6L" localSheetId="5">[152]INPUT!#REF!</definedName>
    <definedName name="CHO6L">[153]INPUT!#REF!</definedName>
    <definedName name="CHO6R" localSheetId="4">[152]INPUT!#REF!</definedName>
    <definedName name="CHO6R" localSheetId="3">[152]INPUT!#REF!</definedName>
    <definedName name="CHO6R" localSheetId="2">[152]INPUT!#REF!</definedName>
    <definedName name="CHO6R" localSheetId="1">[152]INPUT!#REF!</definedName>
    <definedName name="CHO6R" localSheetId="0">[152]INPUT!#REF!</definedName>
    <definedName name="CHO6R" localSheetId="5">[152]INPUT!#REF!</definedName>
    <definedName name="CHO6R">[153]INPUT!#REF!</definedName>
    <definedName name="CHO7L" localSheetId="4">[152]INPUT!#REF!</definedName>
    <definedName name="CHO7L" localSheetId="3">[152]INPUT!#REF!</definedName>
    <definedName name="CHO7L" localSheetId="2">[152]INPUT!#REF!</definedName>
    <definedName name="CHO7L" localSheetId="1">[152]INPUT!#REF!</definedName>
    <definedName name="CHO7L" localSheetId="0">[152]INPUT!#REF!</definedName>
    <definedName name="CHO7L" localSheetId="5">[152]INPUT!#REF!</definedName>
    <definedName name="CHO7L">[153]INPUT!#REF!</definedName>
    <definedName name="CHO7R" localSheetId="4">[152]INPUT!#REF!</definedName>
    <definedName name="CHO7R" localSheetId="3">[152]INPUT!#REF!</definedName>
    <definedName name="CHO7R" localSheetId="2">[152]INPUT!#REF!</definedName>
    <definedName name="CHO7R" localSheetId="1">[152]INPUT!#REF!</definedName>
    <definedName name="CHO7R" localSheetId="0">[152]INPUT!#REF!</definedName>
    <definedName name="CHO7R" localSheetId="5">[152]INPUT!#REF!</definedName>
    <definedName name="CHO7R">[153]INPUT!#REF!</definedName>
    <definedName name="CHO8L" localSheetId="4">[152]INPUT!#REF!</definedName>
    <definedName name="CHO8L" localSheetId="3">[152]INPUT!#REF!</definedName>
    <definedName name="CHO8L" localSheetId="2">[152]INPUT!#REF!</definedName>
    <definedName name="CHO8L" localSheetId="1">[152]INPUT!#REF!</definedName>
    <definedName name="CHO8L" localSheetId="0">[152]INPUT!#REF!</definedName>
    <definedName name="CHO8L" localSheetId="5">[152]INPUT!#REF!</definedName>
    <definedName name="CHO8L">[153]INPUT!#REF!</definedName>
    <definedName name="CHO8R" localSheetId="4">[152]INPUT!#REF!</definedName>
    <definedName name="CHO8R" localSheetId="3">[152]INPUT!#REF!</definedName>
    <definedName name="CHO8R" localSheetId="2">[152]INPUT!#REF!</definedName>
    <definedName name="CHO8R" localSheetId="1">[152]INPUT!#REF!</definedName>
    <definedName name="CHO8R" localSheetId="0">[152]INPUT!#REF!</definedName>
    <definedName name="CHO8R" localSheetId="5">[152]INPUT!#REF!</definedName>
    <definedName name="CHO8R">[153]INPUT!#REF!</definedName>
    <definedName name="CHO9L" localSheetId="4">[152]INPUT!#REF!</definedName>
    <definedName name="CHO9L" localSheetId="3">[152]INPUT!#REF!</definedName>
    <definedName name="CHO9L" localSheetId="2">[152]INPUT!#REF!</definedName>
    <definedName name="CHO9L" localSheetId="1">[152]INPUT!#REF!</definedName>
    <definedName name="CHO9L" localSheetId="0">[152]INPUT!#REF!</definedName>
    <definedName name="CHO9L" localSheetId="5">[152]INPUT!#REF!</definedName>
    <definedName name="CHO9L">[153]INPUT!#REF!</definedName>
    <definedName name="CHO9R" localSheetId="4">[152]INPUT!#REF!</definedName>
    <definedName name="CHO9R" localSheetId="3">[152]INPUT!#REF!</definedName>
    <definedName name="CHO9R" localSheetId="2">[152]INPUT!#REF!</definedName>
    <definedName name="CHO9R" localSheetId="1">[152]INPUT!#REF!</definedName>
    <definedName name="CHO9R" localSheetId="0">[152]INPUT!#REF!</definedName>
    <definedName name="CHO9R" localSheetId="5">[152]INPUT!#REF!</definedName>
    <definedName name="CHO9R">[153]INPUT!#REF!</definedName>
    <definedName name="CHP10L" localSheetId="4">[152]INPUT!#REF!</definedName>
    <definedName name="CHP10L" localSheetId="3">[152]INPUT!#REF!</definedName>
    <definedName name="CHP10L" localSheetId="2">[152]INPUT!#REF!</definedName>
    <definedName name="CHP10L" localSheetId="1">[152]INPUT!#REF!</definedName>
    <definedName name="CHP10L" localSheetId="0">[152]INPUT!#REF!</definedName>
    <definedName name="CHP10L" localSheetId="5">[152]INPUT!#REF!</definedName>
    <definedName name="CHP10L">[153]INPUT!#REF!</definedName>
    <definedName name="CHP10R" localSheetId="4">[152]INPUT!#REF!</definedName>
    <definedName name="CHP10R" localSheetId="3">[152]INPUT!#REF!</definedName>
    <definedName name="CHP10R" localSheetId="2">[152]INPUT!#REF!</definedName>
    <definedName name="CHP10R" localSheetId="1">[152]INPUT!#REF!</definedName>
    <definedName name="CHP10R" localSheetId="0">[152]INPUT!#REF!</definedName>
    <definedName name="CHP10R" localSheetId="5">[152]INPUT!#REF!</definedName>
    <definedName name="CHP10R">[153]INPUT!#REF!</definedName>
    <definedName name="CHP3L" localSheetId="4">[152]INPUT!#REF!</definedName>
    <definedName name="CHP3L" localSheetId="3">[152]INPUT!#REF!</definedName>
    <definedName name="CHP3L" localSheetId="2">[152]INPUT!#REF!</definedName>
    <definedName name="CHP3L" localSheetId="1">[152]INPUT!#REF!</definedName>
    <definedName name="CHP3L" localSheetId="0">[152]INPUT!#REF!</definedName>
    <definedName name="CHP3L" localSheetId="5">[152]INPUT!#REF!</definedName>
    <definedName name="CHP3L">[153]INPUT!#REF!</definedName>
    <definedName name="CHP3R" localSheetId="4">[152]INPUT!#REF!</definedName>
    <definedName name="CHP3R" localSheetId="3">[152]INPUT!#REF!</definedName>
    <definedName name="CHP3R" localSheetId="2">[152]INPUT!#REF!</definedName>
    <definedName name="CHP3R" localSheetId="1">[152]INPUT!#REF!</definedName>
    <definedName name="CHP3R" localSheetId="0">[152]INPUT!#REF!</definedName>
    <definedName name="CHP3R" localSheetId="5">[152]INPUT!#REF!</definedName>
    <definedName name="CHP3R">[153]INPUT!#REF!</definedName>
    <definedName name="CHP4L" localSheetId="4">[152]INPUT!#REF!</definedName>
    <definedName name="CHP4L" localSheetId="3">[152]INPUT!#REF!</definedName>
    <definedName name="CHP4L" localSheetId="2">[152]INPUT!#REF!</definedName>
    <definedName name="CHP4L" localSheetId="1">[152]INPUT!#REF!</definedName>
    <definedName name="CHP4L" localSheetId="0">[152]INPUT!#REF!</definedName>
    <definedName name="CHP4L" localSheetId="5">[152]INPUT!#REF!</definedName>
    <definedName name="CHP4L">[153]INPUT!#REF!</definedName>
    <definedName name="CHP4R" localSheetId="4">[152]INPUT!#REF!</definedName>
    <definedName name="CHP4R" localSheetId="3">[152]INPUT!#REF!</definedName>
    <definedName name="CHP4R" localSheetId="2">[152]INPUT!#REF!</definedName>
    <definedName name="CHP4R" localSheetId="1">[152]INPUT!#REF!</definedName>
    <definedName name="CHP4R" localSheetId="0">[152]INPUT!#REF!</definedName>
    <definedName name="CHP4R" localSheetId="5">[152]INPUT!#REF!</definedName>
    <definedName name="CHP4R">[153]INPUT!#REF!</definedName>
    <definedName name="CHP5L" localSheetId="4">[152]INPUT!#REF!</definedName>
    <definedName name="CHP5L" localSheetId="3">[152]INPUT!#REF!</definedName>
    <definedName name="CHP5L" localSheetId="2">[152]INPUT!#REF!</definedName>
    <definedName name="CHP5L" localSheetId="1">[152]INPUT!#REF!</definedName>
    <definedName name="CHP5L" localSheetId="0">[152]INPUT!#REF!</definedName>
    <definedName name="CHP5L" localSheetId="5">[152]INPUT!#REF!</definedName>
    <definedName name="CHP5L">[153]INPUT!#REF!</definedName>
    <definedName name="CHP5R" localSheetId="4">[152]INPUT!#REF!</definedName>
    <definedName name="CHP5R" localSheetId="3">[152]INPUT!#REF!</definedName>
    <definedName name="CHP5R" localSheetId="2">[152]INPUT!#REF!</definedName>
    <definedName name="CHP5R" localSheetId="1">[152]INPUT!#REF!</definedName>
    <definedName name="CHP5R" localSheetId="0">[152]INPUT!#REF!</definedName>
    <definedName name="CHP5R" localSheetId="5">[152]INPUT!#REF!</definedName>
    <definedName name="CHP5R">[153]INPUT!#REF!</definedName>
    <definedName name="CHP6L" localSheetId="4">[152]INPUT!#REF!</definedName>
    <definedName name="CHP6L" localSheetId="3">[152]INPUT!#REF!</definedName>
    <definedName name="CHP6L" localSheetId="2">[152]INPUT!#REF!</definedName>
    <definedName name="CHP6L" localSheetId="1">[152]INPUT!#REF!</definedName>
    <definedName name="CHP6L" localSheetId="0">[152]INPUT!#REF!</definedName>
    <definedName name="CHP6L" localSheetId="5">[152]INPUT!#REF!</definedName>
    <definedName name="CHP6L">[153]INPUT!#REF!</definedName>
    <definedName name="CHP6R" localSheetId="4">[152]INPUT!#REF!</definedName>
    <definedName name="CHP6R" localSheetId="3">[152]INPUT!#REF!</definedName>
    <definedName name="CHP6R" localSheetId="2">[152]INPUT!#REF!</definedName>
    <definedName name="CHP6R" localSheetId="1">[152]INPUT!#REF!</definedName>
    <definedName name="CHP6R" localSheetId="0">[152]INPUT!#REF!</definedName>
    <definedName name="CHP6R" localSheetId="5">[152]INPUT!#REF!</definedName>
    <definedName name="CHP6R">[153]INPUT!#REF!</definedName>
    <definedName name="CHP7L" localSheetId="4">[152]INPUT!#REF!</definedName>
    <definedName name="CHP7L" localSheetId="3">[152]INPUT!#REF!</definedName>
    <definedName name="CHP7L" localSheetId="2">[152]INPUT!#REF!</definedName>
    <definedName name="CHP7L" localSheetId="1">[152]INPUT!#REF!</definedName>
    <definedName name="CHP7L" localSheetId="0">[152]INPUT!#REF!</definedName>
    <definedName name="CHP7L" localSheetId="5">[152]INPUT!#REF!</definedName>
    <definedName name="CHP7L">[153]INPUT!#REF!</definedName>
    <definedName name="CHP7R" localSheetId="4">[152]INPUT!#REF!</definedName>
    <definedName name="CHP7R" localSheetId="3">[152]INPUT!#REF!</definedName>
    <definedName name="CHP7R" localSheetId="2">[152]INPUT!#REF!</definedName>
    <definedName name="CHP7R" localSheetId="1">[152]INPUT!#REF!</definedName>
    <definedName name="CHP7R" localSheetId="0">[152]INPUT!#REF!</definedName>
    <definedName name="CHP7R" localSheetId="5">[152]INPUT!#REF!</definedName>
    <definedName name="CHP7R">[153]INPUT!#REF!</definedName>
    <definedName name="CHP8L" localSheetId="4">[152]INPUT!#REF!</definedName>
    <definedName name="CHP8L" localSheetId="3">[152]INPUT!#REF!</definedName>
    <definedName name="CHP8L" localSheetId="2">[152]INPUT!#REF!</definedName>
    <definedName name="CHP8L" localSheetId="1">[152]INPUT!#REF!</definedName>
    <definedName name="CHP8L" localSheetId="0">[152]INPUT!#REF!</definedName>
    <definedName name="CHP8L" localSheetId="5">[152]INPUT!#REF!</definedName>
    <definedName name="CHP8L">[153]INPUT!#REF!</definedName>
    <definedName name="CHP8R" localSheetId="4">[152]INPUT!#REF!</definedName>
    <definedName name="CHP8R" localSheetId="3">[152]INPUT!#REF!</definedName>
    <definedName name="CHP8R" localSheetId="2">[152]INPUT!#REF!</definedName>
    <definedName name="CHP8R" localSheetId="1">[152]INPUT!#REF!</definedName>
    <definedName name="CHP8R" localSheetId="0">[152]INPUT!#REF!</definedName>
    <definedName name="CHP8R" localSheetId="5">[152]INPUT!#REF!</definedName>
    <definedName name="CHP8R">[153]INPUT!#REF!</definedName>
    <definedName name="CHP9L" localSheetId="4">[152]INPUT!#REF!</definedName>
    <definedName name="CHP9L" localSheetId="3">[152]INPUT!#REF!</definedName>
    <definedName name="CHP9L" localSheetId="2">[152]INPUT!#REF!</definedName>
    <definedName name="CHP9L" localSheetId="1">[152]INPUT!#REF!</definedName>
    <definedName name="CHP9L" localSheetId="0">[152]INPUT!#REF!</definedName>
    <definedName name="CHP9L" localSheetId="5">[152]INPUT!#REF!</definedName>
    <definedName name="CHP9L">[153]INPUT!#REF!</definedName>
    <definedName name="CHP9R" localSheetId="4">[152]INPUT!#REF!</definedName>
    <definedName name="CHP9R" localSheetId="3">[152]INPUT!#REF!</definedName>
    <definedName name="CHP9R" localSheetId="2">[152]INPUT!#REF!</definedName>
    <definedName name="CHP9R" localSheetId="1">[152]INPUT!#REF!</definedName>
    <definedName name="CHP9R" localSheetId="0">[152]INPUT!#REF!</definedName>
    <definedName name="CHP9R" localSheetId="5">[152]INPUT!#REF!</definedName>
    <definedName name="CHP9R">[153]INPUT!#REF!</definedName>
    <definedName name="CHQ10L" localSheetId="4">[152]INPUT!#REF!</definedName>
    <definedName name="CHQ10L" localSheetId="3">[152]INPUT!#REF!</definedName>
    <definedName name="CHQ10L" localSheetId="2">[152]INPUT!#REF!</definedName>
    <definedName name="CHQ10L" localSheetId="1">[152]INPUT!#REF!</definedName>
    <definedName name="CHQ10L" localSheetId="0">[152]INPUT!#REF!</definedName>
    <definedName name="CHQ10L" localSheetId="5">[152]INPUT!#REF!</definedName>
    <definedName name="CHQ10L">[153]INPUT!#REF!</definedName>
    <definedName name="CHQ10R" localSheetId="4">[152]INPUT!#REF!</definedName>
    <definedName name="CHQ10R" localSheetId="3">[152]INPUT!#REF!</definedName>
    <definedName name="CHQ10R" localSheetId="2">[152]INPUT!#REF!</definedName>
    <definedName name="CHQ10R" localSheetId="1">[152]INPUT!#REF!</definedName>
    <definedName name="CHQ10R" localSheetId="0">[152]INPUT!#REF!</definedName>
    <definedName name="CHQ10R" localSheetId="5">[152]INPUT!#REF!</definedName>
    <definedName name="CHQ10R">[153]INPUT!#REF!</definedName>
    <definedName name="CHQ3L" localSheetId="4">[152]INPUT!#REF!</definedName>
    <definedName name="CHQ3L" localSheetId="3">[152]INPUT!#REF!</definedName>
    <definedName name="CHQ3L" localSheetId="2">[152]INPUT!#REF!</definedName>
    <definedName name="CHQ3L" localSheetId="1">[152]INPUT!#REF!</definedName>
    <definedName name="CHQ3L" localSheetId="0">[152]INPUT!#REF!</definedName>
    <definedName name="CHQ3L" localSheetId="5">[152]INPUT!#REF!</definedName>
    <definedName name="CHQ3L">[153]INPUT!#REF!</definedName>
    <definedName name="CHQ3R" localSheetId="4">[152]INPUT!#REF!</definedName>
    <definedName name="CHQ3R" localSheetId="3">[152]INPUT!#REF!</definedName>
    <definedName name="CHQ3R" localSheetId="2">[152]INPUT!#REF!</definedName>
    <definedName name="CHQ3R" localSheetId="1">[152]INPUT!#REF!</definedName>
    <definedName name="CHQ3R" localSheetId="0">[152]INPUT!#REF!</definedName>
    <definedName name="CHQ3R" localSheetId="5">[152]INPUT!#REF!</definedName>
    <definedName name="CHQ3R">[153]INPUT!#REF!</definedName>
    <definedName name="CHQ4L" localSheetId="4">[152]INPUT!#REF!</definedName>
    <definedName name="CHQ4L" localSheetId="3">[152]INPUT!#REF!</definedName>
    <definedName name="CHQ4L" localSheetId="2">[152]INPUT!#REF!</definedName>
    <definedName name="CHQ4L" localSheetId="1">[152]INPUT!#REF!</definedName>
    <definedName name="CHQ4L" localSheetId="0">[152]INPUT!#REF!</definedName>
    <definedName name="CHQ4L" localSheetId="5">[152]INPUT!#REF!</definedName>
    <definedName name="CHQ4L">[153]INPUT!#REF!</definedName>
    <definedName name="CHQ4R" localSheetId="4">[152]INPUT!#REF!</definedName>
    <definedName name="CHQ4R" localSheetId="3">[152]INPUT!#REF!</definedName>
    <definedName name="CHQ4R" localSheetId="2">[152]INPUT!#REF!</definedName>
    <definedName name="CHQ4R" localSheetId="1">[152]INPUT!#REF!</definedName>
    <definedName name="CHQ4R" localSheetId="0">[152]INPUT!#REF!</definedName>
    <definedName name="CHQ4R" localSheetId="5">[152]INPUT!#REF!</definedName>
    <definedName name="CHQ4R">[153]INPUT!#REF!</definedName>
    <definedName name="CHQ5L" localSheetId="4">[152]INPUT!#REF!</definedName>
    <definedName name="CHQ5L" localSheetId="3">[152]INPUT!#REF!</definedName>
    <definedName name="CHQ5L" localSheetId="2">[152]INPUT!#REF!</definedName>
    <definedName name="CHQ5L" localSheetId="1">[152]INPUT!#REF!</definedName>
    <definedName name="CHQ5L" localSheetId="0">[152]INPUT!#REF!</definedName>
    <definedName name="CHQ5L" localSheetId="5">[152]INPUT!#REF!</definedName>
    <definedName name="CHQ5L">[153]INPUT!#REF!</definedName>
    <definedName name="CHQ5R" localSheetId="4">[152]INPUT!#REF!</definedName>
    <definedName name="CHQ5R" localSheetId="3">[152]INPUT!#REF!</definedName>
    <definedName name="CHQ5R" localSheetId="2">[152]INPUT!#REF!</definedName>
    <definedName name="CHQ5R" localSheetId="1">[152]INPUT!#REF!</definedName>
    <definedName name="CHQ5R" localSheetId="0">[152]INPUT!#REF!</definedName>
    <definedName name="CHQ5R" localSheetId="5">[152]INPUT!#REF!</definedName>
    <definedName name="CHQ5R">[153]INPUT!#REF!</definedName>
    <definedName name="CHQ6L" localSheetId="4">[152]INPUT!#REF!</definedName>
    <definedName name="CHQ6L" localSheetId="3">[152]INPUT!#REF!</definedName>
    <definedName name="CHQ6L" localSheetId="2">[152]INPUT!#REF!</definedName>
    <definedName name="CHQ6L" localSheetId="1">[152]INPUT!#REF!</definedName>
    <definedName name="CHQ6L" localSheetId="0">[152]INPUT!#REF!</definedName>
    <definedName name="CHQ6L" localSheetId="5">[152]INPUT!#REF!</definedName>
    <definedName name="CHQ6L">[153]INPUT!#REF!</definedName>
    <definedName name="CHQ6R" localSheetId="4">[152]INPUT!#REF!</definedName>
    <definedName name="CHQ6R" localSheetId="3">[152]INPUT!#REF!</definedName>
    <definedName name="CHQ6R" localSheetId="2">[152]INPUT!#REF!</definedName>
    <definedName name="CHQ6R" localSheetId="1">[152]INPUT!#REF!</definedName>
    <definedName name="CHQ6R" localSheetId="0">[152]INPUT!#REF!</definedName>
    <definedName name="CHQ6R" localSheetId="5">[152]INPUT!#REF!</definedName>
    <definedName name="CHQ6R">[153]INPUT!#REF!</definedName>
    <definedName name="CHQ7L" localSheetId="4">[152]INPUT!#REF!</definedName>
    <definedName name="CHQ7L" localSheetId="3">[152]INPUT!#REF!</definedName>
    <definedName name="CHQ7L" localSheetId="2">[152]INPUT!#REF!</definedName>
    <definedName name="CHQ7L" localSheetId="1">[152]INPUT!#REF!</definedName>
    <definedName name="CHQ7L" localSheetId="0">[152]INPUT!#REF!</definedName>
    <definedName name="CHQ7L" localSheetId="5">[152]INPUT!#REF!</definedName>
    <definedName name="CHQ7L">[153]INPUT!#REF!</definedName>
    <definedName name="CHQ7R" localSheetId="4">[152]INPUT!#REF!</definedName>
    <definedName name="CHQ7R" localSheetId="3">[152]INPUT!#REF!</definedName>
    <definedName name="CHQ7R" localSheetId="2">[152]INPUT!#REF!</definedName>
    <definedName name="CHQ7R" localSheetId="1">[152]INPUT!#REF!</definedName>
    <definedName name="CHQ7R" localSheetId="0">[152]INPUT!#REF!</definedName>
    <definedName name="CHQ7R" localSheetId="5">[152]INPUT!#REF!</definedName>
    <definedName name="CHQ7R">[153]INPUT!#REF!</definedName>
    <definedName name="CHQ8L" localSheetId="4">[152]INPUT!#REF!</definedName>
    <definedName name="CHQ8L" localSheetId="3">[152]INPUT!#REF!</definedName>
    <definedName name="CHQ8L" localSheetId="2">[152]INPUT!#REF!</definedName>
    <definedName name="CHQ8L" localSheetId="1">[152]INPUT!#REF!</definedName>
    <definedName name="CHQ8L" localSheetId="0">[152]INPUT!#REF!</definedName>
    <definedName name="CHQ8L" localSheetId="5">[152]INPUT!#REF!</definedName>
    <definedName name="CHQ8L">[153]INPUT!#REF!</definedName>
    <definedName name="CHQ8R" localSheetId="4">[152]INPUT!#REF!</definedName>
    <definedName name="CHQ8R" localSheetId="3">[152]INPUT!#REF!</definedName>
    <definedName name="CHQ8R" localSheetId="2">[152]INPUT!#REF!</definedName>
    <definedName name="CHQ8R" localSheetId="1">[152]INPUT!#REF!</definedName>
    <definedName name="CHQ8R" localSheetId="0">[152]INPUT!#REF!</definedName>
    <definedName name="CHQ8R" localSheetId="5">[152]INPUT!#REF!</definedName>
    <definedName name="CHQ8R">[153]INPUT!#REF!</definedName>
    <definedName name="CHQ9L" localSheetId="4">[152]INPUT!#REF!</definedName>
    <definedName name="CHQ9L" localSheetId="3">[152]INPUT!#REF!</definedName>
    <definedName name="CHQ9L" localSheetId="2">[152]INPUT!#REF!</definedName>
    <definedName name="CHQ9L" localSheetId="1">[152]INPUT!#REF!</definedName>
    <definedName name="CHQ9L" localSheetId="0">[152]INPUT!#REF!</definedName>
    <definedName name="CHQ9L" localSheetId="5">[152]INPUT!#REF!</definedName>
    <definedName name="CHQ9L">[153]INPUT!#REF!</definedName>
    <definedName name="CHQ9R" localSheetId="4">[152]INPUT!#REF!</definedName>
    <definedName name="CHQ9R" localSheetId="3">[152]INPUT!#REF!</definedName>
    <definedName name="CHQ9R" localSheetId="2">[152]INPUT!#REF!</definedName>
    <definedName name="CHQ9R" localSheetId="1">[152]INPUT!#REF!</definedName>
    <definedName name="CHQ9R" localSheetId="0">[152]INPUT!#REF!</definedName>
    <definedName name="CHQ9R" localSheetId="5">[152]INPUT!#REF!</definedName>
    <definedName name="CHQ9R">[153]INPUT!#REF!</definedName>
    <definedName name="CHR" localSheetId="4">#REF!</definedName>
    <definedName name="CHR" localSheetId="3">#REF!</definedName>
    <definedName name="CHR" localSheetId="2">#REF!</definedName>
    <definedName name="CHR" localSheetId="1">#REF!</definedName>
    <definedName name="CHR" localSheetId="0">#REF!</definedName>
    <definedName name="CHR" localSheetId="7">#REF!</definedName>
    <definedName name="CHR" localSheetId="5">#REF!</definedName>
    <definedName name="CHR">#REF!</definedName>
    <definedName name="CHR10L" localSheetId="4">[152]INPUT!#REF!</definedName>
    <definedName name="CHR10L" localSheetId="3">[152]INPUT!#REF!</definedName>
    <definedName name="CHR10L" localSheetId="2">[152]INPUT!#REF!</definedName>
    <definedName name="CHR10L" localSheetId="1">[152]INPUT!#REF!</definedName>
    <definedName name="CHR10L" localSheetId="0">[152]INPUT!#REF!</definedName>
    <definedName name="CHR10L" localSheetId="7">[153]INPUT!#REF!</definedName>
    <definedName name="CHR10L" localSheetId="5">[152]INPUT!#REF!</definedName>
    <definedName name="CHR10L">[153]INPUT!#REF!</definedName>
    <definedName name="CHR10R" localSheetId="4">[152]INPUT!#REF!</definedName>
    <definedName name="CHR10R" localSheetId="3">[152]INPUT!#REF!</definedName>
    <definedName name="CHR10R" localSheetId="2">[152]INPUT!#REF!</definedName>
    <definedName name="CHR10R" localSheetId="1">[152]INPUT!#REF!</definedName>
    <definedName name="CHR10R" localSheetId="0">[152]INPUT!#REF!</definedName>
    <definedName name="CHR10R" localSheetId="7">[153]INPUT!#REF!</definedName>
    <definedName name="CHR10R" localSheetId="5">[152]INPUT!#REF!</definedName>
    <definedName name="CHR10R">[153]INPUT!#REF!</definedName>
    <definedName name="CHR3L" localSheetId="4">[152]INPUT!#REF!</definedName>
    <definedName name="CHR3L" localSheetId="3">[152]INPUT!#REF!</definedName>
    <definedName name="CHR3L" localSheetId="2">[152]INPUT!#REF!</definedName>
    <definedName name="CHR3L" localSheetId="1">[152]INPUT!#REF!</definedName>
    <definedName name="CHR3L" localSheetId="0">[152]INPUT!#REF!</definedName>
    <definedName name="CHR3L" localSheetId="5">[152]INPUT!#REF!</definedName>
    <definedName name="CHR3L">[153]INPUT!#REF!</definedName>
    <definedName name="CHR3R" localSheetId="4">[152]INPUT!#REF!</definedName>
    <definedName name="CHR3R" localSheetId="3">[152]INPUT!#REF!</definedName>
    <definedName name="CHR3R" localSheetId="2">[152]INPUT!#REF!</definedName>
    <definedName name="CHR3R" localSheetId="1">[152]INPUT!#REF!</definedName>
    <definedName name="CHR3R" localSheetId="0">[152]INPUT!#REF!</definedName>
    <definedName name="CHR3R" localSheetId="5">[152]INPUT!#REF!</definedName>
    <definedName name="CHR3R">[153]INPUT!#REF!</definedName>
    <definedName name="CHR4L" localSheetId="4">[152]INPUT!#REF!</definedName>
    <definedName name="CHR4L" localSheetId="3">[152]INPUT!#REF!</definedName>
    <definedName name="CHR4L" localSheetId="2">[152]INPUT!#REF!</definedName>
    <definedName name="CHR4L" localSheetId="1">[152]INPUT!#REF!</definedName>
    <definedName name="CHR4L" localSheetId="0">[152]INPUT!#REF!</definedName>
    <definedName name="CHR4L" localSheetId="5">[152]INPUT!#REF!</definedName>
    <definedName name="CHR4L">[153]INPUT!#REF!</definedName>
    <definedName name="CHR4R" localSheetId="4">[152]INPUT!#REF!</definedName>
    <definedName name="CHR4R" localSheetId="3">[152]INPUT!#REF!</definedName>
    <definedName name="CHR4R" localSheetId="2">[152]INPUT!#REF!</definedName>
    <definedName name="CHR4R" localSheetId="1">[152]INPUT!#REF!</definedName>
    <definedName name="CHR4R" localSheetId="0">[152]INPUT!#REF!</definedName>
    <definedName name="CHR4R" localSheetId="5">[152]INPUT!#REF!</definedName>
    <definedName name="CHR4R">[153]INPUT!#REF!</definedName>
    <definedName name="CHR5L" localSheetId="4">[152]INPUT!#REF!</definedName>
    <definedName name="CHR5L" localSheetId="3">[152]INPUT!#REF!</definedName>
    <definedName name="CHR5L" localSheetId="2">[152]INPUT!#REF!</definedName>
    <definedName name="CHR5L" localSheetId="1">[152]INPUT!#REF!</definedName>
    <definedName name="CHR5L" localSheetId="0">[152]INPUT!#REF!</definedName>
    <definedName name="CHR5L" localSheetId="5">[152]INPUT!#REF!</definedName>
    <definedName name="CHR5L">[153]INPUT!#REF!</definedName>
    <definedName name="CHR5R" localSheetId="4">[152]INPUT!#REF!</definedName>
    <definedName name="CHR5R" localSheetId="3">[152]INPUT!#REF!</definedName>
    <definedName name="CHR5R" localSheetId="2">[152]INPUT!#REF!</definedName>
    <definedName name="CHR5R" localSheetId="1">[152]INPUT!#REF!</definedName>
    <definedName name="CHR5R" localSheetId="0">[152]INPUT!#REF!</definedName>
    <definedName name="CHR5R" localSheetId="5">[152]INPUT!#REF!</definedName>
    <definedName name="CHR5R">[153]INPUT!#REF!</definedName>
    <definedName name="CHR6L" localSheetId="4">[152]INPUT!#REF!</definedName>
    <definedName name="CHR6L" localSheetId="3">[152]INPUT!#REF!</definedName>
    <definedName name="CHR6L" localSheetId="2">[152]INPUT!#REF!</definedName>
    <definedName name="CHR6L" localSheetId="1">[152]INPUT!#REF!</definedName>
    <definedName name="CHR6L" localSheetId="0">[152]INPUT!#REF!</definedName>
    <definedName name="CHR6L" localSheetId="5">[152]INPUT!#REF!</definedName>
    <definedName name="CHR6L">[153]INPUT!#REF!</definedName>
    <definedName name="CHR6R" localSheetId="4">[152]INPUT!#REF!</definedName>
    <definedName name="CHR6R" localSheetId="3">[152]INPUT!#REF!</definedName>
    <definedName name="CHR6R" localSheetId="2">[152]INPUT!#REF!</definedName>
    <definedName name="CHR6R" localSheetId="1">[152]INPUT!#REF!</definedName>
    <definedName name="CHR6R" localSheetId="0">[152]INPUT!#REF!</definedName>
    <definedName name="CHR6R" localSheetId="5">[152]INPUT!#REF!</definedName>
    <definedName name="CHR6R">[153]INPUT!#REF!</definedName>
    <definedName name="CHR7L" localSheetId="4">[152]INPUT!#REF!</definedName>
    <definedName name="CHR7L" localSheetId="3">[152]INPUT!#REF!</definedName>
    <definedName name="CHR7L" localSheetId="2">[152]INPUT!#REF!</definedName>
    <definedName name="CHR7L" localSheetId="1">[152]INPUT!#REF!</definedName>
    <definedName name="CHR7L" localSheetId="0">[152]INPUT!#REF!</definedName>
    <definedName name="CHR7L" localSheetId="5">[152]INPUT!#REF!</definedName>
    <definedName name="CHR7L">[153]INPUT!#REF!</definedName>
    <definedName name="CHR7R" localSheetId="4">[152]INPUT!#REF!</definedName>
    <definedName name="CHR7R" localSheetId="3">[152]INPUT!#REF!</definedName>
    <definedName name="CHR7R" localSheetId="2">[152]INPUT!#REF!</definedName>
    <definedName name="CHR7R" localSheetId="1">[152]INPUT!#REF!</definedName>
    <definedName name="CHR7R" localSheetId="0">[152]INPUT!#REF!</definedName>
    <definedName name="CHR7R" localSheetId="5">[152]INPUT!#REF!</definedName>
    <definedName name="CHR7R">[153]INPUT!#REF!</definedName>
    <definedName name="CHR8L" localSheetId="4">[152]INPUT!#REF!</definedName>
    <definedName name="CHR8L" localSheetId="3">[152]INPUT!#REF!</definedName>
    <definedName name="CHR8L" localSheetId="2">[152]INPUT!#REF!</definedName>
    <definedName name="CHR8L" localSheetId="1">[152]INPUT!#REF!</definedName>
    <definedName name="CHR8L" localSheetId="0">[152]INPUT!#REF!</definedName>
    <definedName name="CHR8L" localSheetId="5">[152]INPUT!#REF!</definedName>
    <definedName name="CHR8L">[153]INPUT!#REF!</definedName>
    <definedName name="CHR8R" localSheetId="4">[152]INPUT!#REF!</definedName>
    <definedName name="CHR8R" localSheetId="3">[152]INPUT!#REF!</definedName>
    <definedName name="CHR8R" localSheetId="2">[152]INPUT!#REF!</definedName>
    <definedName name="CHR8R" localSheetId="1">[152]INPUT!#REF!</definedName>
    <definedName name="CHR8R" localSheetId="0">[152]INPUT!#REF!</definedName>
    <definedName name="CHR8R" localSheetId="5">[152]INPUT!#REF!</definedName>
    <definedName name="CHR8R">[153]INPUT!#REF!</definedName>
    <definedName name="CHR9L" localSheetId="4">[152]INPUT!#REF!</definedName>
    <definedName name="CHR9L" localSheetId="3">[152]INPUT!#REF!</definedName>
    <definedName name="CHR9L" localSheetId="2">[152]INPUT!#REF!</definedName>
    <definedName name="CHR9L" localSheetId="1">[152]INPUT!#REF!</definedName>
    <definedName name="CHR9L" localSheetId="0">[152]INPUT!#REF!</definedName>
    <definedName name="CHR9L" localSheetId="5">[152]INPUT!#REF!</definedName>
    <definedName name="CHR9L">[153]INPUT!#REF!</definedName>
    <definedName name="CHR9R" localSheetId="4">[152]INPUT!#REF!</definedName>
    <definedName name="CHR9R" localSheetId="3">[152]INPUT!#REF!</definedName>
    <definedName name="CHR9R" localSheetId="2">[152]INPUT!#REF!</definedName>
    <definedName name="CHR9R" localSheetId="1">[152]INPUT!#REF!</definedName>
    <definedName name="CHR9R" localSheetId="0">[152]INPUT!#REF!</definedName>
    <definedName name="CHR9R" localSheetId="5">[152]INPUT!#REF!</definedName>
    <definedName name="CHR9R">[153]INPUT!#REF!</definedName>
    <definedName name="CHS" localSheetId="4">#REF!</definedName>
    <definedName name="CHS" localSheetId="3">#REF!</definedName>
    <definedName name="CHS" localSheetId="2">#REF!</definedName>
    <definedName name="CHS" localSheetId="1">#REF!</definedName>
    <definedName name="CHS" localSheetId="0">#REF!</definedName>
    <definedName name="CHS" localSheetId="7">#REF!</definedName>
    <definedName name="CHS" localSheetId="5">#REF!</definedName>
    <definedName name="CHS">#REF!</definedName>
    <definedName name="CHSUM10L" localSheetId="4">[152]INPUT!#REF!</definedName>
    <definedName name="CHSUM10L" localSheetId="3">[152]INPUT!#REF!</definedName>
    <definedName name="CHSUM10L" localSheetId="2">[152]INPUT!#REF!</definedName>
    <definedName name="CHSUM10L" localSheetId="1">[152]INPUT!#REF!</definedName>
    <definedName name="CHSUM10L" localSheetId="0">[152]INPUT!#REF!</definedName>
    <definedName name="CHSUM10L" localSheetId="7">[153]INPUT!#REF!</definedName>
    <definedName name="CHSUM10L" localSheetId="5">[152]INPUT!#REF!</definedName>
    <definedName name="CHSUM10L">[153]INPUT!#REF!</definedName>
    <definedName name="CHSUM10R" localSheetId="4">[152]INPUT!#REF!</definedName>
    <definedName name="CHSUM10R" localSheetId="3">[152]INPUT!#REF!</definedName>
    <definedName name="CHSUM10R" localSheetId="2">[152]INPUT!#REF!</definedName>
    <definedName name="CHSUM10R" localSheetId="1">[152]INPUT!#REF!</definedName>
    <definedName name="CHSUM10R" localSheetId="0">[152]INPUT!#REF!</definedName>
    <definedName name="CHSUM10R" localSheetId="7">[153]INPUT!#REF!</definedName>
    <definedName name="CHSUM10R" localSheetId="5">[152]INPUT!#REF!</definedName>
    <definedName name="CHSUM10R">[153]INPUT!#REF!</definedName>
    <definedName name="CHSUM3L" localSheetId="4">[152]INPUT!#REF!</definedName>
    <definedName name="CHSUM3L" localSheetId="3">[152]INPUT!#REF!</definedName>
    <definedName name="CHSUM3L" localSheetId="2">[152]INPUT!#REF!</definedName>
    <definedName name="CHSUM3L" localSheetId="1">[152]INPUT!#REF!</definedName>
    <definedName name="CHSUM3L" localSheetId="0">[152]INPUT!#REF!</definedName>
    <definedName name="CHSUM3L" localSheetId="5">[152]INPUT!#REF!</definedName>
    <definedName name="CHSUM3L">[153]INPUT!#REF!</definedName>
    <definedName name="CHSUM3R" localSheetId="4">[152]INPUT!#REF!</definedName>
    <definedName name="CHSUM3R" localSheetId="3">[152]INPUT!#REF!</definedName>
    <definedName name="CHSUM3R" localSheetId="2">[152]INPUT!#REF!</definedName>
    <definedName name="CHSUM3R" localSheetId="1">[152]INPUT!#REF!</definedName>
    <definedName name="CHSUM3R" localSheetId="0">[152]INPUT!#REF!</definedName>
    <definedName name="CHSUM3R" localSheetId="5">[152]INPUT!#REF!</definedName>
    <definedName name="CHSUM3R">[153]INPUT!#REF!</definedName>
    <definedName name="CHSUM4L" localSheetId="4">[152]INPUT!#REF!</definedName>
    <definedName name="CHSUM4L" localSheetId="3">[152]INPUT!#REF!</definedName>
    <definedName name="CHSUM4L" localSheetId="2">[152]INPUT!#REF!</definedName>
    <definedName name="CHSUM4L" localSheetId="1">[152]INPUT!#REF!</definedName>
    <definedName name="CHSUM4L" localSheetId="0">[152]INPUT!#REF!</definedName>
    <definedName name="CHSUM4L" localSheetId="5">[152]INPUT!#REF!</definedName>
    <definedName name="CHSUM4L">[153]INPUT!#REF!</definedName>
    <definedName name="CHSUM4R" localSheetId="4">[152]INPUT!#REF!</definedName>
    <definedName name="CHSUM4R" localSheetId="3">[152]INPUT!#REF!</definedName>
    <definedName name="CHSUM4R" localSheetId="2">[152]INPUT!#REF!</definedName>
    <definedName name="CHSUM4R" localSheetId="1">[152]INPUT!#REF!</definedName>
    <definedName name="CHSUM4R" localSheetId="0">[152]INPUT!#REF!</definedName>
    <definedName name="CHSUM4R" localSheetId="5">[152]INPUT!#REF!</definedName>
    <definedName name="CHSUM4R">[153]INPUT!#REF!</definedName>
    <definedName name="CHSUM5L" localSheetId="4">[152]INPUT!#REF!</definedName>
    <definedName name="CHSUM5L" localSheetId="3">[152]INPUT!#REF!</definedName>
    <definedName name="CHSUM5L" localSheetId="2">[152]INPUT!#REF!</definedName>
    <definedName name="CHSUM5L" localSheetId="1">[152]INPUT!#REF!</definedName>
    <definedName name="CHSUM5L" localSheetId="0">[152]INPUT!#REF!</definedName>
    <definedName name="CHSUM5L" localSheetId="5">[152]INPUT!#REF!</definedName>
    <definedName name="CHSUM5L">[153]INPUT!#REF!</definedName>
    <definedName name="CHSUM5R" localSheetId="4">[152]INPUT!#REF!</definedName>
    <definedName name="CHSUM5R" localSheetId="3">[152]INPUT!#REF!</definedName>
    <definedName name="CHSUM5R" localSheetId="2">[152]INPUT!#REF!</definedName>
    <definedName name="CHSUM5R" localSheetId="1">[152]INPUT!#REF!</definedName>
    <definedName name="CHSUM5R" localSheetId="0">[152]INPUT!#REF!</definedName>
    <definedName name="CHSUM5R" localSheetId="5">[152]INPUT!#REF!</definedName>
    <definedName name="CHSUM5R">[153]INPUT!#REF!</definedName>
    <definedName name="CHSUM6L" localSheetId="4">[152]INPUT!#REF!</definedName>
    <definedName name="CHSUM6L" localSheetId="3">[152]INPUT!#REF!</definedName>
    <definedName name="CHSUM6L" localSheetId="2">[152]INPUT!#REF!</definedName>
    <definedName name="CHSUM6L" localSheetId="1">[152]INPUT!#REF!</definedName>
    <definedName name="CHSUM6L" localSheetId="0">[152]INPUT!#REF!</definedName>
    <definedName name="CHSUM6L" localSheetId="5">[152]INPUT!#REF!</definedName>
    <definedName name="CHSUM6L">[153]INPUT!#REF!</definedName>
    <definedName name="CHSUM6R" localSheetId="4">[152]INPUT!#REF!</definedName>
    <definedName name="CHSUM6R" localSheetId="3">[152]INPUT!#REF!</definedName>
    <definedName name="CHSUM6R" localSheetId="2">[152]INPUT!#REF!</definedName>
    <definedName name="CHSUM6R" localSheetId="1">[152]INPUT!#REF!</definedName>
    <definedName name="CHSUM6R" localSheetId="0">[152]INPUT!#REF!</definedName>
    <definedName name="CHSUM6R" localSheetId="5">[152]INPUT!#REF!</definedName>
    <definedName name="CHSUM6R">[153]INPUT!#REF!</definedName>
    <definedName name="CHSUM7L" localSheetId="4">[152]INPUT!#REF!</definedName>
    <definedName name="CHSUM7L" localSheetId="3">[152]INPUT!#REF!</definedName>
    <definedName name="CHSUM7L" localSheetId="2">[152]INPUT!#REF!</definedName>
    <definedName name="CHSUM7L" localSheetId="1">[152]INPUT!#REF!</definedName>
    <definedName name="CHSUM7L" localSheetId="0">[152]INPUT!#REF!</definedName>
    <definedName name="CHSUM7L" localSheetId="5">[152]INPUT!#REF!</definedName>
    <definedName name="CHSUM7L">[153]INPUT!#REF!</definedName>
    <definedName name="CHSUM7R" localSheetId="4">[152]INPUT!#REF!</definedName>
    <definedName name="CHSUM7R" localSheetId="3">[152]INPUT!#REF!</definedName>
    <definedName name="CHSUM7R" localSheetId="2">[152]INPUT!#REF!</definedName>
    <definedName name="CHSUM7R" localSheetId="1">[152]INPUT!#REF!</definedName>
    <definedName name="CHSUM7R" localSheetId="0">[152]INPUT!#REF!</definedName>
    <definedName name="CHSUM7R" localSheetId="5">[152]INPUT!#REF!</definedName>
    <definedName name="CHSUM7R">[153]INPUT!#REF!</definedName>
    <definedName name="CHSUM8L" localSheetId="4">[152]INPUT!#REF!</definedName>
    <definedName name="CHSUM8L" localSheetId="3">[152]INPUT!#REF!</definedName>
    <definedName name="CHSUM8L" localSheetId="2">[152]INPUT!#REF!</definedName>
    <definedName name="CHSUM8L" localSheetId="1">[152]INPUT!#REF!</definedName>
    <definedName name="CHSUM8L" localSheetId="0">[152]INPUT!#REF!</definedName>
    <definedName name="CHSUM8L" localSheetId="5">[152]INPUT!#REF!</definedName>
    <definedName name="CHSUM8L">[153]INPUT!#REF!</definedName>
    <definedName name="CHSUM8R" localSheetId="4">[152]INPUT!#REF!</definedName>
    <definedName name="CHSUM8R" localSheetId="3">[152]INPUT!#REF!</definedName>
    <definedName name="CHSUM8R" localSheetId="2">[152]INPUT!#REF!</definedName>
    <definedName name="CHSUM8R" localSheetId="1">[152]INPUT!#REF!</definedName>
    <definedName name="CHSUM8R" localSheetId="0">[152]INPUT!#REF!</definedName>
    <definedName name="CHSUM8R" localSheetId="5">[152]INPUT!#REF!</definedName>
    <definedName name="CHSUM8R">[153]INPUT!#REF!</definedName>
    <definedName name="CHSUM9L" localSheetId="4">[152]INPUT!#REF!</definedName>
    <definedName name="CHSUM9L" localSheetId="3">[152]INPUT!#REF!</definedName>
    <definedName name="CHSUM9L" localSheetId="2">[152]INPUT!#REF!</definedName>
    <definedName name="CHSUM9L" localSheetId="1">[152]INPUT!#REF!</definedName>
    <definedName name="CHSUM9L" localSheetId="0">[152]INPUT!#REF!</definedName>
    <definedName name="CHSUM9L" localSheetId="5">[152]INPUT!#REF!</definedName>
    <definedName name="CHSUM9L">[153]INPUT!#REF!</definedName>
    <definedName name="CHSUM9R" localSheetId="4">[152]INPUT!#REF!</definedName>
    <definedName name="CHSUM9R" localSheetId="3">[152]INPUT!#REF!</definedName>
    <definedName name="CHSUM9R" localSheetId="2">[152]INPUT!#REF!</definedName>
    <definedName name="CHSUM9R" localSheetId="1">[152]INPUT!#REF!</definedName>
    <definedName name="CHSUM9R" localSheetId="0">[152]INPUT!#REF!</definedName>
    <definedName name="CHSUM9R" localSheetId="5">[152]INPUT!#REF!</definedName>
    <definedName name="CHSUM9R">[153]INPUT!#REF!</definedName>
    <definedName name="CI" localSheetId="4">#REF!</definedName>
    <definedName name="CI" localSheetId="3">#REF!</definedName>
    <definedName name="CI" localSheetId="2">#REF!</definedName>
    <definedName name="CI" localSheetId="1">#REF!</definedName>
    <definedName name="CI" localSheetId="0">#REF!</definedName>
    <definedName name="CI" localSheetId="7">#REF!</definedName>
    <definedName name="CI" localSheetId="5">#REF!</definedName>
    <definedName name="CI">#REF!</definedName>
    <definedName name="CJ" localSheetId="4">#REF!</definedName>
    <definedName name="CJ" localSheetId="3">#REF!</definedName>
    <definedName name="CJ" localSheetId="2">#REF!</definedName>
    <definedName name="CJ" localSheetId="1">#REF!</definedName>
    <definedName name="CJ" localSheetId="0">#REF!</definedName>
    <definedName name="CJ" localSheetId="7">#REF!</definedName>
    <definedName name="CJ" localSheetId="5">#REF!</definedName>
    <definedName name="CJ">#REF!</definedName>
    <definedName name="CJFRHD" localSheetId="4">[69]물가자료!$C$21</definedName>
    <definedName name="CJFRHD" localSheetId="3">[69]물가자료!$C$21</definedName>
    <definedName name="CJFRHD" localSheetId="2">[69]물가자료!$C$21</definedName>
    <definedName name="CJFRHD" localSheetId="1">[69]물가자료!$C$21</definedName>
    <definedName name="CJFRHD" localSheetId="0">[69]물가자료!$C$21</definedName>
    <definedName name="CJFRHD" localSheetId="5">[69]물가자료!$C$21</definedName>
    <definedName name="CJFRHD">[70]물가자료!$C$21</definedName>
    <definedName name="CJFRMS" localSheetId="4">#REF!</definedName>
    <definedName name="CJFRMS" localSheetId="3">#REF!</definedName>
    <definedName name="CJFRMS" localSheetId="2">#REF!</definedName>
    <definedName name="CJFRMS" localSheetId="1">#REF!</definedName>
    <definedName name="CJFRMS" localSheetId="0">#REF!</definedName>
    <definedName name="CJFRMS" localSheetId="7">#REF!</definedName>
    <definedName name="CJFRMS" localSheetId="5">#REF!</definedName>
    <definedName name="CJFRMS">#REF!</definedName>
    <definedName name="CN10TL" localSheetId="4">[152]INPUT!#REF!</definedName>
    <definedName name="CN10TL" localSheetId="3">[152]INPUT!#REF!</definedName>
    <definedName name="CN10TL" localSheetId="2">[152]INPUT!#REF!</definedName>
    <definedName name="CN10TL" localSheetId="1">[152]INPUT!#REF!</definedName>
    <definedName name="CN10TL" localSheetId="0">[152]INPUT!#REF!</definedName>
    <definedName name="CN10TL" localSheetId="7">[153]INPUT!#REF!</definedName>
    <definedName name="CN10TL" localSheetId="5">[152]INPUT!#REF!</definedName>
    <definedName name="CN10TL">[153]INPUT!#REF!</definedName>
    <definedName name="CN10TR" localSheetId="4">[152]INPUT!#REF!</definedName>
    <definedName name="CN10TR" localSheetId="3">[152]INPUT!#REF!</definedName>
    <definedName name="CN10TR" localSheetId="2">[152]INPUT!#REF!</definedName>
    <definedName name="CN10TR" localSheetId="1">[152]INPUT!#REF!</definedName>
    <definedName name="CN10TR" localSheetId="0">[152]INPUT!#REF!</definedName>
    <definedName name="CN10TR" localSheetId="5">[152]INPUT!#REF!</definedName>
    <definedName name="CN10TR">[153]INPUT!#REF!</definedName>
    <definedName name="CN3TL" localSheetId="4">[152]INPUT!#REF!</definedName>
    <definedName name="CN3TL" localSheetId="3">[152]INPUT!#REF!</definedName>
    <definedName name="CN3TL" localSheetId="2">[152]INPUT!#REF!</definedName>
    <definedName name="CN3TL" localSheetId="1">[152]INPUT!#REF!</definedName>
    <definedName name="CN3TL" localSheetId="0">[152]INPUT!#REF!</definedName>
    <definedName name="CN3TL" localSheetId="5">[152]INPUT!#REF!</definedName>
    <definedName name="CN3TL">[153]INPUT!#REF!</definedName>
    <definedName name="CN3TR" localSheetId="4">[152]INPUT!#REF!</definedName>
    <definedName name="CN3TR" localSheetId="3">[152]INPUT!#REF!</definedName>
    <definedName name="CN3TR" localSheetId="2">[152]INPUT!#REF!</definedName>
    <definedName name="CN3TR" localSheetId="1">[152]INPUT!#REF!</definedName>
    <definedName name="CN3TR" localSheetId="0">[152]INPUT!#REF!</definedName>
    <definedName name="CN3TR" localSheetId="5">[152]INPUT!#REF!</definedName>
    <definedName name="CN3TR">[153]INPUT!#REF!</definedName>
    <definedName name="CN4TL" localSheetId="4">[152]INPUT!#REF!</definedName>
    <definedName name="CN4TL" localSheetId="3">[152]INPUT!#REF!</definedName>
    <definedName name="CN4TL" localSheetId="2">[152]INPUT!#REF!</definedName>
    <definedName name="CN4TL" localSheetId="1">[152]INPUT!#REF!</definedName>
    <definedName name="CN4TL" localSheetId="0">[152]INPUT!#REF!</definedName>
    <definedName name="CN4TL" localSheetId="5">[152]INPUT!#REF!</definedName>
    <definedName name="CN4TL">[153]INPUT!#REF!</definedName>
    <definedName name="CN4TR" localSheetId="4">[152]INPUT!#REF!</definedName>
    <definedName name="CN4TR" localSheetId="3">[152]INPUT!#REF!</definedName>
    <definedName name="CN4TR" localSheetId="2">[152]INPUT!#REF!</definedName>
    <definedName name="CN4TR" localSheetId="1">[152]INPUT!#REF!</definedName>
    <definedName name="CN4TR" localSheetId="0">[152]INPUT!#REF!</definedName>
    <definedName name="CN4TR" localSheetId="5">[152]INPUT!#REF!</definedName>
    <definedName name="CN4TR">[153]INPUT!#REF!</definedName>
    <definedName name="CN5TL" localSheetId="4">[152]INPUT!#REF!</definedName>
    <definedName name="CN5TL" localSheetId="3">[152]INPUT!#REF!</definedName>
    <definedName name="CN5TL" localSheetId="2">[152]INPUT!#REF!</definedName>
    <definedName name="CN5TL" localSheetId="1">[152]INPUT!#REF!</definedName>
    <definedName name="CN5TL" localSheetId="0">[152]INPUT!#REF!</definedName>
    <definedName name="CN5TL" localSheetId="5">[152]INPUT!#REF!</definedName>
    <definedName name="CN5TL">[153]INPUT!#REF!</definedName>
    <definedName name="CN5TR" localSheetId="4">[152]INPUT!#REF!</definedName>
    <definedName name="CN5TR" localSheetId="3">[152]INPUT!#REF!</definedName>
    <definedName name="CN5TR" localSheetId="2">[152]INPUT!#REF!</definedName>
    <definedName name="CN5TR" localSheetId="1">[152]INPUT!#REF!</definedName>
    <definedName name="CN5TR" localSheetId="0">[152]INPUT!#REF!</definedName>
    <definedName name="CN5TR" localSheetId="5">[152]INPUT!#REF!</definedName>
    <definedName name="CN5TR">[153]INPUT!#REF!</definedName>
    <definedName name="CN6TL" localSheetId="4">[152]INPUT!#REF!</definedName>
    <definedName name="CN6TL" localSheetId="3">[152]INPUT!#REF!</definedName>
    <definedName name="CN6TL" localSheetId="2">[152]INPUT!#REF!</definedName>
    <definedName name="CN6TL" localSheetId="1">[152]INPUT!#REF!</definedName>
    <definedName name="CN6TL" localSheetId="0">[152]INPUT!#REF!</definedName>
    <definedName name="CN6TL" localSheetId="5">[152]INPUT!#REF!</definedName>
    <definedName name="CN6TL">[153]INPUT!#REF!</definedName>
    <definedName name="CN6TR" localSheetId="4">[152]INPUT!#REF!</definedName>
    <definedName name="CN6TR" localSheetId="3">[152]INPUT!#REF!</definedName>
    <definedName name="CN6TR" localSheetId="2">[152]INPUT!#REF!</definedName>
    <definedName name="CN6TR" localSheetId="1">[152]INPUT!#REF!</definedName>
    <definedName name="CN6TR" localSheetId="0">[152]INPUT!#REF!</definedName>
    <definedName name="CN6TR" localSheetId="5">[152]INPUT!#REF!</definedName>
    <definedName name="CN6TR">[153]INPUT!#REF!</definedName>
    <definedName name="CN7TL" localSheetId="4">[152]INPUT!#REF!</definedName>
    <definedName name="CN7TL" localSheetId="3">[152]INPUT!#REF!</definedName>
    <definedName name="CN7TL" localSheetId="2">[152]INPUT!#REF!</definedName>
    <definedName name="CN7TL" localSheetId="1">[152]INPUT!#REF!</definedName>
    <definedName name="CN7TL" localSheetId="0">[152]INPUT!#REF!</definedName>
    <definedName name="CN7TL" localSheetId="5">[152]INPUT!#REF!</definedName>
    <definedName name="CN7TL">[153]INPUT!#REF!</definedName>
    <definedName name="CN7TR" localSheetId="4">[152]INPUT!#REF!</definedName>
    <definedName name="CN7TR" localSheetId="3">[152]INPUT!#REF!</definedName>
    <definedName name="CN7TR" localSheetId="2">[152]INPUT!#REF!</definedName>
    <definedName name="CN7TR" localSheetId="1">[152]INPUT!#REF!</definedName>
    <definedName name="CN7TR" localSheetId="0">[152]INPUT!#REF!</definedName>
    <definedName name="CN7TR" localSheetId="5">[152]INPUT!#REF!</definedName>
    <definedName name="CN7TR">[153]INPUT!#REF!</definedName>
    <definedName name="CN8TL" localSheetId="4">[152]INPUT!#REF!</definedName>
    <definedName name="CN8TL" localSheetId="3">[152]INPUT!#REF!</definedName>
    <definedName name="CN8TL" localSheetId="2">[152]INPUT!#REF!</definedName>
    <definedName name="CN8TL" localSheetId="1">[152]INPUT!#REF!</definedName>
    <definedName name="CN8TL" localSheetId="0">[152]INPUT!#REF!</definedName>
    <definedName name="CN8TL" localSheetId="5">[152]INPUT!#REF!</definedName>
    <definedName name="CN8TL">[153]INPUT!#REF!</definedName>
    <definedName name="CN8TR" localSheetId="4">[152]INPUT!#REF!</definedName>
    <definedName name="CN8TR" localSheetId="3">[152]INPUT!#REF!</definedName>
    <definedName name="CN8TR" localSheetId="2">[152]INPUT!#REF!</definedName>
    <definedName name="CN8TR" localSheetId="1">[152]INPUT!#REF!</definedName>
    <definedName name="CN8TR" localSheetId="0">[152]INPUT!#REF!</definedName>
    <definedName name="CN8TR" localSheetId="5">[152]INPUT!#REF!</definedName>
    <definedName name="CN8TR">[153]INPUT!#REF!</definedName>
    <definedName name="CN9TL" localSheetId="4">[152]INPUT!#REF!</definedName>
    <definedName name="CN9TL" localSheetId="3">[152]INPUT!#REF!</definedName>
    <definedName name="CN9TL" localSheetId="2">[152]INPUT!#REF!</definedName>
    <definedName name="CN9TL" localSheetId="1">[152]INPUT!#REF!</definedName>
    <definedName name="CN9TL" localSheetId="0">[152]INPUT!#REF!</definedName>
    <definedName name="CN9TL" localSheetId="5">[152]INPUT!#REF!</definedName>
    <definedName name="CN9TL">[153]INPUT!#REF!</definedName>
    <definedName name="CN9TR" localSheetId="4">[152]INPUT!#REF!</definedName>
    <definedName name="CN9TR" localSheetId="3">[152]INPUT!#REF!</definedName>
    <definedName name="CN9TR" localSheetId="2">[152]INPUT!#REF!</definedName>
    <definedName name="CN9TR" localSheetId="1">[152]INPUT!#REF!</definedName>
    <definedName name="CN9TR" localSheetId="0">[152]INPUT!#REF!</definedName>
    <definedName name="CN9TR" localSheetId="5">[152]INPUT!#REF!</definedName>
    <definedName name="CN9TR">[153]INPUT!#REF!</definedName>
    <definedName name="CO" localSheetId="4">[154]직공비!#REF!</definedName>
    <definedName name="CO" localSheetId="3">[154]직공비!#REF!</definedName>
    <definedName name="CO">[154]직공비!#REF!</definedName>
    <definedName name="CODE" localSheetId="4">#REF!</definedName>
    <definedName name="CODE" localSheetId="3">#REF!</definedName>
    <definedName name="CODE" localSheetId="2">#REF!</definedName>
    <definedName name="CODE" localSheetId="1">#REF!</definedName>
    <definedName name="CODE" localSheetId="0">#REF!</definedName>
    <definedName name="CODE" localSheetId="7">#REF!</definedName>
    <definedName name="CODE" localSheetId="5">#REF!</definedName>
    <definedName name="CODE">#REF!</definedName>
    <definedName name="COLUMN_A" localSheetId="4">#REF!</definedName>
    <definedName name="COLUMN_A" localSheetId="3">#REF!</definedName>
    <definedName name="COLUMN_A" localSheetId="2">#REF!</definedName>
    <definedName name="COLUMN_A" localSheetId="1">#REF!</definedName>
    <definedName name="COLUMN_A" localSheetId="0">#REF!</definedName>
    <definedName name="COLUMN_A" localSheetId="7">[3]관로토공집계표!$Y$22</definedName>
    <definedName name="COLUMN_A" localSheetId="5">#REF!</definedName>
    <definedName name="COLUMN_A">#REF!</definedName>
    <definedName name="con">[155]input!$N$1</definedName>
    <definedName name="COPING_L" localSheetId="4">#REF!</definedName>
    <definedName name="COPING_L" localSheetId="3">#REF!</definedName>
    <definedName name="COPING_L" localSheetId="2">#REF!</definedName>
    <definedName name="COPING_L" localSheetId="1">#REF!</definedName>
    <definedName name="COPING_L" localSheetId="0">#REF!</definedName>
    <definedName name="COPING_L" localSheetId="7">#REF!</definedName>
    <definedName name="COPING_L" localSheetId="5">#REF!</definedName>
    <definedName name="COPING_L">#REF!</definedName>
    <definedName name="COPING_W" localSheetId="4">#REF!</definedName>
    <definedName name="COPING_W" localSheetId="3">#REF!</definedName>
    <definedName name="COPING_W" localSheetId="2">#REF!</definedName>
    <definedName name="COPING_W" localSheetId="1">#REF!</definedName>
    <definedName name="COPING_W" localSheetId="0">#REF!</definedName>
    <definedName name="COPING_W" localSheetId="7">#REF!</definedName>
    <definedName name="COPING_W" localSheetId="5">#REF!</definedName>
    <definedName name="COPING_W">#REF!</definedName>
    <definedName name="COPY" localSheetId="4">[154]직공비!#REF!</definedName>
    <definedName name="COPY" localSheetId="3">[154]직공비!#REF!</definedName>
    <definedName name="COPY" localSheetId="2">[154]직공비!#REF!</definedName>
    <definedName name="COPY" localSheetId="1">[154]직공비!#REF!</definedName>
    <definedName name="COPY" localSheetId="0">[154]직공비!#REF!</definedName>
    <definedName name="COPY" localSheetId="7">[154]직공비!#REF!</definedName>
    <definedName name="COPY" localSheetId="5">[154]직공비!#REF!</definedName>
    <definedName name="COPY">[154]직공비!#REF!</definedName>
    <definedName name="CPU시험사001" localSheetId="4">#REF!</definedName>
    <definedName name="CPU시험사001" localSheetId="3">#REF!</definedName>
    <definedName name="CPU시험사001" localSheetId="2">#REF!</definedName>
    <definedName name="CPU시험사001" localSheetId="1">#REF!</definedName>
    <definedName name="CPU시험사001" localSheetId="0">#REF!</definedName>
    <definedName name="CPU시험사001" localSheetId="7">#REF!</definedName>
    <definedName name="CPU시험사001" localSheetId="5">#REF!</definedName>
    <definedName name="CPU시험사001">#REF!</definedName>
    <definedName name="CPU시험사002" localSheetId="4">#REF!</definedName>
    <definedName name="CPU시험사002" localSheetId="3">#REF!</definedName>
    <definedName name="CPU시험사002" localSheetId="2">#REF!</definedName>
    <definedName name="CPU시험사002" localSheetId="1">#REF!</definedName>
    <definedName name="CPU시험사002" localSheetId="0">#REF!</definedName>
    <definedName name="CPU시험사002" localSheetId="7">#REF!</definedName>
    <definedName name="CPU시험사002" localSheetId="5">#REF!</definedName>
    <definedName name="CPU시험사002">#REF!</definedName>
    <definedName name="CPU시험사011" localSheetId="4">#REF!</definedName>
    <definedName name="CPU시험사011" localSheetId="3">#REF!</definedName>
    <definedName name="CPU시험사011" localSheetId="2">#REF!</definedName>
    <definedName name="CPU시험사011" localSheetId="1">#REF!</definedName>
    <definedName name="CPU시험사011" localSheetId="0">#REF!</definedName>
    <definedName name="CPU시험사011" localSheetId="7">#REF!</definedName>
    <definedName name="CPU시험사011" localSheetId="5">#REF!</definedName>
    <definedName name="CPU시험사011">#REF!</definedName>
    <definedName name="CPU시험사012" localSheetId="4">#REF!</definedName>
    <definedName name="CPU시험사012" localSheetId="3">#REF!</definedName>
    <definedName name="CPU시험사012" localSheetId="2">#REF!</definedName>
    <definedName name="CPU시험사012" localSheetId="1">#REF!</definedName>
    <definedName name="CPU시험사012" localSheetId="0">#REF!</definedName>
    <definedName name="CPU시험사012" localSheetId="7">#REF!</definedName>
    <definedName name="CPU시험사012" localSheetId="5">#REF!</definedName>
    <definedName name="CPU시험사012">#REF!</definedName>
    <definedName name="CPU시험사982" localSheetId="4">#REF!</definedName>
    <definedName name="CPU시험사982" localSheetId="3">#REF!</definedName>
    <definedName name="CPU시험사982" localSheetId="2">#REF!</definedName>
    <definedName name="CPU시험사982" localSheetId="1">#REF!</definedName>
    <definedName name="CPU시험사982" localSheetId="0">#REF!</definedName>
    <definedName name="CPU시험사982" localSheetId="7">#REF!</definedName>
    <definedName name="CPU시험사982" localSheetId="5">#REF!</definedName>
    <definedName name="CPU시험사982">#REF!</definedName>
    <definedName name="CPU시험사991" localSheetId="4">#REF!</definedName>
    <definedName name="CPU시험사991" localSheetId="3">#REF!</definedName>
    <definedName name="CPU시험사991" localSheetId="2">#REF!</definedName>
    <definedName name="CPU시험사991" localSheetId="1">#REF!</definedName>
    <definedName name="CPU시험사991" localSheetId="0">#REF!</definedName>
    <definedName name="CPU시험사991" localSheetId="7">#REF!</definedName>
    <definedName name="CPU시험사991" localSheetId="5">#REF!</definedName>
    <definedName name="CPU시험사991">#REF!</definedName>
    <definedName name="CPU시험사992" localSheetId="4">#REF!</definedName>
    <definedName name="CPU시험사992" localSheetId="3">#REF!</definedName>
    <definedName name="CPU시험사992" localSheetId="2">#REF!</definedName>
    <definedName name="CPU시험사992" localSheetId="1">#REF!</definedName>
    <definedName name="CPU시험사992" localSheetId="0">#REF!</definedName>
    <definedName name="CPU시험사992" localSheetId="7">#REF!</definedName>
    <definedName name="CPU시험사992" localSheetId="5">#REF!</definedName>
    <definedName name="CPU시험사992">#REF!</definedName>
    <definedName name="CR" localSheetId="4">#REF!</definedName>
    <definedName name="CR" localSheetId="3">#REF!</definedName>
    <definedName name="CR" localSheetId="2">#REF!</definedName>
    <definedName name="CR" localSheetId="1">#REF!</definedName>
    <definedName name="CR" localSheetId="0">#REF!</definedName>
    <definedName name="CR" localSheetId="7">#REF!</definedName>
    <definedName name="CR" localSheetId="5">#REF!</definedName>
    <definedName name="CR">#REF!</definedName>
    <definedName name="_xlnm.Criteria" localSheetId="4">#REF!</definedName>
    <definedName name="_xlnm.Criteria" localSheetId="3">#REF!</definedName>
    <definedName name="_xlnm.Criteria" localSheetId="2">#REF!</definedName>
    <definedName name="_xlnm.Criteria" localSheetId="1">#REF!</definedName>
    <definedName name="_xlnm.Criteria" localSheetId="0">#REF!</definedName>
    <definedName name="_xlnm.Criteria" localSheetId="7">#REF!</definedName>
    <definedName name="_xlnm.Criteria" localSheetId="5">#REF!</definedName>
    <definedName name="_xlnm.Criteria">#REF!</definedName>
    <definedName name="Criteria_MI" localSheetId="4">[156]내역!#REF!</definedName>
    <definedName name="Criteria_MI" localSheetId="3">[156]내역!#REF!</definedName>
    <definedName name="Criteria_MI" localSheetId="2">[156]내역!#REF!</definedName>
    <definedName name="Criteria_MI" localSheetId="1">[156]내역!#REF!</definedName>
    <definedName name="Criteria_MI" localSheetId="0">[156]내역!#REF!</definedName>
    <definedName name="Criteria_MI" localSheetId="7">[157]내역!#REF!</definedName>
    <definedName name="Criteria_MI" localSheetId="5">[156]내역!#REF!</definedName>
    <definedName name="Criteria_MI">[157]내역!#REF!</definedName>
    <definedName name="CS" localSheetId="4">#REF!</definedName>
    <definedName name="CS" localSheetId="3">#REF!</definedName>
    <definedName name="CS" localSheetId="2">#REF!</definedName>
    <definedName name="CS" localSheetId="1">#REF!</definedName>
    <definedName name="CS" localSheetId="0">#REF!</definedName>
    <definedName name="CS" localSheetId="7">#REF!</definedName>
    <definedName name="CS" localSheetId="5">#REF!</definedName>
    <definedName name="CS">#REF!</definedName>
    <definedName name="CT" localSheetId="4">#REF!</definedName>
    <definedName name="CT" localSheetId="3">#REF!</definedName>
    <definedName name="CT">#REF!</definedName>
    <definedName name="CTC" localSheetId="4">#REF!</definedName>
    <definedName name="CTC" localSheetId="3">#REF!</definedName>
    <definedName name="CTC" localSheetId="2">#REF!</definedName>
    <definedName name="CTC" localSheetId="1">#REF!</definedName>
    <definedName name="CTC" localSheetId="0">#REF!</definedName>
    <definedName name="CTC" localSheetId="7">#REF!</definedName>
    <definedName name="CTC" localSheetId="5">#REF!</definedName>
    <definedName name="CTC">#REF!</definedName>
    <definedName name="CTL" localSheetId="4">#REF!</definedName>
    <definedName name="CTL" localSheetId="3">#REF!</definedName>
    <definedName name="CTL" localSheetId="2">#REF!</definedName>
    <definedName name="CTL" localSheetId="1">#REF!</definedName>
    <definedName name="CTL" localSheetId="0">#REF!</definedName>
    <definedName name="CTL" localSheetId="7">#REF!</definedName>
    <definedName name="CTL" localSheetId="5">#REF!</definedName>
    <definedName name="CTL">#REF!</definedName>
    <definedName name="CTR" localSheetId="4">#REF!</definedName>
    <definedName name="CTR" localSheetId="3">#REF!</definedName>
    <definedName name="CTR" localSheetId="2">#REF!</definedName>
    <definedName name="CTR" localSheetId="1">#REF!</definedName>
    <definedName name="CTR" localSheetId="0">#REF!</definedName>
    <definedName name="CTR" localSheetId="7">#REF!</definedName>
    <definedName name="CTR" localSheetId="5">#REF!</definedName>
    <definedName name="CTR">#REF!</definedName>
    <definedName name="CUT10L" localSheetId="4">[152]INPUT!#REF!</definedName>
    <definedName name="CUT10L" localSheetId="3">[152]INPUT!#REF!</definedName>
    <definedName name="CUT10L" localSheetId="2">[152]INPUT!#REF!</definedName>
    <definedName name="CUT10L" localSheetId="1">[152]INPUT!#REF!</definedName>
    <definedName name="CUT10L" localSheetId="0">[152]INPUT!#REF!</definedName>
    <definedName name="CUT10L" localSheetId="7">[153]INPUT!#REF!</definedName>
    <definedName name="CUT10L" localSheetId="5">[152]INPUT!#REF!</definedName>
    <definedName name="CUT10L">[153]INPUT!#REF!</definedName>
    <definedName name="CUT10R" localSheetId="4">[152]INPUT!#REF!</definedName>
    <definedName name="CUT10R" localSheetId="3">[152]INPUT!#REF!</definedName>
    <definedName name="CUT10R" localSheetId="2">[152]INPUT!#REF!</definedName>
    <definedName name="CUT10R" localSheetId="1">[152]INPUT!#REF!</definedName>
    <definedName name="CUT10R" localSheetId="0">[152]INPUT!#REF!</definedName>
    <definedName name="CUT10R" localSheetId="7">[153]INPUT!#REF!</definedName>
    <definedName name="CUT10R" localSheetId="5">[152]INPUT!#REF!</definedName>
    <definedName name="CUT10R">[153]INPUT!#REF!</definedName>
    <definedName name="CUT3L" localSheetId="4">[152]INPUT!#REF!</definedName>
    <definedName name="CUT3L" localSheetId="3">[152]INPUT!#REF!</definedName>
    <definedName name="CUT3L" localSheetId="2">[152]INPUT!#REF!</definedName>
    <definedName name="CUT3L" localSheetId="1">[152]INPUT!#REF!</definedName>
    <definedName name="CUT3L" localSheetId="0">[152]INPUT!#REF!</definedName>
    <definedName name="CUT3L" localSheetId="5">[152]INPUT!#REF!</definedName>
    <definedName name="CUT3L">[153]INPUT!#REF!</definedName>
    <definedName name="CUT3R" localSheetId="4">[152]INPUT!#REF!</definedName>
    <definedName name="CUT3R" localSheetId="3">[152]INPUT!#REF!</definedName>
    <definedName name="CUT3R" localSheetId="2">[152]INPUT!#REF!</definedName>
    <definedName name="CUT3R" localSheetId="1">[152]INPUT!#REF!</definedName>
    <definedName name="CUT3R" localSheetId="0">[152]INPUT!#REF!</definedName>
    <definedName name="CUT3R" localSheetId="5">[152]INPUT!#REF!</definedName>
    <definedName name="CUT3R">[153]INPUT!#REF!</definedName>
    <definedName name="CUT4L" localSheetId="4">[152]INPUT!#REF!</definedName>
    <definedName name="CUT4L" localSheetId="3">[152]INPUT!#REF!</definedName>
    <definedName name="CUT4L" localSheetId="2">[152]INPUT!#REF!</definedName>
    <definedName name="CUT4L" localSheetId="1">[152]INPUT!#REF!</definedName>
    <definedName name="CUT4L" localSheetId="0">[152]INPUT!#REF!</definedName>
    <definedName name="CUT4L" localSheetId="5">[152]INPUT!#REF!</definedName>
    <definedName name="CUT4L">[153]INPUT!#REF!</definedName>
    <definedName name="CUT4R" localSheetId="4">[152]INPUT!#REF!</definedName>
    <definedName name="CUT4R" localSheetId="3">[152]INPUT!#REF!</definedName>
    <definedName name="CUT4R" localSheetId="2">[152]INPUT!#REF!</definedName>
    <definedName name="CUT4R" localSheetId="1">[152]INPUT!#REF!</definedName>
    <definedName name="CUT4R" localSheetId="0">[152]INPUT!#REF!</definedName>
    <definedName name="CUT4R" localSheetId="5">[152]INPUT!#REF!</definedName>
    <definedName name="CUT4R">[153]INPUT!#REF!</definedName>
    <definedName name="CUT5L" localSheetId="4">[152]INPUT!#REF!</definedName>
    <definedName name="CUT5L" localSheetId="3">[152]INPUT!#REF!</definedName>
    <definedName name="CUT5L" localSheetId="2">[152]INPUT!#REF!</definedName>
    <definedName name="CUT5L" localSheetId="1">[152]INPUT!#REF!</definedName>
    <definedName name="CUT5L" localSheetId="0">[152]INPUT!#REF!</definedName>
    <definedName name="CUT5L" localSheetId="5">[152]INPUT!#REF!</definedName>
    <definedName name="CUT5L">[153]INPUT!#REF!</definedName>
    <definedName name="CUT5R" localSheetId="4">[152]INPUT!#REF!</definedName>
    <definedName name="CUT5R" localSheetId="3">[152]INPUT!#REF!</definedName>
    <definedName name="CUT5R" localSheetId="2">[152]INPUT!#REF!</definedName>
    <definedName name="CUT5R" localSheetId="1">[152]INPUT!#REF!</definedName>
    <definedName name="CUT5R" localSheetId="0">[152]INPUT!#REF!</definedName>
    <definedName name="CUT5R" localSheetId="5">[152]INPUT!#REF!</definedName>
    <definedName name="CUT5R">[153]INPUT!#REF!</definedName>
    <definedName name="CUT6L" localSheetId="4">[152]INPUT!#REF!</definedName>
    <definedName name="CUT6L" localSheetId="3">[152]INPUT!#REF!</definedName>
    <definedName name="CUT6L" localSheetId="2">[152]INPUT!#REF!</definedName>
    <definedName name="CUT6L" localSheetId="1">[152]INPUT!#REF!</definedName>
    <definedName name="CUT6L" localSheetId="0">[152]INPUT!#REF!</definedName>
    <definedName name="CUT6L" localSheetId="5">[152]INPUT!#REF!</definedName>
    <definedName name="CUT6L">[153]INPUT!#REF!</definedName>
    <definedName name="CUT6R" localSheetId="4">[152]INPUT!#REF!</definedName>
    <definedName name="CUT6R" localSheetId="3">[152]INPUT!#REF!</definedName>
    <definedName name="CUT6R" localSheetId="2">[152]INPUT!#REF!</definedName>
    <definedName name="CUT6R" localSheetId="1">[152]INPUT!#REF!</definedName>
    <definedName name="CUT6R" localSheetId="0">[152]INPUT!#REF!</definedName>
    <definedName name="CUT6R" localSheetId="5">[152]INPUT!#REF!</definedName>
    <definedName name="CUT6R">[153]INPUT!#REF!</definedName>
    <definedName name="CUT7L" localSheetId="4">[152]INPUT!#REF!</definedName>
    <definedName name="CUT7L" localSheetId="3">[152]INPUT!#REF!</definedName>
    <definedName name="CUT7L" localSheetId="2">[152]INPUT!#REF!</definedName>
    <definedName name="CUT7L" localSheetId="1">[152]INPUT!#REF!</definedName>
    <definedName name="CUT7L" localSheetId="0">[152]INPUT!#REF!</definedName>
    <definedName name="CUT7L" localSheetId="5">[152]INPUT!#REF!</definedName>
    <definedName name="CUT7L">[153]INPUT!#REF!</definedName>
    <definedName name="CUT7R" localSheetId="4">[152]INPUT!#REF!</definedName>
    <definedName name="CUT7R" localSheetId="3">[152]INPUT!#REF!</definedName>
    <definedName name="CUT7R" localSheetId="2">[152]INPUT!#REF!</definedName>
    <definedName name="CUT7R" localSheetId="1">[152]INPUT!#REF!</definedName>
    <definedName name="CUT7R" localSheetId="0">[152]INPUT!#REF!</definedName>
    <definedName name="CUT7R" localSheetId="5">[152]INPUT!#REF!</definedName>
    <definedName name="CUT7R">[153]INPUT!#REF!</definedName>
    <definedName name="CUT8L" localSheetId="4">[152]INPUT!#REF!</definedName>
    <definedName name="CUT8L" localSheetId="3">[152]INPUT!#REF!</definedName>
    <definedName name="CUT8L" localSheetId="2">[152]INPUT!#REF!</definedName>
    <definedName name="CUT8L" localSheetId="1">[152]INPUT!#REF!</definedName>
    <definedName name="CUT8L" localSheetId="0">[152]INPUT!#REF!</definedName>
    <definedName name="CUT8L" localSheetId="5">[152]INPUT!#REF!</definedName>
    <definedName name="CUT8L">[153]INPUT!#REF!</definedName>
    <definedName name="CUT8R" localSheetId="4">[152]INPUT!#REF!</definedName>
    <definedName name="CUT8R" localSheetId="3">[152]INPUT!#REF!</definedName>
    <definedName name="CUT8R" localSheetId="2">[152]INPUT!#REF!</definedName>
    <definedName name="CUT8R" localSheetId="1">[152]INPUT!#REF!</definedName>
    <definedName name="CUT8R" localSheetId="0">[152]INPUT!#REF!</definedName>
    <definedName name="CUT8R" localSheetId="5">[152]INPUT!#REF!</definedName>
    <definedName name="CUT8R">[153]INPUT!#REF!</definedName>
    <definedName name="CUT9L" localSheetId="4">[152]INPUT!#REF!</definedName>
    <definedName name="CUT9L" localSheetId="3">[152]INPUT!#REF!</definedName>
    <definedName name="CUT9L" localSheetId="2">[152]INPUT!#REF!</definedName>
    <definedName name="CUT9L" localSheetId="1">[152]INPUT!#REF!</definedName>
    <definedName name="CUT9L" localSheetId="0">[152]INPUT!#REF!</definedName>
    <definedName name="CUT9L" localSheetId="5">[152]INPUT!#REF!</definedName>
    <definedName name="CUT9L">[153]INPUT!#REF!</definedName>
    <definedName name="CUT9R" localSheetId="4">[152]INPUT!#REF!</definedName>
    <definedName name="CUT9R" localSheetId="3">[152]INPUT!#REF!</definedName>
    <definedName name="CUT9R" localSheetId="2">[152]INPUT!#REF!</definedName>
    <definedName name="CUT9R" localSheetId="1">[152]INPUT!#REF!</definedName>
    <definedName name="CUT9R" localSheetId="0">[152]INPUT!#REF!</definedName>
    <definedName name="CUT9R" localSheetId="5">[152]INPUT!#REF!</definedName>
    <definedName name="CUT9R">[153]INPUT!#REF!</definedName>
    <definedName name="CV14_2C" localSheetId="4">[143]단가!#REF!</definedName>
    <definedName name="CV14_2C" localSheetId="3">[143]단가!#REF!</definedName>
    <definedName name="CV14_2C">[143]단가!#REF!</definedName>
    <definedName name="CV14_4C" localSheetId="4">[143]단가!#REF!</definedName>
    <definedName name="CV14_4C" localSheetId="3">[143]단가!#REF!</definedName>
    <definedName name="CV14_4C">[143]단가!#REF!</definedName>
    <definedName name="CV5.5_2" localSheetId="4">[143]단가!#REF!</definedName>
    <definedName name="CV5.5_2" localSheetId="3">[143]단가!#REF!</definedName>
    <definedName name="CV5.5_2">[143]단가!#REF!</definedName>
    <definedName name="CV5.5_4C" localSheetId="4">[143]단가!#REF!</definedName>
    <definedName name="CV5.5_4C" localSheetId="3">[143]단가!#REF!</definedName>
    <definedName name="CV5.5_4C">[143]단가!#REF!</definedName>
    <definedName name="CV8_2C" localSheetId="4">[143]단가!#REF!</definedName>
    <definedName name="CV8_2C" localSheetId="3">[143]단가!#REF!</definedName>
    <definedName name="CV8_2C">[143]단가!#REF!</definedName>
    <definedName name="CV8_4C" localSheetId="4">[143]단가!#REF!</definedName>
    <definedName name="CV8_4C" localSheetId="3">[143]단가!#REF!</definedName>
    <definedName name="CV8_4C">[143]단가!#REF!</definedName>
    <definedName name="CX10L" localSheetId="4">[152]INPUT!#REF!</definedName>
    <definedName name="CX10L" localSheetId="3">[152]INPUT!#REF!</definedName>
    <definedName name="CX10L" localSheetId="2">[152]INPUT!#REF!</definedName>
    <definedName name="CX10L" localSheetId="1">[152]INPUT!#REF!</definedName>
    <definedName name="CX10L" localSheetId="0">[152]INPUT!#REF!</definedName>
    <definedName name="CX10L" localSheetId="5">[152]INPUT!#REF!</definedName>
    <definedName name="CX10L">[153]INPUT!#REF!</definedName>
    <definedName name="CX10R" localSheetId="4">[152]INPUT!#REF!</definedName>
    <definedName name="CX10R" localSheetId="3">[152]INPUT!#REF!</definedName>
    <definedName name="CX10R" localSheetId="2">[152]INPUT!#REF!</definedName>
    <definedName name="CX10R" localSheetId="1">[152]INPUT!#REF!</definedName>
    <definedName name="CX10R" localSheetId="0">[152]INPUT!#REF!</definedName>
    <definedName name="CX10R" localSheetId="5">[152]INPUT!#REF!</definedName>
    <definedName name="CX10R">[153]INPUT!#REF!</definedName>
    <definedName name="CX3L" localSheetId="4">[152]INPUT!#REF!</definedName>
    <definedName name="CX3L" localSheetId="3">[152]INPUT!#REF!</definedName>
    <definedName name="CX3L" localSheetId="2">[152]INPUT!#REF!</definedName>
    <definedName name="CX3L" localSheetId="1">[152]INPUT!#REF!</definedName>
    <definedName name="CX3L" localSheetId="0">[152]INPUT!#REF!</definedName>
    <definedName name="CX3L" localSheetId="5">[152]INPUT!#REF!</definedName>
    <definedName name="CX3L">[153]INPUT!#REF!</definedName>
    <definedName name="CX3R" localSheetId="4">[152]INPUT!#REF!</definedName>
    <definedName name="CX3R" localSheetId="3">[152]INPUT!#REF!</definedName>
    <definedName name="CX3R" localSheetId="2">[152]INPUT!#REF!</definedName>
    <definedName name="CX3R" localSheetId="1">[152]INPUT!#REF!</definedName>
    <definedName name="CX3R" localSheetId="0">[152]INPUT!#REF!</definedName>
    <definedName name="CX3R" localSheetId="5">[152]INPUT!#REF!</definedName>
    <definedName name="CX3R">[153]INPUT!#REF!</definedName>
    <definedName name="CX4L" localSheetId="4">[152]INPUT!#REF!</definedName>
    <definedName name="CX4L" localSheetId="3">[152]INPUT!#REF!</definedName>
    <definedName name="CX4L" localSheetId="2">[152]INPUT!#REF!</definedName>
    <definedName name="CX4L" localSheetId="1">[152]INPUT!#REF!</definedName>
    <definedName name="CX4L" localSheetId="0">[152]INPUT!#REF!</definedName>
    <definedName name="CX4L" localSheetId="5">[152]INPUT!#REF!</definedName>
    <definedName name="CX4L">[153]INPUT!#REF!</definedName>
    <definedName name="CX4R" localSheetId="4">[152]INPUT!#REF!</definedName>
    <definedName name="CX4R" localSheetId="3">[152]INPUT!#REF!</definedName>
    <definedName name="CX4R" localSheetId="2">[152]INPUT!#REF!</definedName>
    <definedName name="CX4R" localSheetId="1">[152]INPUT!#REF!</definedName>
    <definedName name="CX4R" localSheetId="0">[152]INPUT!#REF!</definedName>
    <definedName name="CX4R" localSheetId="5">[152]INPUT!#REF!</definedName>
    <definedName name="CX4R">[153]INPUT!#REF!</definedName>
    <definedName name="CX5L" localSheetId="4">[152]INPUT!#REF!</definedName>
    <definedName name="CX5L" localSheetId="3">[152]INPUT!#REF!</definedName>
    <definedName name="CX5L" localSheetId="2">[152]INPUT!#REF!</definedName>
    <definedName name="CX5L" localSheetId="1">[152]INPUT!#REF!</definedName>
    <definedName name="CX5L" localSheetId="0">[152]INPUT!#REF!</definedName>
    <definedName name="CX5L" localSheetId="5">[152]INPUT!#REF!</definedName>
    <definedName name="CX5L">[153]INPUT!#REF!</definedName>
    <definedName name="CX5R" localSheetId="4">[152]INPUT!#REF!</definedName>
    <definedName name="CX5R" localSheetId="3">[152]INPUT!#REF!</definedName>
    <definedName name="CX5R" localSheetId="2">[152]INPUT!#REF!</definedName>
    <definedName name="CX5R" localSheetId="1">[152]INPUT!#REF!</definedName>
    <definedName name="CX5R" localSheetId="0">[152]INPUT!#REF!</definedName>
    <definedName name="CX5R" localSheetId="5">[152]INPUT!#REF!</definedName>
    <definedName name="CX5R">[153]INPUT!#REF!</definedName>
    <definedName name="CX6L" localSheetId="4">[152]INPUT!#REF!</definedName>
    <definedName name="CX6L" localSheetId="3">[152]INPUT!#REF!</definedName>
    <definedName name="CX6L" localSheetId="2">[152]INPUT!#REF!</definedName>
    <definedName name="CX6L" localSheetId="1">[152]INPUT!#REF!</definedName>
    <definedName name="CX6L" localSheetId="0">[152]INPUT!#REF!</definedName>
    <definedName name="CX6L" localSheetId="5">[152]INPUT!#REF!</definedName>
    <definedName name="CX6L">[153]INPUT!#REF!</definedName>
    <definedName name="CX6R" localSheetId="4">[152]INPUT!#REF!</definedName>
    <definedName name="CX6R" localSheetId="3">[152]INPUT!#REF!</definedName>
    <definedName name="CX6R" localSheetId="2">[152]INPUT!#REF!</definedName>
    <definedName name="CX6R" localSheetId="1">[152]INPUT!#REF!</definedName>
    <definedName name="CX6R" localSheetId="0">[152]INPUT!#REF!</definedName>
    <definedName name="CX6R" localSheetId="5">[152]INPUT!#REF!</definedName>
    <definedName name="CX6R">[153]INPUT!#REF!</definedName>
    <definedName name="CX7L" localSheetId="4">[152]INPUT!#REF!</definedName>
    <definedName name="CX7L" localSheetId="3">[152]INPUT!#REF!</definedName>
    <definedName name="CX7L" localSheetId="2">[152]INPUT!#REF!</definedName>
    <definedName name="CX7L" localSheetId="1">[152]INPUT!#REF!</definedName>
    <definedName name="CX7L" localSheetId="0">[152]INPUT!#REF!</definedName>
    <definedName name="CX7L" localSheetId="5">[152]INPUT!#REF!</definedName>
    <definedName name="CX7L">[153]INPUT!#REF!</definedName>
    <definedName name="CX7R" localSheetId="4">[152]INPUT!#REF!</definedName>
    <definedName name="CX7R" localSheetId="3">[152]INPUT!#REF!</definedName>
    <definedName name="CX7R" localSheetId="2">[152]INPUT!#REF!</definedName>
    <definedName name="CX7R" localSheetId="1">[152]INPUT!#REF!</definedName>
    <definedName name="CX7R" localSheetId="0">[152]INPUT!#REF!</definedName>
    <definedName name="CX7R" localSheetId="5">[152]INPUT!#REF!</definedName>
    <definedName name="CX7R">[153]INPUT!#REF!</definedName>
    <definedName name="CX8L" localSheetId="4">[152]INPUT!#REF!</definedName>
    <definedName name="CX8L" localSheetId="3">[152]INPUT!#REF!</definedName>
    <definedName name="CX8L" localSheetId="2">[152]INPUT!#REF!</definedName>
    <definedName name="CX8L" localSheetId="1">[152]INPUT!#REF!</definedName>
    <definedName name="CX8L" localSheetId="0">[152]INPUT!#REF!</definedName>
    <definedName name="CX8L" localSheetId="5">[152]INPUT!#REF!</definedName>
    <definedName name="CX8L">[153]INPUT!#REF!</definedName>
    <definedName name="CX8R" localSheetId="4">[152]INPUT!#REF!</definedName>
    <definedName name="CX8R" localSheetId="3">[152]INPUT!#REF!</definedName>
    <definedName name="CX8R" localSheetId="2">[152]INPUT!#REF!</definedName>
    <definedName name="CX8R" localSheetId="1">[152]INPUT!#REF!</definedName>
    <definedName name="CX8R" localSheetId="0">[152]INPUT!#REF!</definedName>
    <definedName name="CX8R" localSheetId="5">[152]INPUT!#REF!</definedName>
    <definedName name="CX8R">[153]INPUT!#REF!</definedName>
    <definedName name="CX9L" localSheetId="4">[152]INPUT!#REF!</definedName>
    <definedName name="CX9L" localSheetId="3">[152]INPUT!#REF!</definedName>
    <definedName name="CX9L" localSheetId="2">[152]INPUT!#REF!</definedName>
    <definedName name="CX9L" localSheetId="1">[152]INPUT!#REF!</definedName>
    <definedName name="CX9L" localSheetId="0">[152]INPUT!#REF!</definedName>
    <definedName name="CX9L" localSheetId="5">[152]INPUT!#REF!</definedName>
    <definedName name="CX9L">[153]INPUT!#REF!</definedName>
    <definedName name="CX9R" localSheetId="4">[152]INPUT!#REF!</definedName>
    <definedName name="CX9R" localSheetId="3">[152]INPUT!#REF!</definedName>
    <definedName name="CX9R" localSheetId="2">[152]INPUT!#REF!</definedName>
    <definedName name="CX9R" localSheetId="1">[152]INPUT!#REF!</definedName>
    <definedName name="CX9R" localSheetId="0">[152]INPUT!#REF!</definedName>
    <definedName name="CX9R" localSheetId="5">[152]INPUT!#REF!</definedName>
    <definedName name="CX9R">[153]INPUT!#REF!</definedName>
    <definedName name="CY10L" localSheetId="4">[152]INPUT!#REF!</definedName>
    <definedName name="CY10L" localSheetId="3">[152]INPUT!#REF!</definedName>
    <definedName name="CY10L" localSheetId="2">[152]INPUT!#REF!</definedName>
    <definedName name="CY10L" localSheetId="1">[152]INPUT!#REF!</definedName>
    <definedName name="CY10L" localSheetId="0">[152]INPUT!#REF!</definedName>
    <definedName name="CY10L" localSheetId="5">[152]INPUT!#REF!</definedName>
    <definedName name="CY10L">[153]INPUT!#REF!</definedName>
    <definedName name="CY10R" localSheetId="4">[152]INPUT!#REF!</definedName>
    <definedName name="CY10R" localSheetId="3">[152]INPUT!#REF!</definedName>
    <definedName name="CY10R" localSheetId="2">[152]INPUT!#REF!</definedName>
    <definedName name="CY10R" localSheetId="1">[152]INPUT!#REF!</definedName>
    <definedName name="CY10R" localSheetId="0">[152]INPUT!#REF!</definedName>
    <definedName name="CY10R" localSheetId="5">[152]INPUT!#REF!</definedName>
    <definedName name="CY10R">[153]INPUT!#REF!</definedName>
    <definedName name="CY3L" localSheetId="4">[152]INPUT!#REF!</definedName>
    <definedName name="CY3L" localSheetId="3">[152]INPUT!#REF!</definedName>
    <definedName name="CY3L" localSheetId="2">[152]INPUT!#REF!</definedName>
    <definedName name="CY3L" localSheetId="1">[152]INPUT!#REF!</definedName>
    <definedName name="CY3L" localSheetId="0">[152]INPUT!#REF!</definedName>
    <definedName name="CY3L" localSheetId="5">[152]INPUT!#REF!</definedName>
    <definedName name="CY3L">[153]INPUT!#REF!</definedName>
    <definedName name="CY3R" localSheetId="4">[152]INPUT!#REF!</definedName>
    <definedName name="CY3R" localSheetId="3">[152]INPUT!#REF!</definedName>
    <definedName name="CY3R" localSheetId="2">[152]INPUT!#REF!</definedName>
    <definedName name="CY3R" localSheetId="1">[152]INPUT!#REF!</definedName>
    <definedName name="CY3R" localSheetId="0">[152]INPUT!#REF!</definedName>
    <definedName name="CY3R" localSheetId="5">[152]INPUT!#REF!</definedName>
    <definedName name="CY3R">[153]INPUT!#REF!</definedName>
    <definedName name="CY4L" localSheetId="4">[152]INPUT!#REF!</definedName>
    <definedName name="CY4L" localSheetId="3">[152]INPUT!#REF!</definedName>
    <definedName name="CY4L" localSheetId="2">[152]INPUT!#REF!</definedName>
    <definedName name="CY4L" localSheetId="1">[152]INPUT!#REF!</definedName>
    <definedName name="CY4L" localSheetId="0">[152]INPUT!#REF!</definedName>
    <definedName name="CY4L" localSheetId="5">[152]INPUT!#REF!</definedName>
    <definedName name="CY4L">[153]INPUT!#REF!</definedName>
    <definedName name="CY4R" localSheetId="4">[152]INPUT!#REF!</definedName>
    <definedName name="CY4R" localSheetId="3">[152]INPUT!#REF!</definedName>
    <definedName name="CY4R" localSheetId="2">[152]INPUT!#REF!</definedName>
    <definedName name="CY4R" localSheetId="1">[152]INPUT!#REF!</definedName>
    <definedName name="CY4R" localSheetId="0">[152]INPUT!#REF!</definedName>
    <definedName name="CY4R" localSheetId="5">[152]INPUT!#REF!</definedName>
    <definedName name="CY4R">[153]INPUT!#REF!</definedName>
    <definedName name="CY5L" localSheetId="4">[152]INPUT!#REF!</definedName>
    <definedName name="CY5L" localSheetId="3">[152]INPUT!#REF!</definedName>
    <definedName name="CY5L" localSheetId="2">[152]INPUT!#REF!</definedName>
    <definedName name="CY5L" localSheetId="1">[152]INPUT!#REF!</definedName>
    <definedName name="CY5L" localSheetId="0">[152]INPUT!#REF!</definedName>
    <definedName name="CY5L" localSheetId="5">[152]INPUT!#REF!</definedName>
    <definedName name="CY5L">[153]INPUT!#REF!</definedName>
    <definedName name="CY5R" localSheetId="4">[152]INPUT!#REF!</definedName>
    <definedName name="CY5R" localSheetId="3">[152]INPUT!#REF!</definedName>
    <definedName name="CY5R" localSheetId="2">[152]INPUT!#REF!</definedName>
    <definedName name="CY5R" localSheetId="1">[152]INPUT!#REF!</definedName>
    <definedName name="CY5R" localSheetId="0">[152]INPUT!#REF!</definedName>
    <definedName name="CY5R" localSheetId="5">[152]INPUT!#REF!</definedName>
    <definedName name="CY5R">[153]INPUT!#REF!</definedName>
    <definedName name="CY6L" localSheetId="4">[152]INPUT!#REF!</definedName>
    <definedName name="CY6L" localSheetId="3">[152]INPUT!#REF!</definedName>
    <definedName name="CY6L" localSheetId="2">[152]INPUT!#REF!</definedName>
    <definedName name="CY6L" localSheetId="1">[152]INPUT!#REF!</definedName>
    <definedName name="CY6L" localSheetId="0">[152]INPUT!#REF!</definedName>
    <definedName name="CY6L" localSheetId="5">[152]INPUT!#REF!</definedName>
    <definedName name="CY6L">[153]INPUT!#REF!</definedName>
    <definedName name="CY6R" localSheetId="4">[152]INPUT!#REF!</definedName>
    <definedName name="CY6R" localSheetId="3">[152]INPUT!#REF!</definedName>
    <definedName name="CY6R" localSheetId="2">[152]INPUT!#REF!</definedName>
    <definedName name="CY6R" localSheetId="1">[152]INPUT!#REF!</definedName>
    <definedName name="CY6R" localSheetId="0">[152]INPUT!#REF!</definedName>
    <definedName name="CY6R" localSheetId="5">[152]INPUT!#REF!</definedName>
    <definedName name="CY6R">[153]INPUT!#REF!</definedName>
    <definedName name="CY7L" localSheetId="4">[152]INPUT!#REF!</definedName>
    <definedName name="CY7L" localSheetId="3">[152]INPUT!#REF!</definedName>
    <definedName name="CY7L" localSheetId="2">[152]INPUT!#REF!</definedName>
    <definedName name="CY7L" localSheetId="1">[152]INPUT!#REF!</definedName>
    <definedName name="CY7L" localSheetId="0">[152]INPUT!#REF!</definedName>
    <definedName name="CY7L" localSheetId="5">[152]INPUT!#REF!</definedName>
    <definedName name="CY7L">[153]INPUT!#REF!</definedName>
    <definedName name="CY7R" localSheetId="4">[152]INPUT!#REF!</definedName>
    <definedName name="CY7R" localSheetId="3">[152]INPUT!#REF!</definedName>
    <definedName name="CY7R" localSheetId="2">[152]INPUT!#REF!</definedName>
    <definedName name="CY7R" localSheetId="1">[152]INPUT!#REF!</definedName>
    <definedName name="CY7R" localSheetId="0">[152]INPUT!#REF!</definedName>
    <definedName name="CY7R" localSheetId="5">[152]INPUT!#REF!</definedName>
    <definedName name="CY7R">[153]INPUT!#REF!</definedName>
    <definedName name="CY8L" localSheetId="4">[152]INPUT!#REF!</definedName>
    <definedName name="CY8L" localSheetId="3">[152]INPUT!#REF!</definedName>
    <definedName name="CY8L" localSheetId="2">[152]INPUT!#REF!</definedName>
    <definedName name="CY8L" localSheetId="1">[152]INPUT!#REF!</definedName>
    <definedName name="CY8L" localSheetId="0">[152]INPUT!#REF!</definedName>
    <definedName name="CY8L" localSheetId="5">[152]INPUT!#REF!</definedName>
    <definedName name="CY8L">[153]INPUT!#REF!</definedName>
    <definedName name="CY8R" localSheetId="4">[152]INPUT!#REF!</definedName>
    <definedName name="CY8R" localSheetId="3">[152]INPUT!#REF!</definedName>
    <definedName name="CY8R" localSheetId="2">[152]INPUT!#REF!</definedName>
    <definedName name="CY8R" localSheetId="1">[152]INPUT!#REF!</definedName>
    <definedName name="CY8R" localSheetId="0">[152]INPUT!#REF!</definedName>
    <definedName name="CY8R" localSheetId="5">[152]INPUT!#REF!</definedName>
    <definedName name="CY8R">[153]INPUT!#REF!</definedName>
    <definedName name="CY9L" localSheetId="4">[152]INPUT!#REF!</definedName>
    <definedName name="CY9L" localSheetId="3">[152]INPUT!#REF!</definedName>
    <definedName name="CY9L" localSheetId="2">[152]INPUT!#REF!</definedName>
    <definedName name="CY9L" localSheetId="1">[152]INPUT!#REF!</definedName>
    <definedName name="CY9L" localSheetId="0">[152]INPUT!#REF!</definedName>
    <definedName name="CY9L" localSheetId="5">[152]INPUT!#REF!</definedName>
    <definedName name="CY9L">[153]INPUT!#REF!</definedName>
    <definedName name="CY9R" localSheetId="4">[152]INPUT!#REF!</definedName>
    <definedName name="CY9R" localSheetId="3">[152]INPUT!#REF!</definedName>
    <definedName name="CY9R" localSheetId="2">[152]INPUT!#REF!</definedName>
    <definedName name="CY9R" localSheetId="1">[152]INPUT!#REF!</definedName>
    <definedName name="CY9R" localSheetId="0">[152]INPUT!#REF!</definedName>
    <definedName name="CY9R" localSheetId="5">[152]INPUT!#REF!</definedName>
    <definedName name="CY9R">[153]INPUT!#REF!</definedName>
    <definedName name="CYA10L" localSheetId="4">[152]INPUT!#REF!</definedName>
    <definedName name="CYA10L" localSheetId="3">[152]INPUT!#REF!</definedName>
    <definedName name="CYA10L" localSheetId="2">[152]INPUT!#REF!</definedName>
    <definedName name="CYA10L" localSheetId="1">[152]INPUT!#REF!</definedName>
    <definedName name="CYA10L" localSheetId="0">[152]INPUT!#REF!</definedName>
    <definedName name="CYA10L" localSheetId="5">[152]INPUT!#REF!</definedName>
    <definedName name="CYA10L">[153]INPUT!#REF!</definedName>
    <definedName name="CYA10R" localSheetId="4">[152]INPUT!#REF!</definedName>
    <definedName name="CYA10R" localSheetId="3">[152]INPUT!#REF!</definedName>
    <definedName name="CYA10R" localSheetId="2">[152]INPUT!#REF!</definedName>
    <definedName name="CYA10R" localSheetId="1">[152]INPUT!#REF!</definedName>
    <definedName name="CYA10R" localSheetId="0">[152]INPUT!#REF!</definedName>
    <definedName name="CYA10R" localSheetId="5">[152]INPUT!#REF!</definedName>
    <definedName name="CYA10R">[153]INPUT!#REF!</definedName>
    <definedName name="CYA3L" localSheetId="4">[152]INPUT!#REF!</definedName>
    <definedName name="CYA3L" localSheetId="3">[152]INPUT!#REF!</definedName>
    <definedName name="CYA3L" localSheetId="2">[152]INPUT!#REF!</definedName>
    <definedName name="CYA3L" localSheetId="1">[152]INPUT!#REF!</definedName>
    <definedName name="CYA3L" localSheetId="0">[152]INPUT!#REF!</definedName>
    <definedName name="CYA3L" localSheetId="5">[152]INPUT!#REF!</definedName>
    <definedName name="CYA3L">[153]INPUT!#REF!</definedName>
    <definedName name="CYA3R" localSheetId="4">[152]INPUT!#REF!</definedName>
    <definedName name="CYA3R" localSheetId="3">[152]INPUT!#REF!</definedName>
    <definedName name="CYA3R" localSheetId="2">[152]INPUT!#REF!</definedName>
    <definedName name="CYA3R" localSheetId="1">[152]INPUT!#REF!</definedName>
    <definedName name="CYA3R" localSheetId="0">[152]INPUT!#REF!</definedName>
    <definedName name="CYA3R" localSheetId="5">[152]INPUT!#REF!</definedName>
    <definedName name="CYA3R">[153]INPUT!#REF!</definedName>
    <definedName name="CYA4L" localSheetId="4">[152]INPUT!#REF!</definedName>
    <definedName name="CYA4L" localSheetId="3">[152]INPUT!#REF!</definedName>
    <definedName name="CYA4L" localSheetId="2">[152]INPUT!#REF!</definedName>
    <definedName name="CYA4L" localSheetId="1">[152]INPUT!#REF!</definedName>
    <definedName name="CYA4L" localSheetId="0">[152]INPUT!#REF!</definedName>
    <definedName name="CYA4L" localSheetId="5">[152]INPUT!#REF!</definedName>
    <definedName name="CYA4L">[153]INPUT!#REF!</definedName>
    <definedName name="CYA4R" localSheetId="4">[152]INPUT!#REF!</definedName>
    <definedName name="CYA4R" localSheetId="3">[152]INPUT!#REF!</definedName>
    <definedName name="CYA4R" localSheetId="2">[152]INPUT!#REF!</definedName>
    <definedName name="CYA4R" localSheetId="1">[152]INPUT!#REF!</definedName>
    <definedName name="CYA4R" localSheetId="0">[152]INPUT!#REF!</definedName>
    <definedName name="CYA4R" localSheetId="5">[152]INPUT!#REF!</definedName>
    <definedName name="CYA4R">[153]INPUT!#REF!</definedName>
    <definedName name="CYA5L" localSheetId="4">[152]INPUT!#REF!</definedName>
    <definedName name="CYA5L" localSheetId="3">[152]INPUT!#REF!</definedName>
    <definedName name="CYA5L" localSheetId="2">[152]INPUT!#REF!</definedName>
    <definedName name="CYA5L" localSheetId="1">[152]INPUT!#REF!</definedName>
    <definedName name="CYA5L" localSheetId="0">[152]INPUT!#REF!</definedName>
    <definedName name="CYA5L" localSheetId="5">[152]INPUT!#REF!</definedName>
    <definedName name="CYA5L">[153]INPUT!#REF!</definedName>
    <definedName name="CYA5R" localSheetId="4">[152]INPUT!#REF!</definedName>
    <definedName name="CYA5R" localSheetId="3">[152]INPUT!#REF!</definedName>
    <definedName name="CYA5R" localSheetId="2">[152]INPUT!#REF!</definedName>
    <definedName name="CYA5R" localSheetId="1">[152]INPUT!#REF!</definedName>
    <definedName name="CYA5R" localSheetId="0">[152]INPUT!#REF!</definedName>
    <definedName name="CYA5R" localSheetId="5">[152]INPUT!#REF!</definedName>
    <definedName name="CYA5R">[153]INPUT!#REF!</definedName>
    <definedName name="CYA6L" localSheetId="4">[152]INPUT!#REF!</definedName>
    <definedName name="CYA6L" localSheetId="3">[152]INPUT!#REF!</definedName>
    <definedName name="CYA6L" localSheetId="2">[152]INPUT!#REF!</definedName>
    <definedName name="CYA6L" localSheetId="1">[152]INPUT!#REF!</definedName>
    <definedName name="CYA6L" localSheetId="0">[152]INPUT!#REF!</definedName>
    <definedName name="CYA6L" localSheetId="5">[152]INPUT!#REF!</definedName>
    <definedName name="CYA6L">[153]INPUT!#REF!</definedName>
    <definedName name="CYA6R" localSheetId="4">[152]INPUT!#REF!</definedName>
    <definedName name="CYA6R" localSheetId="3">[152]INPUT!#REF!</definedName>
    <definedName name="CYA6R" localSheetId="2">[152]INPUT!#REF!</definedName>
    <definedName name="CYA6R" localSheetId="1">[152]INPUT!#REF!</definedName>
    <definedName name="CYA6R" localSheetId="0">[152]INPUT!#REF!</definedName>
    <definedName name="CYA6R" localSheetId="5">[152]INPUT!#REF!</definedName>
    <definedName name="CYA6R">[153]INPUT!#REF!</definedName>
    <definedName name="CYA7L" localSheetId="4">[152]INPUT!#REF!</definedName>
    <definedName name="CYA7L" localSheetId="3">[152]INPUT!#REF!</definedName>
    <definedName name="CYA7L" localSheetId="2">[152]INPUT!#REF!</definedName>
    <definedName name="CYA7L" localSheetId="1">[152]INPUT!#REF!</definedName>
    <definedName name="CYA7L" localSheetId="0">[152]INPUT!#REF!</definedName>
    <definedName name="CYA7L" localSheetId="5">[152]INPUT!#REF!</definedName>
    <definedName name="CYA7L">[153]INPUT!#REF!</definedName>
    <definedName name="CYA7R" localSheetId="4">[152]INPUT!#REF!</definedName>
    <definedName name="CYA7R" localSheetId="3">[152]INPUT!#REF!</definedName>
    <definedName name="CYA7R" localSheetId="2">[152]INPUT!#REF!</definedName>
    <definedName name="CYA7R" localSheetId="1">[152]INPUT!#REF!</definedName>
    <definedName name="CYA7R" localSheetId="0">[152]INPUT!#REF!</definedName>
    <definedName name="CYA7R" localSheetId="5">[152]INPUT!#REF!</definedName>
    <definedName name="CYA7R">[153]INPUT!#REF!</definedName>
    <definedName name="CYA8L" localSheetId="4">[152]INPUT!#REF!</definedName>
    <definedName name="CYA8L" localSheetId="3">[152]INPUT!#REF!</definedName>
    <definedName name="CYA8L" localSheetId="2">[152]INPUT!#REF!</definedName>
    <definedName name="CYA8L" localSheetId="1">[152]INPUT!#REF!</definedName>
    <definedName name="CYA8L" localSheetId="0">[152]INPUT!#REF!</definedName>
    <definedName name="CYA8L" localSheetId="5">[152]INPUT!#REF!</definedName>
    <definedName name="CYA8L">[153]INPUT!#REF!</definedName>
    <definedName name="CYA8R" localSheetId="4">[152]INPUT!#REF!</definedName>
    <definedName name="CYA8R" localSheetId="3">[152]INPUT!#REF!</definedName>
    <definedName name="CYA8R" localSheetId="2">[152]INPUT!#REF!</definedName>
    <definedName name="CYA8R" localSheetId="1">[152]INPUT!#REF!</definedName>
    <definedName name="CYA8R" localSheetId="0">[152]INPUT!#REF!</definedName>
    <definedName name="CYA8R" localSheetId="5">[152]INPUT!#REF!</definedName>
    <definedName name="CYA8R">[153]INPUT!#REF!</definedName>
    <definedName name="CYA9L" localSheetId="4">[152]INPUT!#REF!</definedName>
    <definedName name="CYA9L" localSheetId="3">[152]INPUT!#REF!</definedName>
    <definedName name="CYA9L" localSheetId="2">[152]INPUT!#REF!</definedName>
    <definedName name="CYA9L" localSheetId="1">[152]INPUT!#REF!</definedName>
    <definedName name="CYA9L" localSheetId="0">[152]INPUT!#REF!</definedName>
    <definedName name="CYA9L" localSheetId="5">[152]INPUT!#REF!</definedName>
    <definedName name="CYA9L">[153]INPUT!#REF!</definedName>
    <definedName name="CYA9R" localSheetId="4">[152]INPUT!#REF!</definedName>
    <definedName name="CYA9R" localSheetId="3">[152]INPUT!#REF!</definedName>
    <definedName name="CYA9R" localSheetId="2">[152]INPUT!#REF!</definedName>
    <definedName name="CYA9R" localSheetId="1">[152]INPUT!#REF!</definedName>
    <definedName name="CYA9R" localSheetId="0">[152]INPUT!#REF!</definedName>
    <definedName name="CYA9R" localSheetId="5">[152]INPUT!#REF!</definedName>
    <definedName name="CYA9R">[153]INPUT!#REF!</definedName>
    <definedName name="CYB10L" localSheetId="4">[152]INPUT!#REF!</definedName>
    <definedName name="CYB10L" localSheetId="3">[152]INPUT!#REF!</definedName>
    <definedName name="CYB10L" localSheetId="2">[152]INPUT!#REF!</definedName>
    <definedName name="CYB10L" localSheetId="1">[152]INPUT!#REF!</definedName>
    <definedName name="CYB10L" localSheetId="0">[152]INPUT!#REF!</definedName>
    <definedName name="CYB10L" localSheetId="5">[152]INPUT!#REF!</definedName>
    <definedName name="CYB10L">[153]INPUT!#REF!</definedName>
    <definedName name="CYB10R" localSheetId="4">[152]INPUT!#REF!</definedName>
    <definedName name="CYB10R" localSheetId="3">[152]INPUT!#REF!</definedName>
    <definedName name="CYB10R" localSheetId="2">[152]INPUT!#REF!</definedName>
    <definedName name="CYB10R" localSheetId="1">[152]INPUT!#REF!</definedName>
    <definedName name="CYB10R" localSheetId="0">[152]INPUT!#REF!</definedName>
    <definedName name="CYB10R" localSheetId="5">[152]INPUT!#REF!</definedName>
    <definedName name="CYB10R">[153]INPUT!#REF!</definedName>
    <definedName name="CYB3L" localSheetId="4">[152]INPUT!#REF!</definedName>
    <definedName name="CYB3L" localSheetId="3">[152]INPUT!#REF!</definedName>
    <definedName name="CYB3L" localSheetId="2">[152]INPUT!#REF!</definedName>
    <definedName name="CYB3L" localSheetId="1">[152]INPUT!#REF!</definedName>
    <definedName name="CYB3L" localSheetId="0">[152]INPUT!#REF!</definedName>
    <definedName name="CYB3L" localSheetId="5">[152]INPUT!#REF!</definedName>
    <definedName name="CYB3L">[153]INPUT!#REF!</definedName>
    <definedName name="CYB3R" localSheetId="4">[152]INPUT!#REF!</definedName>
    <definedName name="CYB3R" localSheetId="3">[152]INPUT!#REF!</definedName>
    <definedName name="CYB3R" localSheetId="2">[152]INPUT!#REF!</definedName>
    <definedName name="CYB3R" localSheetId="1">[152]INPUT!#REF!</definedName>
    <definedName name="CYB3R" localSheetId="0">[152]INPUT!#REF!</definedName>
    <definedName name="CYB3R" localSheetId="5">[152]INPUT!#REF!</definedName>
    <definedName name="CYB3R">[153]INPUT!#REF!</definedName>
    <definedName name="CYB4L" localSheetId="4">[152]INPUT!#REF!</definedName>
    <definedName name="CYB4L" localSheetId="3">[152]INPUT!#REF!</definedName>
    <definedName name="CYB4L" localSheetId="2">[152]INPUT!#REF!</definedName>
    <definedName name="CYB4L" localSheetId="1">[152]INPUT!#REF!</definedName>
    <definedName name="CYB4L" localSheetId="0">[152]INPUT!#REF!</definedName>
    <definedName name="CYB4L" localSheetId="5">[152]INPUT!#REF!</definedName>
    <definedName name="CYB4L">[153]INPUT!#REF!</definedName>
    <definedName name="CYB4R" localSheetId="4">[152]INPUT!#REF!</definedName>
    <definedName name="CYB4R" localSheetId="3">[152]INPUT!#REF!</definedName>
    <definedName name="CYB4R" localSheetId="2">[152]INPUT!#REF!</definedName>
    <definedName name="CYB4R" localSheetId="1">[152]INPUT!#REF!</definedName>
    <definedName name="CYB4R" localSheetId="0">[152]INPUT!#REF!</definedName>
    <definedName name="CYB4R" localSheetId="5">[152]INPUT!#REF!</definedName>
    <definedName name="CYB4R">[153]INPUT!#REF!</definedName>
    <definedName name="CYB5L" localSheetId="4">[152]INPUT!#REF!</definedName>
    <definedName name="CYB5L" localSheetId="3">[152]INPUT!#REF!</definedName>
    <definedName name="CYB5L" localSheetId="2">[152]INPUT!#REF!</definedName>
    <definedName name="CYB5L" localSheetId="1">[152]INPUT!#REF!</definedName>
    <definedName name="CYB5L" localSheetId="0">[152]INPUT!#REF!</definedName>
    <definedName name="CYB5L" localSheetId="5">[152]INPUT!#REF!</definedName>
    <definedName name="CYB5L">[153]INPUT!#REF!</definedName>
    <definedName name="CYB5R" localSheetId="4">[152]INPUT!#REF!</definedName>
    <definedName name="CYB5R" localSheetId="3">[152]INPUT!#REF!</definedName>
    <definedName name="CYB5R" localSheetId="2">[152]INPUT!#REF!</definedName>
    <definedName name="CYB5R" localSheetId="1">[152]INPUT!#REF!</definedName>
    <definedName name="CYB5R" localSheetId="0">[152]INPUT!#REF!</definedName>
    <definedName name="CYB5R" localSheetId="5">[152]INPUT!#REF!</definedName>
    <definedName name="CYB5R">[153]INPUT!#REF!</definedName>
    <definedName name="CYB6L" localSheetId="4">[152]INPUT!#REF!</definedName>
    <definedName name="CYB6L" localSheetId="3">[152]INPUT!#REF!</definedName>
    <definedName name="CYB6L" localSheetId="2">[152]INPUT!#REF!</definedName>
    <definedName name="CYB6L" localSheetId="1">[152]INPUT!#REF!</definedName>
    <definedName name="CYB6L" localSheetId="0">[152]INPUT!#REF!</definedName>
    <definedName name="CYB6L" localSheetId="5">[152]INPUT!#REF!</definedName>
    <definedName name="CYB6L">[153]INPUT!#REF!</definedName>
    <definedName name="CYB6R" localSheetId="4">[152]INPUT!#REF!</definedName>
    <definedName name="CYB6R" localSheetId="3">[152]INPUT!#REF!</definedName>
    <definedName name="CYB6R" localSheetId="2">[152]INPUT!#REF!</definedName>
    <definedName name="CYB6R" localSheetId="1">[152]INPUT!#REF!</definedName>
    <definedName name="CYB6R" localSheetId="0">[152]INPUT!#REF!</definedName>
    <definedName name="CYB6R" localSheetId="5">[152]INPUT!#REF!</definedName>
    <definedName name="CYB6R">[153]INPUT!#REF!</definedName>
    <definedName name="CYB7L" localSheetId="4">[152]INPUT!#REF!</definedName>
    <definedName name="CYB7L" localSheetId="3">[152]INPUT!#REF!</definedName>
    <definedName name="CYB7L" localSheetId="2">[152]INPUT!#REF!</definedName>
    <definedName name="CYB7L" localSheetId="1">[152]INPUT!#REF!</definedName>
    <definedName name="CYB7L" localSheetId="0">[152]INPUT!#REF!</definedName>
    <definedName name="CYB7L" localSheetId="5">[152]INPUT!#REF!</definedName>
    <definedName name="CYB7L">[153]INPUT!#REF!</definedName>
    <definedName name="CYB7R" localSheetId="4">[152]INPUT!#REF!</definedName>
    <definedName name="CYB7R" localSheetId="3">[152]INPUT!#REF!</definedName>
    <definedName name="CYB7R" localSheetId="2">[152]INPUT!#REF!</definedName>
    <definedName name="CYB7R" localSheetId="1">[152]INPUT!#REF!</definedName>
    <definedName name="CYB7R" localSheetId="0">[152]INPUT!#REF!</definedName>
    <definedName name="CYB7R" localSheetId="5">[152]INPUT!#REF!</definedName>
    <definedName name="CYB7R">[153]INPUT!#REF!</definedName>
    <definedName name="CYB8L" localSheetId="4">[152]INPUT!#REF!</definedName>
    <definedName name="CYB8L" localSheetId="3">[152]INPUT!#REF!</definedName>
    <definedName name="CYB8L" localSheetId="2">[152]INPUT!#REF!</definedName>
    <definedName name="CYB8L" localSheetId="1">[152]INPUT!#REF!</definedName>
    <definedName name="CYB8L" localSheetId="0">[152]INPUT!#REF!</definedName>
    <definedName name="CYB8L" localSheetId="5">[152]INPUT!#REF!</definedName>
    <definedName name="CYB8L">[153]INPUT!#REF!</definedName>
    <definedName name="CYB8R" localSheetId="4">[152]INPUT!#REF!</definedName>
    <definedName name="CYB8R" localSheetId="3">[152]INPUT!#REF!</definedName>
    <definedName name="CYB8R" localSheetId="2">[152]INPUT!#REF!</definedName>
    <definedName name="CYB8R" localSheetId="1">[152]INPUT!#REF!</definedName>
    <definedName name="CYB8R" localSheetId="0">[152]INPUT!#REF!</definedName>
    <definedName name="CYB8R" localSheetId="5">[152]INPUT!#REF!</definedName>
    <definedName name="CYB8R">[153]INPUT!#REF!</definedName>
    <definedName name="CYB9L" localSheetId="4">[152]INPUT!#REF!</definedName>
    <definedName name="CYB9L" localSheetId="3">[152]INPUT!#REF!</definedName>
    <definedName name="CYB9L" localSheetId="2">[152]INPUT!#REF!</definedName>
    <definedName name="CYB9L" localSheetId="1">[152]INPUT!#REF!</definedName>
    <definedName name="CYB9L" localSheetId="0">[152]INPUT!#REF!</definedName>
    <definedName name="CYB9L" localSheetId="5">[152]INPUT!#REF!</definedName>
    <definedName name="CYB9L">[153]INPUT!#REF!</definedName>
    <definedName name="CYB9R" localSheetId="4">[152]INPUT!#REF!</definedName>
    <definedName name="CYB9R" localSheetId="3">[152]INPUT!#REF!</definedName>
    <definedName name="CYB9R" localSheetId="2">[152]INPUT!#REF!</definedName>
    <definedName name="CYB9R" localSheetId="1">[152]INPUT!#REF!</definedName>
    <definedName name="CYB9R" localSheetId="0">[152]INPUT!#REF!</definedName>
    <definedName name="CYB9R" localSheetId="5">[152]INPUT!#REF!</definedName>
    <definedName name="CYB9R">[153]INPUT!#REF!</definedName>
    <definedName name="CYC10L" localSheetId="4">[152]INPUT!#REF!</definedName>
    <definedName name="CYC10L" localSheetId="3">[152]INPUT!#REF!</definedName>
    <definedName name="CYC10L" localSheetId="2">[152]INPUT!#REF!</definedName>
    <definedName name="CYC10L" localSheetId="1">[152]INPUT!#REF!</definedName>
    <definedName name="CYC10L" localSheetId="0">[152]INPUT!#REF!</definedName>
    <definedName name="CYC10L" localSheetId="5">[152]INPUT!#REF!</definedName>
    <definedName name="CYC10L">[153]INPUT!#REF!</definedName>
    <definedName name="CYC10R" localSheetId="4">[152]INPUT!#REF!</definedName>
    <definedName name="CYC10R" localSheetId="3">[152]INPUT!#REF!</definedName>
    <definedName name="CYC10R" localSheetId="2">[152]INPUT!#REF!</definedName>
    <definedName name="CYC10R" localSheetId="1">[152]INPUT!#REF!</definedName>
    <definedName name="CYC10R" localSheetId="0">[152]INPUT!#REF!</definedName>
    <definedName name="CYC10R" localSheetId="5">[152]INPUT!#REF!</definedName>
    <definedName name="CYC10R">[153]INPUT!#REF!</definedName>
    <definedName name="CYC3L" localSheetId="4">[152]INPUT!#REF!</definedName>
    <definedName name="CYC3L" localSheetId="3">[152]INPUT!#REF!</definedName>
    <definedName name="CYC3L" localSheetId="2">[152]INPUT!#REF!</definedName>
    <definedName name="CYC3L" localSheetId="1">[152]INPUT!#REF!</definedName>
    <definedName name="CYC3L" localSheetId="0">[152]INPUT!#REF!</definedName>
    <definedName name="CYC3L" localSheetId="5">[152]INPUT!#REF!</definedName>
    <definedName name="CYC3L">[153]INPUT!#REF!</definedName>
    <definedName name="CYC3R" localSheetId="4">[152]INPUT!#REF!</definedName>
    <definedName name="CYC3R" localSheetId="3">[152]INPUT!#REF!</definedName>
    <definedName name="CYC3R" localSheetId="2">[152]INPUT!#REF!</definedName>
    <definedName name="CYC3R" localSheetId="1">[152]INPUT!#REF!</definedName>
    <definedName name="CYC3R" localSheetId="0">[152]INPUT!#REF!</definedName>
    <definedName name="CYC3R" localSheetId="5">[152]INPUT!#REF!</definedName>
    <definedName name="CYC3R">[153]INPUT!#REF!</definedName>
    <definedName name="CYC4L" localSheetId="4">[152]INPUT!#REF!</definedName>
    <definedName name="CYC4L" localSheetId="3">[152]INPUT!#REF!</definedName>
    <definedName name="CYC4L" localSheetId="2">[152]INPUT!#REF!</definedName>
    <definedName name="CYC4L" localSheetId="1">[152]INPUT!#REF!</definedName>
    <definedName name="CYC4L" localSheetId="0">[152]INPUT!#REF!</definedName>
    <definedName name="CYC4L" localSheetId="5">[152]INPUT!#REF!</definedName>
    <definedName name="CYC4L">[153]INPUT!#REF!</definedName>
    <definedName name="CYC4R" localSheetId="4">[152]INPUT!#REF!</definedName>
    <definedName name="CYC4R" localSheetId="3">[152]INPUT!#REF!</definedName>
    <definedName name="CYC4R" localSheetId="2">[152]INPUT!#REF!</definedName>
    <definedName name="CYC4R" localSheetId="1">[152]INPUT!#REF!</definedName>
    <definedName name="CYC4R" localSheetId="0">[152]INPUT!#REF!</definedName>
    <definedName name="CYC4R" localSheetId="5">[152]INPUT!#REF!</definedName>
    <definedName name="CYC4R">[153]INPUT!#REF!</definedName>
    <definedName name="CYC5L" localSheetId="4">[152]INPUT!#REF!</definedName>
    <definedName name="CYC5L" localSheetId="3">[152]INPUT!#REF!</definedName>
    <definedName name="CYC5L" localSheetId="2">[152]INPUT!#REF!</definedName>
    <definedName name="CYC5L" localSheetId="1">[152]INPUT!#REF!</definedName>
    <definedName name="CYC5L" localSheetId="0">[152]INPUT!#REF!</definedName>
    <definedName name="CYC5L" localSheetId="5">[152]INPUT!#REF!</definedName>
    <definedName name="CYC5L">[153]INPUT!#REF!</definedName>
    <definedName name="CYC5R" localSheetId="4">[152]INPUT!#REF!</definedName>
    <definedName name="CYC5R" localSheetId="3">[152]INPUT!#REF!</definedName>
    <definedName name="CYC5R" localSheetId="2">[152]INPUT!#REF!</definedName>
    <definedName name="CYC5R" localSheetId="1">[152]INPUT!#REF!</definedName>
    <definedName name="CYC5R" localSheetId="0">[152]INPUT!#REF!</definedName>
    <definedName name="CYC5R" localSheetId="5">[152]INPUT!#REF!</definedName>
    <definedName name="CYC5R">[153]INPUT!#REF!</definedName>
    <definedName name="CYC6L" localSheetId="4">[152]INPUT!#REF!</definedName>
    <definedName name="CYC6L" localSheetId="3">[152]INPUT!#REF!</definedName>
    <definedName name="CYC6L" localSheetId="2">[152]INPUT!#REF!</definedName>
    <definedName name="CYC6L" localSheetId="1">[152]INPUT!#REF!</definedName>
    <definedName name="CYC6L" localSheetId="0">[152]INPUT!#REF!</definedName>
    <definedName name="CYC6L" localSheetId="5">[152]INPUT!#REF!</definedName>
    <definedName name="CYC6L">[153]INPUT!#REF!</definedName>
    <definedName name="CYC6R" localSheetId="4">[152]INPUT!#REF!</definedName>
    <definedName name="CYC6R" localSheetId="3">[152]INPUT!#REF!</definedName>
    <definedName name="CYC6R" localSheetId="2">[152]INPUT!#REF!</definedName>
    <definedName name="CYC6R" localSheetId="1">[152]INPUT!#REF!</definedName>
    <definedName name="CYC6R" localSheetId="0">[152]INPUT!#REF!</definedName>
    <definedName name="CYC6R" localSheetId="5">[152]INPUT!#REF!</definedName>
    <definedName name="CYC6R">[153]INPUT!#REF!</definedName>
    <definedName name="CYC7L" localSheetId="4">[152]INPUT!#REF!</definedName>
    <definedName name="CYC7L" localSheetId="3">[152]INPUT!#REF!</definedName>
    <definedName name="CYC7L" localSheetId="2">[152]INPUT!#REF!</definedName>
    <definedName name="CYC7L" localSheetId="1">[152]INPUT!#REF!</definedName>
    <definedName name="CYC7L" localSheetId="0">[152]INPUT!#REF!</definedName>
    <definedName name="CYC7L" localSheetId="5">[152]INPUT!#REF!</definedName>
    <definedName name="CYC7L">[153]INPUT!#REF!</definedName>
    <definedName name="CYC7R" localSheetId="4">[152]INPUT!#REF!</definedName>
    <definedName name="CYC7R" localSheetId="3">[152]INPUT!#REF!</definedName>
    <definedName name="CYC7R" localSheetId="2">[152]INPUT!#REF!</definedName>
    <definedName name="CYC7R" localSheetId="1">[152]INPUT!#REF!</definedName>
    <definedName name="CYC7R" localSheetId="0">[152]INPUT!#REF!</definedName>
    <definedName name="CYC7R" localSheetId="5">[152]INPUT!#REF!</definedName>
    <definedName name="CYC7R">[153]INPUT!#REF!</definedName>
    <definedName name="CYC8L" localSheetId="4">[152]INPUT!#REF!</definedName>
    <definedName name="CYC8L" localSheetId="3">[152]INPUT!#REF!</definedName>
    <definedName name="CYC8L" localSheetId="2">[152]INPUT!#REF!</definedName>
    <definedName name="CYC8L" localSheetId="1">[152]INPUT!#REF!</definedName>
    <definedName name="CYC8L" localSheetId="0">[152]INPUT!#REF!</definedName>
    <definedName name="CYC8L" localSheetId="5">[152]INPUT!#REF!</definedName>
    <definedName name="CYC8L">[153]INPUT!#REF!</definedName>
    <definedName name="CYC8R" localSheetId="4">[152]INPUT!#REF!</definedName>
    <definedName name="CYC8R" localSheetId="3">[152]INPUT!#REF!</definedName>
    <definedName name="CYC8R" localSheetId="2">[152]INPUT!#REF!</definedName>
    <definedName name="CYC8R" localSheetId="1">[152]INPUT!#REF!</definedName>
    <definedName name="CYC8R" localSheetId="0">[152]INPUT!#REF!</definedName>
    <definedName name="CYC8R" localSheetId="5">[152]INPUT!#REF!</definedName>
    <definedName name="CYC8R">[153]INPUT!#REF!</definedName>
    <definedName name="CYC9L" localSheetId="4">[152]INPUT!#REF!</definedName>
    <definedName name="CYC9L" localSheetId="3">[152]INPUT!#REF!</definedName>
    <definedName name="CYC9L" localSheetId="2">[152]INPUT!#REF!</definedName>
    <definedName name="CYC9L" localSheetId="1">[152]INPUT!#REF!</definedName>
    <definedName name="CYC9L" localSheetId="0">[152]INPUT!#REF!</definedName>
    <definedName name="CYC9L" localSheetId="5">[152]INPUT!#REF!</definedName>
    <definedName name="CYC9L">[153]INPUT!#REF!</definedName>
    <definedName name="CYC9R" localSheetId="4">[152]INPUT!#REF!</definedName>
    <definedName name="CYC9R" localSheetId="3">[152]INPUT!#REF!</definedName>
    <definedName name="CYC9R" localSheetId="2">[152]INPUT!#REF!</definedName>
    <definedName name="CYC9R" localSheetId="1">[152]INPUT!#REF!</definedName>
    <definedName name="CYC9R" localSheetId="0">[152]INPUT!#REF!</definedName>
    <definedName name="CYC9R" localSheetId="5">[152]INPUT!#REF!</definedName>
    <definedName name="CYC9R">[153]INPUT!#REF!</definedName>
    <definedName name="CYY10L" localSheetId="4">[152]INPUT!#REF!</definedName>
    <definedName name="CYY10L" localSheetId="3">[152]INPUT!#REF!</definedName>
    <definedName name="CYY10L" localSheetId="2">[152]INPUT!#REF!</definedName>
    <definedName name="CYY10L" localSheetId="1">[152]INPUT!#REF!</definedName>
    <definedName name="CYY10L" localSheetId="0">[152]INPUT!#REF!</definedName>
    <definedName name="CYY10L" localSheetId="5">[152]INPUT!#REF!</definedName>
    <definedName name="CYY10L">[153]INPUT!#REF!</definedName>
    <definedName name="CYY10R" localSheetId="4">[152]INPUT!#REF!</definedName>
    <definedName name="CYY10R" localSheetId="3">[152]INPUT!#REF!</definedName>
    <definedName name="CYY10R" localSheetId="2">[152]INPUT!#REF!</definedName>
    <definedName name="CYY10R" localSheetId="1">[152]INPUT!#REF!</definedName>
    <definedName name="CYY10R" localSheetId="0">[152]INPUT!#REF!</definedName>
    <definedName name="CYY10R" localSheetId="5">[152]INPUT!#REF!</definedName>
    <definedName name="CYY10R">[153]INPUT!#REF!</definedName>
    <definedName name="CYY3L" localSheetId="4">[152]INPUT!#REF!</definedName>
    <definedName name="CYY3L" localSheetId="3">[152]INPUT!#REF!</definedName>
    <definedName name="CYY3L" localSheetId="2">[152]INPUT!#REF!</definedName>
    <definedName name="CYY3L" localSheetId="1">[152]INPUT!#REF!</definedName>
    <definedName name="CYY3L" localSheetId="0">[152]INPUT!#REF!</definedName>
    <definedName name="CYY3L" localSheetId="5">[152]INPUT!#REF!</definedName>
    <definedName name="CYY3L">[153]INPUT!#REF!</definedName>
    <definedName name="CYY3R" localSheetId="4">[152]INPUT!#REF!</definedName>
    <definedName name="CYY3R" localSheetId="3">[152]INPUT!#REF!</definedName>
    <definedName name="CYY3R" localSheetId="2">[152]INPUT!#REF!</definedName>
    <definedName name="CYY3R" localSheetId="1">[152]INPUT!#REF!</definedName>
    <definedName name="CYY3R" localSheetId="0">[152]INPUT!#REF!</definedName>
    <definedName name="CYY3R" localSheetId="5">[152]INPUT!#REF!</definedName>
    <definedName name="CYY3R">[153]INPUT!#REF!</definedName>
    <definedName name="CYY4L" localSheetId="4">[152]INPUT!#REF!</definedName>
    <definedName name="CYY4L" localSheetId="3">[152]INPUT!#REF!</definedName>
    <definedName name="CYY4L" localSheetId="2">[152]INPUT!#REF!</definedName>
    <definedName name="CYY4L" localSheetId="1">[152]INPUT!#REF!</definedName>
    <definedName name="CYY4L" localSheetId="0">[152]INPUT!#REF!</definedName>
    <definedName name="CYY4L" localSheetId="5">[152]INPUT!#REF!</definedName>
    <definedName name="CYY4L">[153]INPUT!#REF!</definedName>
    <definedName name="CYY4R" localSheetId="4">[152]INPUT!#REF!</definedName>
    <definedName name="CYY4R" localSheetId="3">[152]INPUT!#REF!</definedName>
    <definedName name="CYY4R" localSheetId="2">[152]INPUT!#REF!</definedName>
    <definedName name="CYY4R" localSheetId="1">[152]INPUT!#REF!</definedName>
    <definedName name="CYY4R" localSheetId="0">[152]INPUT!#REF!</definedName>
    <definedName name="CYY4R" localSheetId="5">[152]INPUT!#REF!</definedName>
    <definedName name="CYY4R">[153]INPUT!#REF!</definedName>
    <definedName name="CYY5L" localSheetId="4">[152]INPUT!#REF!</definedName>
    <definedName name="CYY5L" localSheetId="3">[152]INPUT!#REF!</definedName>
    <definedName name="CYY5L" localSheetId="2">[152]INPUT!#REF!</definedName>
    <definedName name="CYY5L" localSheetId="1">[152]INPUT!#REF!</definedName>
    <definedName name="CYY5L" localSheetId="0">[152]INPUT!#REF!</definedName>
    <definedName name="CYY5L" localSheetId="5">[152]INPUT!#REF!</definedName>
    <definedName name="CYY5L">[153]INPUT!#REF!</definedName>
    <definedName name="CYY5R" localSheetId="4">[152]INPUT!#REF!</definedName>
    <definedName name="CYY5R" localSheetId="3">[152]INPUT!#REF!</definedName>
    <definedName name="CYY5R" localSheetId="2">[152]INPUT!#REF!</definedName>
    <definedName name="CYY5R" localSheetId="1">[152]INPUT!#REF!</definedName>
    <definedName name="CYY5R" localSheetId="0">[152]INPUT!#REF!</definedName>
    <definedName name="CYY5R" localSheetId="5">[152]INPUT!#REF!</definedName>
    <definedName name="CYY5R">[153]INPUT!#REF!</definedName>
    <definedName name="CYY6L" localSheetId="4">[152]INPUT!#REF!</definedName>
    <definedName name="CYY6L" localSheetId="3">[152]INPUT!#REF!</definedName>
    <definedName name="CYY6L" localSheetId="2">[152]INPUT!#REF!</definedName>
    <definedName name="CYY6L" localSheetId="1">[152]INPUT!#REF!</definedName>
    <definedName name="CYY6L" localSheetId="0">[152]INPUT!#REF!</definedName>
    <definedName name="CYY6L" localSheetId="5">[152]INPUT!#REF!</definedName>
    <definedName name="CYY6L">[153]INPUT!#REF!</definedName>
    <definedName name="CYY6R" localSheetId="4">[152]INPUT!#REF!</definedName>
    <definedName name="CYY6R" localSheetId="3">[152]INPUT!#REF!</definedName>
    <definedName name="CYY6R" localSheetId="2">[152]INPUT!#REF!</definedName>
    <definedName name="CYY6R" localSheetId="1">[152]INPUT!#REF!</definedName>
    <definedName name="CYY6R" localSheetId="0">[152]INPUT!#REF!</definedName>
    <definedName name="CYY6R" localSheetId="5">[152]INPUT!#REF!</definedName>
    <definedName name="CYY6R">[153]INPUT!#REF!</definedName>
    <definedName name="CYY7L" localSheetId="4">[152]INPUT!#REF!</definedName>
    <definedName name="CYY7L" localSheetId="3">[152]INPUT!#REF!</definedName>
    <definedName name="CYY7L" localSheetId="2">[152]INPUT!#REF!</definedName>
    <definedName name="CYY7L" localSheetId="1">[152]INPUT!#REF!</definedName>
    <definedName name="CYY7L" localSheetId="0">[152]INPUT!#REF!</definedName>
    <definedName name="CYY7L" localSheetId="5">[152]INPUT!#REF!</definedName>
    <definedName name="CYY7L">[153]INPUT!#REF!</definedName>
    <definedName name="CYY7R" localSheetId="4">[152]INPUT!#REF!</definedName>
    <definedName name="CYY7R" localSheetId="3">[152]INPUT!#REF!</definedName>
    <definedName name="CYY7R" localSheetId="2">[152]INPUT!#REF!</definedName>
    <definedName name="CYY7R" localSheetId="1">[152]INPUT!#REF!</definedName>
    <definedName name="CYY7R" localSheetId="0">[152]INPUT!#REF!</definedName>
    <definedName name="CYY7R" localSheetId="5">[152]INPUT!#REF!</definedName>
    <definedName name="CYY7R">[153]INPUT!#REF!</definedName>
    <definedName name="CYY8L" localSheetId="4">[152]INPUT!#REF!</definedName>
    <definedName name="CYY8L" localSheetId="3">[152]INPUT!#REF!</definedName>
    <definedName name="CYY8L" localSheetId="2">[152]INPUT!#REF!</definedName>
    <definedName name="CYY8L" localSheetId="1">[152]INPUT!#REF!</definedName>
    <definedName name="CYY8L" localSheetId="0">[152]INPUT!#REF!</definedName>
    <definedName name="CYY8L" localSheetId="5">[152]INPUT!#REF!</definedName>
    <definedName name="CYY8L">[153]INPUT!#REF!</definedName>
    <definedName name="CYY8R" localSheetId="4">[152]INPUT!#REF!</definedName>
    <definedName name="CYY8R" localSheetId="3">[152]INPUT!#REF!</definedName>
    <definedName name="CYY8R" localSheetId="2">[152]INPUT!#REF!</definedName>
    <definedName name="CYY8R" localSheetId="1">[152]INPUT!#REF!</definedName>
    <definedName name="CYY8R" localSheetId="0">[152]INPUT!#REF!</definedName>
    <definedName name="CYY8R" localSheetId="5">[152]INPUT!#REF!</definedName>
    <definedName name="CYY8R">[153]INPUT!#REF!</definedName>
    <definedName name="CYY9L" localSheetId="4">[152]INPUT!#REF!</definedName>
    <definedName name="CYY9L" localSheetId="3">[152]INPUT!#REF!</definedName>
    <definedName name="CYY9L" localSheetId="2">[152]INPUT!#REF!</definedName>
    <definedName name="CYY9L" localSheetId="1">[152]INPUT!#REF!</definedName>
    <definedName name="CYY9L" localSheetId="0">[152]INPUT!#REF!</definedName>
    <definedName name="CYY9L" localSheetId="5">[152]INPUT!#REF!</definedName>
    <definedName name="CYY9L">[153]INPUT!#REF!</definedName>
    <definedName name="CYY9R" localSheetId="4">[152]INPUT!#REF!</definedName>
    <definedName name="CYY9R" localSheetId="3">[152]INPUT!#REF!</definedName>
    <definedName name="CYY9R" localSheetId="2">[152]INPUT!#REF!</definedName>
    <definedName name="CYY9R" localSheetId="1">[152]INPUT!#REF!</definedName>
    <definedName name="CYY9R" localSheetId="0">[152]INPUT!#REF!</definedName>
    <definedName name="CYY9R" localSheetId="5">[152]INPUT!#REF!</definedName>
    <definedName name="CYY9R">[153]INPUT!#REF!</definedName>
    <definedName name="D" localSheetId="4">#REF!</definedName>
    <definedName name="D" localSheetId="3">#REF!</definedName>
    <definedName name="D" localSheetId="2">#REF!</definedName>
    <definedName name="D" localSheetId="1">#REF!</definedName>
    <definedName name="D" localSheetId="0">#REF!</definedName>
    <definedName name="D" localSheetId="7">[41]DATE!$C$24:$C$85</definedName>
    <definedName name="D" localSheetId="5">#REF!</definedName>
    <definedName name="D">#REF!</definedName>
    <definedName name="D_A" localSheetId="4">#REF!</definedName>
    <definedName name="D_A" localSheetId="3">#REF!</definedName>
    <definedName name="D_A" localSheetId="2">#REF!</definedName>
    <definedName name="D_A" localSheetId="1">#REF!</definedName>
    <definedName name="D_A" localSheetId="0">#REF!</definedName>
    <definedName name="D_A" localSheetId="7">#REF!</definedName>
    <definedName name="D_A" localSheetId="5">#REF!</definedName>
    <definedName name="D_A">#REF!</definedName>
    <definedName name="D_B" localSheetId="4">#REF!</definedName>
    <definedName name="D_B" localSheetId="3">#REF!</definedName>
    <definedName name="D_B" localSheetId="2">#REF!</definedName>
    <definedName name="D_B" localSheetId="1">#REF!</definedName>
    <definedName name="D_B" localSheetId="0">#REF!</definedName>
    <definedName name="D_B" localSheetId="7">#REF!</definedName>
    <definedName name="D_B" localSheetId="5">#REF!</definedName>
    <definedName name="D_B">#REF!</definedName>
    <definedName name="D_B1" localSheetId="4">#REF!</definedName>
    <definedName name="D_B1" localSheetId="3">#REF!</definedName>
    <definedName name="D_B1" localSheetId="2">#REF!</definedName>
    <definedName name="D_B1" localSheetId="1">#REF!</definedName>
    <definedName name="D_B1" localSheetId="0">#REF!</definedName>
    <definedName name="D_B1" localSheetId="7">#REF!</definedName>
    <definedName name="D_B1" localSheetId="5">#REF!</definedName>
    <definedName name="D_B1">#REF!</definedName>
    <definedName name="D_B2" localSheetId="4">#REF!</definedName>
    <definedName name="D_B2" localSheetId="3">#REF!</definedName>
    <definedName name="D_B2" localSheetId="2">#REF!</definedName>
    <definedName name="D_B2" localSheetId="1">#REF!</definedName>
    <definedName name="D_B2" localSheetId="0">#REF!</definedName>
    <definedName name="D_B2" localSheetId="7">#REF!</definedName>
    <definedName name="D_B2" localSheetId="5">#REF!</definedName>
    <definedName name="D_B2">#REF!</definedName>
    <definedName name="D_B3" localSheetId="4">#REF!</definedName>
    <definedName name="D_B3" localSheetId="3">#REF!</definedName>
    <definedName name="D_B3" localSheetId="2">#REF!</definedName>
    <definedName name="D_B3" localSheetId="1">#REF!</definedName>
    <definedName name="D_B3" localSheetId="0">#REF!</definedName>
    <definedName name="D_B3" localSheetId="7">#REF!</definedName>
    <definedName name="D_B3" localSheetId="5">#REF!</definedName>
    <definedName name="D_B3">#REF!</definedName>
    <definedName name="D_B4" localSheetId="4">#REF!</definedName>
    <definedName name="D_B4" localSheetId="3">#REF!</definedName>
    <definedName name="D_B4" localSheetId="2">#REF!</definedName>
    <definedName name="D_B4" localSheetId="1">#REF!</definedName>
    <definedName name="D_B4" localSheetId="0">#REF!</definedName>
    <definedName name="D_B4" localSheetId="7">#REF!</definedName>
    <definedName name="D_B4" localSheetId="5">#REF!</definedName>
    <definedName name="D_B4">#REF!</definedName>
    <definedName name="D_C1" localSheetId="4">#REF!</definedName>
    <definedName name="D_C1" localSheetId="3">#REF!</definedName>
    <definedName name="D_C1" localSheetId="2">#REF!</definedName>
    <definedName name="D_C1" localSheetId="1">#REF!</definedName>
    <definedName name="D_C1" localSheetId="0">#REF!</definedName>
    <definedName name="D_C1" localSheetId="7">#REF!</definedName>
    <definedName name="D_C1" localSheetId="5">#REF!</definedName>
    <definedName name="D_C1">#REF!</definedName>
    <definedName name="D_C11" localSheetId="4">#REF!</definedName>
    <definedName name="D_C11" localSheetId="3">#REF!</definedName>
    <definedName name="D_C11" localSheetId="2">#REF!</definedName>
    <definedName name="D_C11" localSheetId="1">#REF!</definedName>
    <definedName name="D_C11" localSheetId="0">#REF!</definedName>
    <definedName name="D_C11" localSheetId="7">#REF!</definedName>
    <definedName name="D_C11" localSheetId="5">#REF!</definedName>
    <definedName name="D_C11">#REF!</definedName>
    <definedName name="D_C12" localSheetId="4">#REF!</definedName>
    <definedName name="D_C12" localSheetId="3">#REF!</definedName>
    <definedName name="D_C12" localSheetId="2">#REF!</definedName>
    <definedName name="D_C12" localSheetId="1">#REF!</definedName>
    <definedName name="D_C12" localSheetId="0">#REF!</definedName>
    <definedName name="D_C12" localSheetId="7">#REF!</definedName>
    <definedName name="D_C12" localSheetId="5">#REF!</definedName>
    <definedName name="D_C12">#REF!</definedName>
    <definedName name="D_C2" localSheetId="4">#REF!</definedName>
    <definedName name="D_C2" localSheetId="3">#REF!</definedName>
    <definedName name="D_C2" localSheetId="2">#REF!</definedName>
    <definedName name="D_C2" localSheetId="1">#REF!</definedName>
    <definedName name="D_C2" localSheetId="0">#REF!</definedName>
    <definedName name="D_C2" localSheetId="7">#REF!</definedName>
    <definedName name="D_C2" localSheetId="5">#REF!</definedName>
    <definedName name="D_C2">#REF!</definedName>
    <definedName name="D_C21" localSheetId="4">#REF!</definedName>
    <definedName name="D_C21" localSheetId="3">#REF!</definedName>
    <definedName name="D_C21" localSheetId="2">#REF!</definedName>
    <definedName name="D_C21" localSheetId="1">#REF!</definedName>
    <definedName name="D_C21" localSheetId="0">#REF!</definedName>
    <definedName name="D_C21" localSheetId="7">#REF!</definedName>
    <definedName name="D_C21" localSheetId="5">#REF!</definedName>
    <definedName name="D_C21">#REF!</definedName>
    <definedName name="D_C22" localSheetId="4">#REF!</definedName>
    <definedName name="D_C22" localSheetId="3">#REF!</definedName>
    <definedName name="D_C22" localSheetId="2">#REF!</definedName>
    <definedName name="D_C22" localSheetId="1">#REF!</definedName>
    <definedName name="D_C22" localSheetId="0">#REF!</definedName>
    <definedName name="D_C22" localSheetId="7">#REF!</definedName>
    <definedName name="D_C22" localSheetId="5">#REF!</definedName>
    <definedName name="D_C22">#REF!</definedName>
    <definedName name="D_C3" localSheetId="4">#REF!</definedName>
    <definedName name="D_C3" localSheetId="3">#REF!</definedName>
    <definedName name="D_C3" localSheetId="2">#REF!</definedName>
    <definedName name="D_C3" localSheetId="1">#REF!</definedName>
    <definedName name="D_C3" localSheetId="0">#REF!</definedName>
    <definedName name="D_C3" localSheetId="7">#REF!</definedName>
    <definedName name="D_C3" localSheetId="5">#REF!</definedName>
    <definedName name="D_C3">#REF!</definedName>
    <definedName name="D_C31" localSheetId="4">#REF!</definedName>
    <definedName name="D_C31" localSheetId="3">#REF!</definedName>
    <definedName name="D_C31" localSheetId="2">#REF!</definedName>
    <definedName name="D_C31" localSheetId="1">#REF!</definedName>
    <definedName name="D_C31" localSheetId="0">#REF!</definedName>
    <definedName name="D_C31" localSheetId="7">#REF!</definedName>
    <definedName name="D_C31" localSheetId="5">#REF!</definedName>
    <definedName name="D_C31">#REF!</definedName>
    <definedName name="D_C32" localSheetId="4">#REF!</definedName>
    <definedName name="D_C32" localSheetId="3">#REF!</definedName>
    <definedName name="D_C32" localSheetId="2">#REF!</definedName>
    <definedName name="D_C32" localSheetId="1">#REF!</definedName>
    <definedName name="D_C32" localSheetId="0">#REF!</definedName>
    <definedName name="D_C32" localSheetId="7">#REF!</definedName>
    <definedName name="D_C32" localSheetId="5">#REF!</definedName>
    <definedName name="D_C32">#REF!</definedName>
    <definedName name="D_C33" localSheetId="4">#REF!</definedName>
    <definedName name="D_C33" localSheetId="3">#REF!</definedName>
    <definedName name="D_C33" localSheetId="2">#REF!</definedName>
    <definedName name="D_C33" localSheetId="1">#REF!</definedName>
    <definedName name="D_C33" localSheetId="0">#REF!</definedName>
    <definedName name="D_C33" localSheetId="7">#REF!</definedName>
    <definedName name="D_C33" localSheetId="5">#REF!</definedName>
    <definedName name="D_C33">#REF!</definedName>
    <definedName name="D_C4" localSheetId="4">#REF!</definedName>
    <definedName name="D_C4" localSheetId="3">#REF!</definedName>
    <definedName name="D_C4" localSheetId="2">#REF!</definedName>
    <definedName name="D_C4" localSheetId="1">#REF!</definedName>
    <definedName name="D_C4" localSheetId="0">#REF!</definedName>
    <definedName name="D_C4" localSheetId="7">#REF!</definedName>
    <definedName name="D_C4" localSheetId="5">#REF!</definedName>
    <definedName name="D_C4">#REF!</definedName>
    <definedName name="D_C5" localSheetId="4">#REF!</definedName>
    <definedName name="D_C5" localSheetId="3">#REF!</definedName>
    <definedName name="D_C5" localSheetId="2">#REF!</definedName>
    <definedName name="D_C5" localSheetId="1">#REF!</definedName>
    <definedName name="D_C5" localSheetId="0">#REF!</definedName>
    <definedName name="D_C5" localSheetId="7">#REF!</definedName>
    <definedName name="D_C5" localSheetId="5">#REF!</definedName>
    <definedName name="D_C5">#REF!</definedName>
    <definedName name="D_D" localSheetId="4">#REF!</definedName>
    <definedName name="D_D" localSheetId="3">#REF!</definedName>
    <definedName name="D_D" localSheetId="2">#REF!</definedName>
    <definedName name="D_D" localSheetId="1">#REF!</definedName>
    <definedName name="D_D" localSheetId="0">#REF!</definedName>
    <definedName name="D_D" localSheetId="7">#REF!</definedName>
    <definedName name="D_D" localSheetId="5">#REF!</definedName>
    <definedName name="D_D">#REF!</definedName>
    <definedName name="D_E" localSheetId="4">#REF!</definedName>
    <definedName name="D_E" localSheetId="3">#REF!</definedName>
    <definedName name="D_E" localSheetId="2">#REF!</definedName>
    <definedName name="D_E" localSheetId="1">#REF!</definedName>
    <definedName name="D_E" localSheetId="0">#REF!</definedName>
    <definedName name="D_E" localSheetId="7">#REF!</definedName>
    <definedName name="D_E" localSheetId="5">#REF!</definedName>
    <definedName name="D_E">#REF!</definedName>
    <definedName name="D_F" localSheetId="4">#REF!</definedName>
    <definedName name="D_F" localSheetId="3">#REF!</definedName>
    <definedName name="D_F" localSheetId="2">#REF!</definedName>
    <definedName name="D_F" localSheetId="1">#REF!</definedName>
    <definedName name="D_F" localSheetId="0">#REF!</definedName>
    <definedName name="D_F" localSheetId="7">#REF!</definedName>
    <definedName name="D_F" localSheetId="5">#REF!</definedName>
    <definedName name="D_F">#REF!</definedName>
    <definedName name="D_FE" localSheetId="4">#REF!</definedName>
    <definedName name="D_FE" localSheetId="3">#REF!</definedName>
    <definedName name="D_FE" localSheetId="2">#REF!</definedName>
    <definedName name="D_FE" localSheetId="1">#REF!</definedName>
    <definedName name="D_FE" localSheetId="0">#REF!</definedName>
    <definedName name="D_FE" localSheetId="7">#REF!</definedName>
    <definedName name="D_FE" localSheetId="5">#REF!</definedName>
    <definedName name="D_FE">#REF!</definedName>
    <definedName name="D_FO" localSheetId="4">#REF!</definedName>
    <definedName name="D_FO" localSheetId="3">#REF!</definedName>
    <definedName name="D_FO" localSheetId="2">#REF!</definedName>
    <definedName name="D_FO" localSheetId="1">#REF!</definedName>
    <definedName name="D_FO" localSheetId="0">#REF!</definedName>
    <definedName name="D_FO" localSheetId="7">#REF!</definedName>
    <definedName name="D_FO" localSheetId="5">#REF!</definedName>
    <definedName name="D_FO">#REF!</definedName>
    <definedName name="D_G" localSheetId="4">#REF!</definedName>
    <definedName name="D_G" localSheetId="3">#REF!</definedName>
    <definedName name="D_G" localSheetId="2">#REF!</definedName>
    <definedName name="D_G" localSheetId="1">#REF!</definedName>
    <definedName name="D_G" localSheetId="0">#REF!</definedName>
    <definedName name="D_G" localSheetId="7">#REF!</definedName>
    <definedName name="D_G" localSheetId="5">#REF!</definedName>
    <definedName name="D_G">#REF!</definedName>
    <definedName name="D_H" localSheetId="4">#REF!</definedName>
    <definedName name="D_H" localSheetId="3">#REF!</definedName>
    <definedName name="D_H" localSheetId="2">#REF!</definedName>
    <definedName name="D_H" localSheetId="1">#REF!</definedName>
    <definedName name="D_H" localSheetId="0">#REF!</definedName>
    <definedName name="D_H" localSheetId="7">#REF!</definedName>
    <definedName name="D_H" localSheetId="5">#REF!</definedName>
    <definedName name="D_H">#REF!</definedName>
    <definedName name="D_HOLE" localSheetId="4">#REF!</definedName>
    <definedName name="D_HOLE" localSheetId="3">#REF!</definedName>
    <definedName name="D_HOLE" localSheetId="2">#REF!</definedName>
    <definedName name="D_HOLE" localSheetId="1">#REF!</definedName>
    <definedName name="D_HOLE" localSheetId="0">#REF!</definedName>
    <definedName name="D_HOLE" localSheetId="7">#REF!</definedName>
    <definedName name="D_HOLE" localSheetId="5">#REF!</definedName>
    <definedName name="D_HOLE">#REF!</definedName>
    <definedName name="D_HUNCH" localSheetId="4">#REF!</definedName>
    <definedName name="D_HUNCH" localSheetId="3">#REF!</definedName>
    <definedName name="D_HUNCH" localSheetId="2">#REF!</definedName>
    <definedName name="D_HUNCH" localSheetId="1">#REF!</definedName>
    <definedName name="D_HUNCH" localSheetId="0">#REF!</definedName>
    <definedName name="D_HUNCH" localSheetId="7">#REF!</definedName>
    <definedName name="D_HUNCH" localSheetId="5">#REF!</definedName>
    <definedName name="D_HUNCH">#REF!</definedName>
    <definedName name="D_K" localSheetId="4">#REF!</definedName>
    <definedName name="D_K" localSheetId="3">#REF!</definedName>
    <definedName name="D_K" localSheetId="2">#REF!</definedName>
    <definedName name="D_K" localSheetId="1">#REF!</definedName>
    <definedName name="D_K" localSheetId="0">#REF!</definedName>
    <definedName name="D_K" localSheetId="7">#REF!</definedName>
    <definedName name="D_K" localSheetId="5">#REF!</definedName>
    <definedName name="D_K">#REF!</definedName>
    <definedName name="D_O1" localSheetId="4">#REF!</definedName>
    <definedName name="D_O1" localSheetId="3">#REF!</definedName>
    <definedName name="D_O1" localSheetId="2">#REF!</definedName>
    <definedName name="D_O1" localSheetId="1">#REF!</definedName>
    <definedName name="D_O1" localSheetId="0">#REF!</definedName>
    <definedName name="D_O1" localSheetId="7">#REF!</definedName>
    <definedName name="D_O1" localSheetId="5">#REF!</definedName>
    <definedName name="D_O1">#REF!</definedName>
    <definedName name="D_O2" localSheetId="4">#REF!</definedName>
    <definedName name="D_O2" localSheetId="3">#REF!</definedName>
    <definedName name="D_O2" localSheetId="2">#REF!</definedName>
    <definedName name="D_O2" localSheetId="1">#REF!</definedName>
    <definedName name="D_O2" localSheetId="0">#REF!</definedName>
    <definedName name="D_O2" localSheetId="7">#REF!</definedName>
    <definedName name="D_O2" localSheetId="5">#REF!</definedName>
    <definedName name="D_O2">#REF!</definedName>
    <definedName name="D_S" localSheetId="4">#REF!</definedName>
    <definedName name="D_S" localSheetId="3">#REF!</definedName>
    <definedName name="D_S" localSheetId="2">#REF!</definedName>
    <definedName name="D_S" localSheetId="1">#REF!</definedName>
    <definedName name="D_S" localSheetId="0">#REF!</definedName>
    <definedName name="D_S" localSheetId="7">#REF!</definedName>
    <definedName name="D_S" localSheetId="5">#REF!</definedName>
    <definedName name="D_S">#REF!</definedName>
    <definedName name="D_S1" localSheetId="4">#REF!</definedName>
    <definedName name="D_S1" localSheetId="3">#REF!</definedName>
    <definedName name="D_S1" localSheetId="2">#REF!</definedName>
    <definedName name="D_S1" localSheetId="1">#REF!</definedName>
    <definedName name="D_S1" localSheetId="0">#REF!</definedName>
    <definedName name="D_S1" localSheetId="7">#REF!</definedName>
    <definedName name="D_S1" localSheetId="5">#REF!</definedName>
    <definedName name="D_S1">#REF!</definedName>
    <definedName name="D_S2" localSheetId="4">#REF!</definedName>
    <definedName name="D_S2" localSheetId="3">#REF!</definedName>
    <definedName name="D_S2" localSheetId="2">#REF!</definedName>
    <definedName name="D_S2" localSheetId="1">#REF!</definedName>
    <definedName name="D_S2" localSheetId="0">#REF!</definedName>
    <definedName name="D_S2" localSheetId="7">#REF!</definedName>
    <definedName name="D_S2" localSheetId="5">#REF!</definedName>
    <definedName name="D_S2">#REF!</definedName>
    <definedName name="D_T" localSheetId="4">#REF!</definedName>
    <definedName name="D_T" localSheetId="3">#REF!</definedName>
    <definedName name="D_T" localSheetId="2">#REF!</definedName>
    <definedName name="D_T" localSheetId="1">#REF!</definedName>
    <definedName name="D_T" localSheetId="0">#REF!</definedName>
    <definedName name="D_T" localSheetId="7">#REF!</definedName>
    <definedName name="D_T" localSheetId="5">#REF!</definedName>
    <definedName name="D_T">#REF!</definedName>
    <definedName name="D_t1" localSheetId="4">#REF!</definedName>
    <definedName name="D_t1" localSheetId="3">#REF!</definedName>
    <definedName name="D_t1" localSheetId="2">#REF!</definedName>
    <definedName name="D_t1" localSheetId="1">#REF!</definedName>
    <definedName name="D_t1" localSheetId="0">#REF!</definedName>
    <definedName name="D_t1" localSheetId="7">#REF!</definedName>
    <definedName name="D_t1" localSheetId="5">#REF!</definedName>
    <definedName name="D_t1">#REF!</definedName>
    <definedName name="D_t2" localSheetId="4">#REF!</definedName>
    <definedName name="D_t2" localSheetId="3">#REF!</definedName>
    <definedName name="D_t2" localSheetId="2">#REF!</definedName>
    <definedName name="D_t2" localSheetId="1">#REF!</definedName>
    <definedName name="D_t2" localSheetId="0">#REF!</definedName>
    <definedName name="D_t2" localSheetId="7">#REF!</definedName>
    <definedName name="D_t2" localSheetId="5">#REF!</definedName>
    <definedName name="D_t2">#REF!</definedName>
    <definedName name="D_t3" localSheetId="4">#REF!</definedName>
    <definedName name="D_t3" localSheetId="3">#REF!</definedName>
    <definedName name="D_t3" localSheetId="2">#REF!</definedName>
    <definedName name="D_t3" localSheetId="1">#REF!</definedName>
    <definedName name="D_t3" localSheetId="0">#REF!</definedName>
    <definedName name="D_t3" localSheetId="7">#REF!</definedName>
    <definedName name="D_t3" localSheetId="5">#REF!</definedName>
    <definedName name="D_t3">#REF!</definedName>
    <definedName name="D_t4" localSheetId="4">#REF!</definedName>
    <definedName name="D_t4" localSheetId="3">#REF!</definedName>
    <definedName name="D_t4" localSheetId="2">#REF!</definedName>
    <definedName name="D_t4" localSheetId="1">#REF!</definedName>
    <definedName name="D_t4" localSheetId="0">#REF!</definedName>
    <definedName name="D_t4" localSheetId="7">#REF!</definedName>
    <definedName name="D_t4" localSheetId="5">#REF!</definedName>
    <definedName name="D_t4">#REF!</definedName>
    <definedName name="D_W" localSheetId="4">#REF!</definedName>
    <definedName name="D_W" localSheetId="3">#REF!</definedName>
    <definedName name="D_W" localSheetId="2">#REF!</definedName>
    <definedName name="D_W" localSheetId="1">#REF!</definedName>
    <definedName name="D_W" localSheetId="0">#REF!</definedName>
    <definedName name="D_W" localSheetId="7">#REF!</definedName>
    <definedName name="D_W" localSheetId="5">#REF!</definedName>
    <definedName name="D_W">#REF!</definedName>
    <definedName name="D10L" localSheetId="4">[152]INPUT!#REF!</definedName>
    <definedName name="D10L" localSheetId="3">[152]INPUT!#REF!</definedName>
    <definedName name="D10L" localSheetId="2">[152]INPUT!#REF!</definedName>
    <definedName name="D10L" localSheetId="1">[152]INPUT!#REF!</definedName>
    <definedName name="D10L" localSheetId="0">[152]INPUT!#REF!</definedName>
    <definedName name="D10L" localSheetId="7">[153]INPUT!#REF!</definedName>
    <definedName name="D10L" localSheetId="5">[152]INPUT!#REF!</definedName>
    <definedName name="D10L">[153]INPUT!#REF!</definedName>
    <definedName name="D10R" localSheetId="4">[152]INPUT!#REF!</definedName>
    <definedName name="D10R" localSheetId="3">[152]INPUT!#REF!</definedName>
    <definedName name="D10R" localSheetId="2">[152]INPUT!#REF!</definedName>
    <definedName name="D10R" localSheetId="1">[152]INPUT!#REF!</definedName>
    <definedName name="D10R" localSheetId="0">[152]INPUT!#REF!</definedName>
    <definedName name="D10R" localSheetId="7">[153]INPUT!#REF!</definedName>
    <definedName name="D10R" localSheetId="5">[152]INPUT!#REF!</definedName>
    <definedName name="D10R">[153]INPUT!#REF!</definedName>
    <definedName name="D3L" localSheetId="4">[152]INPUT!#REF!</definedName>
    <definedName name="D3L" localSheetId="3">[152]INPUT!#REF!</definedName>
    <definedName name="D3L" localSheetId="2">[152]INPUT!#REF!</definedName>
    <definedName name="D3L" localSheetId="1">[152]INPUT!#REF!</definedName>
    <definedName name="D3L" localSheetId="0">[152]INPUT!#REF!</definedName>
    <definedName name="D3L" localSheetId="5">[152]INPUT!#REF!</definedName>
    <definedName name="D3L">[153]INPUT!#REF!</definedName>
    <definedName name="D3R" localSheetId="4">[152]INPUT!#REF!</definedName>
    <definedName name="D3R" localSheetId="3">[152]INPUT!#REF!</definedName>
    <definedName name="D3R" localSheetId="2">[152]INPUT!#REF!</definedName>
    <definedName name="D3R" localSheetId="1">[152]INPUT!#REF!</definedName>
    <definedName name="D3R" localSheetId="0">[152]INPUT!#REF!</definedName>
    <definedName name="D3R" localSheetId="5">[152]INPUT!#REF!</definedName>
    <definedName name="D3R">[153]INPUT!#REF!</definedName>
    <definedName name="D4L" localSheetId="4">[152]INPUT!#REF!</definedName>
    <definedName name="D4L" localSheetId="3">[152]INPUT!#REF!</definedName>
    <definedName name="D4L" localSheetId="2">[152]INPUT!#REF!</definedName>
    <definedName name="D4L" localSheetId="1">[152]INPUT!#REF!</definedName>
    <definedName name="D4L" localSheetId="0">[152]INPUT!#REF!</definedName>
    <definedName name="D4L" localSheetId="5">[152]INPUT!#REF!</definedName>
    <definedName name="D4L">[153]INPUT!#REF!</definedName>
    <definedName name="D4R" localSheetId="4">[152]INPUT!#REF!</definedName>
    <definedName name="D4R" localSheetId="3">[152]INPUT!#REF!</definedName>
    <definedName name="D4R" localSheetId="2">[152]INPUT!#REF!</definedName>
    <definedName name="D4R" localSheetId="1">[152]INPUT!#REF!</definedName>
    <definedName name="D4R" localSheetId="0">[152]INPUT!#REF!</definedName>
    <definedName name="D4R" localSheetId="5">[152]INPUT!#REF!</definedName>
    <definedName name="D4R">[153]INPUT!#REF!</definedName>
    <definedName name="D5L" localSheetId="4">[152]INPUT!#REF!</definedName>
    <definedName name="D5L" localSheetId="3">[152]INPUT!#REF!</definedName>
    <definedName name="D5L" localSheetId="2">[152]INPUT!#REF!</definedName>
    <definedName name="D5L" localSheetId="1">[152]INPUT!#REF!</definedName>
    <definedName name="D5L" localSheetId="0">[152]INPUT!#REF!</definedName>
    <definedName name="D5L" localSheetId="5">[152]INPUT!#REF!</definedName>
    <definedName name="D5L">[153]INPUT!#REF!</definedName>
    <definedName name="D5R" localSheetId="4">[152]INPUT!#REF!</definedName>
    <definedName name="D5R" localSheetId="3">[152]INPUT!#REF!</definedName>
    <definedName name="D5R" localSheetId="2">[152]INPUT!#REF!</definedName>
    <definedName name="D5R" localSheetId="1">[152]INPUT!#REF!</definedName>
    <definedName name="D5R" localSheetId="0">[152]INPUT!#REF!</definedName>
    <definedName name="D5R" localSheetId="5">[152]INPUT!#REF!</definedName>
    <definedName name="D5R">[153]INPUT!#REF!</definedName>
    <definedName name="D6L" localSheetId="4">[152]INPUT!#REF!</definedName>
    <definedName name="D6L" localSheetId="3">[152]INPUT!#REF!</definedName>
    <definedName name="D6L" localSheetId="2">[152]INPUT!#REF!</definedName>
    <definedName name="D6L" localSheetId="1">[152]INPUT!#REF!</definedName>
    <definedName name="D6L" localSheetId="0">[152]INPUT!#REF!</definedName>
    <definedName name="D6L" localSheetId="5">[152]INPUT!#REF!</definedName>
    <definedName name="D6L">[153]INPUT!#REF!</definedName>
    <definedName name="D6R" localSheetId="4">[152]INPUT!#REF!</definedName>
    <definedName name="D6R" localSheetId="3">[152]INPUT!#REF!</definedName>
    <definedName name="D6R" localSheetId="2">[152]INPUT!#REF!</definedName>
    <definedName name="D6R" localSheetId="1">[152]INPUT!#REF!</definedName>
    <definedName name="D6R" localSheetId="0">[152]INPUT!#REF!</definedName>
    <definedName name="D6R" localSheetId="5">[152]INPUT!#REF!</definedName>
    <definedName name="D6R">[153]INPUT!#REF!</definedName>
    <definedName name="D7L" localSheetId="4">[152]INPUT!#REF!</definedName>
    <definedName name="D7L" localSheetId="3">[152]INPUT!#REF!</definedName>
    <definedName name="D7L" localSheetId="2">[152]INPUT!#REF!</definedName>
    <definedName name="D7L" localSheetId="1">[152]INPUT!#REF!</definedName>
    <definedName name="D7L" localSheetId="0">[152]INPUT!#REF!</definedName>
    <definedName name="D7L" localSheetId="5">[152]INPUT!#REF!</definedName>
    <definedName name="D7L">[153]INPUT!#REF!</definedName>
    <definedName name="D7R" localSheetId="4">[152]INPUT!#REF!</definedName>
    <definedName name="D7R" localSheetId="3">[152]INPUT!#REF!</definedName>
    <definedName name="D7R" localSheetId="2">[152]INPUT!#REF!</definedName>
    <definedName name="D7R" localSheetId="1">[152]INPUT!#REF!</definedName>
    <definedName name="D7R" localSheetId="0">[152]INPUT!#REF!</definedName>
    <definedName name="D7R" localSheetId="5">[152]INPUT!#REF!</definedName>
    <definedName name="D7R">[153]INPUT!#REF!</definedName>
    <definedName name="D8L" localSheetId="4">[152]INPUT!#REF!</definedName>
    <definedName name="D8L" localSheetId="3">[152]INPUT!#REF!</definedName>
    <definedName name="D8L" localSheetId="2">[152]INPUT!#REF!</definedName>
    <definedName name="D8L" localSheetId="1">[152]INPUT!#REF!</definedName>
    <definedName name="D8L" localSheetId="0">[152]INPUT!#REF!</definedName>
    <definedName name="D8L" localSheetId="5">[152]INPUT!#REF!</definedName>
    <definedName name="D8L">[153]INPUT!#REF!</definedName>
    <definedName name="D8R" localSheetId="4">[152]INPUT!#REF!</definedName>
    <definedName name="D8R" localSheetId="3">[152]INPUT!#REF!</definedName>
    <definedName name="D8R" localSheetId="2">[152]INPUT!#REF!</definedName>
    <definedName name="D8R" localSheetId="1">[152]INPUT!#REF!</definedName>
    <definedName name="D8R" localSheetId="0">[152]INPUT!#REF!</definedName>
    <definedName name="D8R" localSheetId="5">[152]INPUT!#REF!</definedName>
    <definedName name="D8R">[153]INPUT!#REF!</definedName>
    <definedName name="D9L" localSheetId="4">[152]INPUT!#REF!</definedName>
    <definedName name="D9L" localSheetId="3">[152]INPUT!#REF!</definedName>
    <definedName name="D9L" localSheetId="2">[152]INPUT!#REF!</definedName>
    <definedName name="D9L" localSheetId="1">[152]INPUT!#REF!</definedName>
    <definedName name="D9L" localSheetId="0">[152]INPUT!#REF!</definedName>
    <definedName name="D9L" localSheetId="5">[152]INPUT!#REF!</definedName>
    <definedName name="D9L">[153]INPUT!#REF!</definedName>
    <definedName name="D9R" localSheetId="4">[152]INPUT!#REF!</definedName>
    <definedName name="D9R" localSheetId="3">[152]INPUT!#REF!</definedName>
    <definedName name="D9R" localSheetId="2">[152]INPUT!#REF!</definedName>
    <definedName name="D9R" localSheetId="1">[152]INPUT!#REF!</definedName>
    <definedName name="D9R" localSheetId="0">[152]INPUT!#REF!</definedName>
    <definedName name="D9R" localSheetId="5">[152]INPUT!#REF!</definedName>
    <definedName name="D9R">[153]INPUT!#REF!</definedName>
    <definedName name="DA" localSheetId="4">#REF!</definedName>
    <definedName name="DA" localSheetId="3">#REF!</definedName>
    <definedName name="DA" localSheetId="2">#REF!</definedName>
    <definedName name="DA" localSheetId="1">#REF!</definedName>
    <definedName name="DA" localSheetId="0">#REF!</definedName>
    <definedName name="DA" localSheetId="7">#REF!</definedName>
    <definedName name="DA" localSheetId="5">#REF!</definedName>
    <definedName name="DA">#REF!</definedName>
    <definedName name="DAA" localSheetId="4">[158]단면가정!#REF!</definedName>
    <definedName name="DAA" localSheetId="3">[158]단면가정!#REF!</definedName>
    <definedName name="DAA" localSheetId="2">[158]단면가정!#REF!</definedName>
    <definedName name="DAA" localSheetId="1">[158]단면가정!#REF!</definedName>
    <definedName name="DAA" localSheetId="0">[158]단면가정!#REF!</definedName>
    <definedName name="DAA" localSheetId="7">[158]단면가정!#REF!</definedName>
    <definedName name="DAA" localSheetId="5">[158]단면가정!#REF!</definedName>
    <definedName name="DAA">[158]단면가정!#REF!</definedName>
    <definedName name="DAN" localSheetId="4">[26]을!#REF!</definedName>
    <definedName name="DAN" localSheetId="3">[26]을!#REF!</definedName>
    <definedName name="DAN" localSheetId="7">[26]을!#REF!</definedName>
    <definedName name="DAN">[26]을!#REF!</definedName>
    <definedName name="DANGA">'[159]Y-WORK'!$D$19:$D$19,'[159]Y-WORK'!$F$19:$BD$19</definedName>
    <definedName name="DATA">#N/A</definedName>
    <definedName name="DATABAS" localSheetId="4">#REF!</definedName>
    <definedName name="DATABAS" localSheetId="3">#REF!</definedName>
    <definedName name="DATABAS" localSheetId="2">#REF!</definedName>
    <definedName name="DATABAS" localSheetId="1">#REF!</definedName>
    <definedName name="DATABAS" localSheetId="0">#REF!</definedName>
    <definedName name="DATABAS" localSheetId="7">#REF!</definedName>
    <definedName name="DATABAS" localSheetId="5">#REF!</definedName>
    <definedName name="DATABAS">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 localSheetId="0">#REF!</definedName>
    <definedName name="_xlnm.Database" localSheetId="7">#REF!</definedName>
    <definedName name="_xlnm.Database" localSheetId="5">#REF!</definedName>
    <definedName name="_xlnm.Database">#REF!</definedName>
    <definedName name="Database_MI" localSheetId="4">#REF!</definedName>
    <definedName name="Database_MI" localSheetId="3">#REF!</definedName>
    <definedName name="Database_MI" localSheetId="2">#REF!</definedName>
    <definedName name="Database_MI" localSheetId="1">#REF!</definedName>
    <definedName name="Database_MI" localSheetId="0">#REF!</definedName>
    <definedName name="Database_MI" localSheetId="7">#REF!</definedName>
    <definedName name="Database_MI" localSheetId="5">#REF!</definedName>
    <definedName name="Database_MI">#REF!</definedName>
    <definedName name="DB" localSheetId="4">#REF!</definedName>
    <definedName name="DB" localSheetId="3">#REF!</definedName>
    <definedName name="DB" localSheetId="2">#REF!</definedName>
    <definedName name="DB" localSheetId="1">#REF!</definedName>
    <definedName name="DB" localSheetId="0">#REF!</definedName>
    <definedName name="DB" localSheetId="7">#REF!</definedName>
    <definedName name="DB" localSheetId="5">#REF!</definedName>
    <definedName name="DB">#REF!</definedName>
    <definedName name="DC" localSheetId="4">#REF!</definedName>
    <definedName name="DC" localSheetId="3">#REF!</definedName>
    <definedName name="DC" localSheetId="2">#REF!</definedName>
    <definedName name="DC" localSheetId="1">#REF!</definedName>
    <definedName name="DC" localSheetId="0">#REF!</definedName>
    <definedName name="DC" localSheetId="7">#REF!</definedName>
    <definedName name="DC" localSheetId="5">#REF!</definedName>
    <definedName name="DC">#REF!</definedName>
    <definedName name="DD" localSheetId="4">#REF!</definedName>
    <definedName name="DD" localSheetId="3">#REF!</definedName>
    <definedName name="DD" localSheetId="2">#REF!</definedName>
    <definedName name="DD" localSheetId="1">#REF!</definedName>
    <definedName name="DD" localSheetId="0">#REF!</definedName>
    <definedName name="DD" localSheetId="7">[3]관로토공집계표!$D$34</definedName>
    <definedName name="DD" localSheetId="5">#REF!</definedName>
    <definedName name="DD">#REF!</definedName>
    <definedName name="ddd" localSheetId="4">#REF!</definedName>
    <definedName name="ddd" localSheetId="3">#REF!</definedName>
    <definedName name="ddd" localSheetId="2">#REF!</definedName>
    <definedName name="ddd" localSheetId="1">#REF!</definedName>
    <definedName name="ddd" localSheetId="0">#REF!</definedName>
    <definedName name="ddd" localSheetId="7">#REF!</definedName>
    <definedName name="ddd" localSheetId="5">#REF!</definedName>
    <definedName name="ddd">#REF!</definedName>
    <definedName name="ddddd" localSheetId="4">#REF!</definedName>
    <definedName name="ddddd" localSheetId="3">#REF!</definedName>
    <definedName name="ddddd" localSheetId="2">#REF!</definedName>
    <definedName name="ddddd" localSheetId="1">#REF!</definedName>
    <definedName name="ddddd" localSheetId="0">#REF!</definedName>
    <definedName name="ddddd" localSheetId="7">#REF!</definedName>
    <definedName name="ddddd" localSheetId="5">#REF!</definedName>
    <definedName name="ddddd">#REF!</definedName>
    <definedName name="DDE" localSheetId="4">#REF!</definedName>
    <definedName name="DDE" localSheetId="3">#REF!</definedName>
    <definedName name="DDE" localSheetId="2">#REF!</definedName>
    <definedName name="DDE" localSheetId="1">#REF!</definedName>
    <definedName name="DDE" localSheetId="0">#REF!</definedName>
    <definedName name="DDE" localSheetId="7">#REF!</definedName>
    <definedName name="DDE" localSheetId="5">#REF!</definedName>
    <definedName name="DDE">#REF!</definedName>
    <definedName name="DDO" localSheetId="4">#REF!</definedName>
    <definedName name="DDO" localSheetId="3">#REF!</definedName>
    <definedName name="DDO" localSheetId="2">#REF!</definedName>
    <definedName name="DDO" localSheetId="1">#REF!</definedName>
    <definedName name="DDO" localSheetId="0">#REF!</definedName>
    <definedName name="DDO" localSheetId="7">#REF!</definedName>
    <definedName name="DDO" localSheetId="5">#REF!</definedName>
    <definedName name="DDO">#REF!</definedName>
    <definedName name="DE" localSheetId="4">#REF!</definedName>
    <definedName name="DE" localSheetId="3">#REF!</definedName>
    <definedName name="DE" localSheetId="2">#REF!</definedName>
    <definedName name="DE" localSheetId="1">#REF!</definedName>
    <definedName name="DE" localSheetId="0">#REF!</definedName>
    <definedName name="DE" localSheetId="7">#REF!</definedName>
    <definedName name="DE" localSheetId="5">#REF!</definedName>
    <definedName name="DE">#REF!</definedName>
    <definedName name="DECK_PLATE" localSheetId="4">#REF!</definedName>
    <definedName name="DECK_PLATE" localSheetId="3">#REF!</definedName>
    <definedName name="DECK_PLATE" localSheetId="2">#REF!</definedName>
    <definedName name="DECK_PLATE" localSheetId="1">#REF!</definedName>
    <definedName name="DECK_PLATE" localSheetId="0">#REF!</definedName>
    <definedName name="DECK_PLATE" localSheetId="7">#REF!</definedName>
    <definedName name="DECK_PLATE" localSheetId="5">#REF!</definedName>
    <definedName name="DECK_PLATE">#REF!</definedName>
    <definedName name="def" localSheetId="4">#REF!</definedName>
    <definedName name="def" localSheetId="3">#REF!</definedName>
    <definedName name="def" localSheetId="2">#REF!</definedName>
    <definedName name="def" localSheetId="1">#REF!</definedName>
    <definedName name="def" localSheetId="0">#REF!</definedName>
    <definedName name="def" localSheetId="7">#REF!</definedName>
    <definedName name="def" localSheetId="5">#REF!</definedName>
    <definedName name="def">#REF!</definedName>
    <definedName name="DF" localSheetId="4">#REF!</definedName>
    <definedName name="DF" localSheetId="3">#REF!</definedName>
    <definedName name="DF" localSheetId="2">#REF!</definedName>
    <definedName name="DF" localSheetId="1">#REF!</definedName>
    <definedName name="DF" localSheetId="0">#REF!</definedName>
    <definedName name="DF" localSheetId="7">#REF!</definedName>
    <definedName name="DF" localSheetId="5">#REF!</definedName>
    <definedName name="DF">#REF!</definedName>
    <definedName name="DFS" localSheetId="4">#REF!</definedName>
    <definedName name="DFS" localSheetId="3">#REF!</definedName>
    <definedName name="DFS" localSheetId="2">#REF!</definedName>
    <definedName name="DFS" localSheetId="1">#REF!</definedName>
    <definedName name="DFS" localSheetId="0">#REF!</definedName>
    <definedName name="DFS" localSheetId="7">#REF!</definedName>
    <definedName name="DFS" localSheetId="5">#REF!</definedName>
    <definedName name="DFS">#REF!</definedName>
    <definedName name="DG" localSheetId="4">#REF!</definedName>
    <definedName name="DG" localSheetId="3">#REF!</definedName>
    <definedName name="DG" localSheetId="2">#REF!</definedName>
    <definedName name="DG" localSheetId="1">#REF!</definedName>
    <definedName name="DG" localSheetId="0">#REF!</definedName>
    <definedName name="DG" localSheetId="7">#REF!</definedName>
    <definedName name="DG" localSheetId="5">#REF!</definedName>
    <definedName name="DG">#REF!</definedName>
    <definedName name="DH" localSheetId="4">#REF!</definedName>
    <definedName name="DH" localSheetId="3">#REF!</definedName>
    <definedName name="DH" localSheetId="2">#REF!</definedName>
    <definedName name="DH" localSheetId="1">#REF!</definedName>
    <definedName name="DH" localSheetId="0">#REF!</definedName>
    <definedName name="DH" localSheetId="7">#REF!</definedName>
    <definedName name="DH" localSheetId="5">#REF!</definedName>
    <definedName name="DH">#REF!</definedName>
    <definedName name="DHS" localSheetId="4">#REF!</definedName>
    <definedName name="DHS" localSheetId="3">#REF!</definedName>
    <definedName name="DHS" localSheetId="2">#REF!</definedName>
    <definedName name="DHS" localSheetId="1">#REF!</definedName>
    <definedName name="DHS" localSheetId="0">#REF!</definedName>
    <definedName name="DHS" localSheetId="7">#REF!</definedName>
    <definedName name="DHS" localSheetId="5">#REF!</definedName>
    <definedName name="DHS">#REF!</definedName>
    <definedName name="dhtn" localSheetId="4">#REF!</definedName>
    <definedName name="dhtn" localSheetId="3">#REF!</definedName>
    <definedName name="dhtn" localSheetId="2">#REF!</definedName>
    <definedName name="dhtn" localSheetId="1">#REF!</definedName>
    <definedName name="dhtn" localSheetId="0">#REF!</definedName>
    <definedName name="dhtn" localSheetId="7">#REF!</definedName>
    <definedName name="dhtn" localSheetId="5">#REF!</definedName>
    <definedName name="dhtn">#REF!</definedName>
    <definedName name="DI" localSheetId="4">#REF!</definedName>
    <definedName name="DI" localSheetId="3">#REF!</definedName>
    <definedName name="DI" localSheetId="2">#REF!</definedName>
    <definedName name="DI" localSheetId="1">#REF!</definedName>
    <definedName name="DI" localSheetId="0">#REF!</definedName>
    <definedName name="DI" localSheetId="7">#REF!</definedName>
    <definedName name="DI" localSheetId="5">#REF!</definedName>
    <definedName name="DI">#REF!</definedName>
    <definedName name="DIA" localSheetId="4">[130]교각1!#REF!</definedName>
    <definedName name="DIA" localSheetId="3">[130]교각1!#REF!</definedName>
    <definedName name="DIA" localSheetId="2">[130]교각1!#REF!</definedName>
    <definedName name="DIA" localSheetId="1">[130]교각1!#REF!</definedName>
    <definedName name="DIA" localSheetId="0">[130]교각1!#REF!</definedName>
    <definedName name="DIA" localSheetId="7">[3]관로토공집계표!#REF!</definedName>
    <definedName name="DIA" localSheetId="5">[130]교각1!#REF!</definedName>
    <definedName name="DIA">[130]교각1!#REF!</definedName>
    <definedName name="dia_mm">[160]말뚝지지력산정!$J$19</definedName>
    <definedName name="DIAP10.1L" localSheetId="4">[21]INPUT!#REF!</definedName>
    <definedName name="DIAP10.1L" localSheetId="3">[21]INPUT!#REF!</definedName>
    <definedName name="DIAP10.1L" localSheetId="2">[21]INPUT!#REF!</definedName>
    <definedName name="DIAP10.1L" localSheetId="1">[21]INPUT!#REF!</definedName>
    <definedName name="DIAP10.1L" localSheetId="0">[21]INPUT!#REF!</definedName>
    <definedName name="DIAP10.1L" localSheetId="5">[21]INPUT!#REF!</definedName>
    <definedName name="DIAP10.1L">[21]INPUT!#REF!</definedName>
    <definedName name="DIAP10.1R" localSheetId="4">[21]INPUT!#REF!</definedName>
    <definedName name="DIAP10.1R" localSheetId="3">[21]INPUT!#REF!</definedName>
    <definedName name="DIAP10.1R" localSheetId="2">[21]INPUT!#REF!</definedName>
    <definedName name="DIAP10.1R" localSheetId="1">[21]INPUT!#REF!</definedName>
    <definedName name="DIAP10.1R" localSheetId="0">[21]INPUT!#REF!</definedName>
    <definedName name="DIAP10.1R" localSheetId="5">[21]INPUT!#REF!</definedName>
    <definedName name="DIAP10.1R">[21]INPUT!#REF!</definedName>
    <definedName name="DIAP10L" localSheetId="4">[21]INPUT!#REF!</definedName>
    <definedName name="DIAP10L" localSheetId="3">[21]INPUT!#REF!</definedName>
    <definedName name="DIAP10L">[21]INPUT!#REF!</definedName>
    <definedName name="DIAP10R" localSheetId="4">[21]INPUT!#REF!</definedName>
    <definedName name="DIAP10R" localSheetId="3">[21]INPUT!#REF!</definedName>
    <definedName name="DIAP10R">[21]INPUT!#REF!</definedName>
    <definedName name="DIAP3.1L" localSheetId="4">[21]INPUT!#REF!</definedName>
    <definedName name="DIAP3.1L" localSheetId="3">[21]INPUT!#REF!</definedName>
    <definedName name="DIAP3.1L">[21]INPUT!#REF!</definedName>
    <definedName name="DIAP3.1R" localSheetId="4">[21]INPUT!#REF!</definedName>
    <definedName name="DIAP3.1R" localSheetId="3">[21]INPUT!#REF!</definedName>
    <definedName name="DIAP3.1R">[21]INPUT!#REF!</definedName>
    <definedName name="DIAP3L" localSheetId="4">[21]INPUT!#REF!</definedName>
    <definedName name="DIAP3L" localSheetId="3">[21]INPUT!#REF!</definedName>
    <definedName name="DIAP3L">[21]INPUT!#REF!</definedName>
    <definedName name="DIAP3R" localSheetId="4">[21]INPUT!#REF!</definedName>
    <definedName name="DIAP3R" localSheetId="3">[21]INPUT!#REF!</definedName>
    <definedName name="DIAP3R">[21]INPUT!#REF!</definedName>
    <definedName name="DIAP4.1L" localSheetId="4">[21]INPUT!#REF!</definedName>
    <definedName name="DIAP4.1L" localSheetId="3">[21]INPUT!#REF!</definedName>
    <definedName name="DIAP4.1L">[21]INPUT!#REF!</definedName>
    <definedName name="DIAP4.1R" localSheetId="4">[21]INPUT!#REF!</definedName>
    <definedName name="DIAP4.1R" localSheetId="3">[21]INPUT!#REF!</definedName>
    <definedName name="DIAP4.1R">[21]INPUT!#REF!</definedName>
    <definedName name="DIAP4L" localSheetId="4">[21]INPUT!#REF!</definedName>
    <definedName name="DIAP4L" localSheetId="3">[21]INPUT!#REF!</definedName>
    <definedName name="DIAP4L">[21]INPUT!#REF!</definedName>
    <definedName name="DIAP4R" localSheetId="4">[21]INPUT!#REF!</definedName>
    <definedName name="DIAP4R" localSheetId="3">[21]INPUT!#REF!</definedName>
    <definedName name="DIAP4R">[21]INPUT!#REF!</definedName>
    <definedName name="DIAP5.1L" localSheetId="4">[21]INPUT!#REF!</definedName>
    <definedName name="DIAP5.1L" localSheetId="3">[21]INPUT!#REF!</definedName>
    <definedName name="DIAP5.1L">[21]INPUT!#REF!</definedName>
    <definedName name="DIAP5.1R" localSheetId="4">[21]INPUT!#REF!</definedName>
    <definedName name="DIAP5.1R" localSheetId="3">[21]INPUT!#REF!</definedName>
    <definedName name="DIAP5.1R">[21]INPUT!#REF!</definedName>
    <definedName name="DIAP5L" localSheetId="4">[21]INPUT!#REF!</definedName>
    <definedName name="DIAP5L" localSheetId="3">[21]INPUT!#REF!</definedName>
    <definedName name="DIAP5L">[21]INPUT!#REF!</definedName>
    <definedName name="DIAP5R" localSheetId="4">[21]INPUT!#REF!</definedName>
    <definedName name="DIAP5R" localSheetId="3">[21]INPUT!#REF!</definedName>
    <definedName name="DIAP5R">[21]INPUT!#REF!</definedName>
    <definedName name="DIAP6.1L" localSheetId="4">[21]INPUT!#REF!</definedName>
    <definedName name="DIAP6.1L" localSheetId="3">[21]INPUT!#REF!</definedName>
    <definedName name="DIAP6.1L">[21]INPUT!#REF!</definedName>
    <definedName name="DIAP6.1R" localSheetId="4">[21]INPUT!#REF!</definedName>
    <definedName name="DIAP6.1R" localSheetId="3">[21]INPUT!#REF!</definedName>
    <definedName name="DIAP6.1R">[21]INPUT!#REF!</definedName>
    <definedName name="DIAP6L" localSheetId="4">[21]INPUT!#REF!</definedName>
    <definedName name="DIAP6L" localSheetId="3">[21]INPUT!#REF!</definedName>
    <definedName name="DIAP6L">[21]INPUT!#REF!</definedName>
    <definedName name="DIAP6R" localSheetId="4">[21]INPUT!#REF!</definedName>
    <definedName name="DIAP6R" localSheetId="3">[21]INPUT!#REF!</definedName>
    <definedName name="DIAP6R">[21]INPUT!#REF!</definedName>
    <definedName name="DIAP7.1L" localSheetId="4">[21]INPUT!#REF!</definedName>
    <definedName name="DIAP7.1L" localSheetId="3">[21]INPUT!#REF!</definedName>
    <definedName name="DIAP7.1L">[21]INPUT!#REF!</definedName>
    <definedName name="DIAP7.1R" localSheetId="4">[21]INPUT!#REF!</definedName>
    <definedName name="DIAP7.1R" localSheetId="3">[21]INPUT!#REF!</definedName>
    <definedName name="DIAP7.1R">[21]INPUT!#REF!</definedName>
    <definedName name="DIAP7L" localSheetId="4">[21]INPUT!#REF!</definedName>
    <definedName name="DIAP7L" localSheetId="3">[21]INPUT!#REF!</definedName>
    <definedName name="DIAP7L">[21]INPUT!#REF!</definedName>
    <definedName name="DIAP7R" localSheetId="4">[21]INPUT!#REF!</definedName>
    <definedName name="DIAP7R" localSheetId="3">[21]INPUT!#REF!</definedName>
    <definedName name="DIAP7R">[21]INPUT!#REF!</definedName>
    <definedName name="DIAP8.1L" localSheetId="4">[21]INPUT!#REF!</definedName>
    <definedName name="DIAP8.1L" localSheetId="3">[21]INPUT!#REF!</definedName>
    <definedName name="DIAP8.1L">[21]INPUT!#REF!</definedName>
    <definedName name="DIAP8.1R" localSheetId="4">[21]INPUT!#REF!</definedName>
    <definedName name="DIAP8.1R" localSheetId="3">[21]INPUT!#REF!</definedName>
    <definedName name="DIAP8.1R">[21]INPUT!#REF!</definedName>
    <definedName name="DIAP8L" localSheetId="4">[21]INPUT!#REF!</definedName>
    <definedName name="DIAP8L" localSheetId="3">[21]INPUT!#REF!</definedName>
    <definedName name="DIAP8L">[21]INPUT!#REF!</definedName>
    <definedName name="DIAP8R" localSheetId="4">[21]INPUT!#REF!</definedName>
    <definedName name="DIAP8R" localSheetId="3">[21]INPUT!#REF!</definedName>
    <definedName name="DIAP8R">[21]INPUT!#REF!</definedName>
    <definedName name="DIAP9.1L" localSheetId="4">[21]INPUT!#REF!</definedName>
    <definedName name="DIAP9.1L" localSheetId="3">[21]INPUT!#REF!</definedName>
    <definedName name="DIAP9.1L">[21]INPUT!#REF!</definedName>
    <definedName name="DIAP9.1R" localSheetId="4">[21]INPUT!#REF!</definedName>
    <definedName name="DIAP9.1R" localSheetId="3">[21]INPUT!#REF!</definedName>
    <definedName name="DIAP9.1R">[21]INPUT!#REF!</definedName>
    <definedName name="DIAP9L" localSheetId="4">[21]INPUT!#REF!</definedName>
    <definedName name="DIAP9L" localSheetId="3">[21]INPUT!#REF!</definedName>
    <definedName name="DIAP9L">[21]INPUT!#REF!</definedName>
    <definedName name="DIAP9R" localSheetId="4">[21]INPUT!#REF!</definedName>
    <definedName name="DIAP9R" localSheetId="3">[21]INPUT!#REF!</definedName>
    <definedName name="DIAP9R">[21]INPUT!#REF!</definedName>
    <definedName name="DJ" localSheetId="4">#REF!</definedName>
    <definedName name="DJ" localSheetId="3">#REF!</definedName>
    <definedName name="DJ" localSheetId="7">#REF!</definedName>
    <definedName name="DJ">#REF!</definedName>
    <definedName name="djj" localSheetId="4" hidden="1">{#N/A,#N/A,FALSE,"속도"}</definedName>
    <definedName name="djj" localSheetId="3" hidden="1">{#N/A,#N/A,FALSE,"속도"}</definedName>
    <definedName name="djj" localSheetId="2" hidden="1">{#N/A,#N/A,FALSE,"속도"}</definedName>
    <definedName name="djj" localSheetId="1" hidden="1">{#N/A,#N/A,FALSE,"속도"}</definedName>
    <definedName name="djj" localSheetId="0" hidden="1">{#N/A,#N/A,FALSE,"속도"}</definedName>
    <definedName name="djj" localSheetId="7" hidden="1">{#N/A,#N/A,FALSE,"속도"}</definedName>
    <definedName name="djj" localSheetId="11" hidden="1">{#N/A,#N/A,FALSE,"속도"}</definedName>
    <definedName name="djj" localSheetId="5" hidden="1">{#N/A,#N/A,FALSE,"속도"}</definedName>
    <definedName name="djj" hidden="1">{#N/A,#N/A,FALSE,"속도"}</definedName>
    <definedName name="djl" localSheetId="4" hidden="1">{#N/A,#N/A,FALSE,"표지목차"}</definedName>
    <definedName name="djl" localSheetId="3" hidden="1">{#N/A,#N/A,FALSE,"표지목차"}</definedName>
    <definedName name="djl" localSheetId="2" hidden="1">{#N/A,#N/A,FALSE,"표지목차"}</definedName>
    <definedName name="djl" localSheetId="1" hidden="1">{#N/A,#N/A,FALSE,"표지목차"}</definedName>
    <definedName name="djl" localSheetId="0" hidden="1">{#N/A,#N/A,FALSE,"표지목차"}</definedName>
    <definedName name="djl" localSheetId="7" hidden="1">{#N/A,#N/A,FALSE,"표지목차"}</definedName>
    <definedName name="djl" localSheetId="11" hidden="1">{#N/A,#N/A,FALSE,"표지목차"}</definedName>
    <definedName name="djl" localSheetId="5" hidden="1">{#N/A,#N/A,FALSE,"표지목차"}</definedName>
    <definedName name="djl" hidden="1">{#N/A,#N/A,FALSE,"표지목차"}</definedName>
    <definedName name="dkkf" localSheetId="4" hidden="1">{#N/A,#N/A,FALSE,"혼합골재"}</definedName>
    <definedName name="dkkf" localSheetId="3" hidden="1">{#N/A,#N/A,FALSE,"혼합골재"}</definedName>
    <definedName name="dkkf" localSheetId="2" hidden="1">{#N/A,#N/A,FALSE,"혼합골재"}</definedName>
    <definedName name="dkkf" localSheetId="1" hidden="1">{#N/A,#N/A,FALSE,"혼합골재"}</definedName>
    <definedName name="dkkf" localSheetId="0" hidden="1">{#N/A,#N/A,FALSE,"혼합골재"}</definedName>
    <definedName name="dkkf" localSheetId="7" hidden="1">{#N/A,#N/A,FALSE,"혼합골재"}</definedName>
    <definedName name="dkkf" localSheetId="11" hidden="1">{#N/A,#N/A,FALSE,"혼합골재"}</definedName>
    <definedName name="dkkf" localSheetId="5" hidden="1">{#N/A,#N/A,FALSE,"혼합골재"}</definedName>
    <definedName name="dkkf" hidden="1">{#N/A,#N/A,FALSE,"혼합골재"}</definedName>
    <definedName name="dks" localSheetId="4">#REF!</definedName>
    <definedName name="dks" localSheetId="3">#REF!</definedName>
    <definedName name="dks" localSheetId="2">#REF!</definedName>
    <definedName name="dks" localSheetId="1">#REF!</definedName>
    <definedName name="dks" localSheetId="0">#REF!</definedName>
    <definedName name="dks" localSheetId="7">#REF!</definedName>
    <definedName name="dks" localSheetId="5">#REF!</definedName>
    <definedName name="dks">#REF!</definedName>
    <definedName name="DL" localSheetId="4">#REF!</definedName>
    <definedName name="DL" localSheetId="3">#REF!</definedName>
    <definedName name="DL" localSheetId="2">#REF!</definedName>
    <definedName name="DL" localSheetId="1">#REF!</definedName>
    <definedName name="DL" localSheetId="0">#REF!</definedName>
    <definedName name="DL" localSheetId="7">#REF!</definedName>
    <definedName name="DL" localSheetId="5">#REF!</definedName>
    <definedName name="DL">#REF!</definedName>
    <definedName name="DLA" localSheetId="4">#REF!</definedName>
    <definedName name="DLA" localSheetId="3">#REF!</definedName>
    <definedName name="DLA" localSheetId="2">#REF!</definedName>
    <definedName name="DLA" localSheetId="1">#REF!</definedName>
    <definedName name="DLA" localSheetId="0">#REF!</definedName>
    <definedName name="DLA" localSheetId="7">#REF!</definedName>
    <definedName name="DLA" localSheetId="5">#REF!</definedName>
    <definedName name="DLA">#REF!</definedName>
    <definedName name="DLFE" localSheetId="4">#REF!</definedName>
    <definedName name="DLFE" localSheetId="3">#REF!</definedName>
    <definedName name="DLFE" localSheetId="2">#REF!</definedName>
    <definedName name="DLFE" localSheetId="1">#REF!</definedName>
    <definedName name="DLFE" localSheetId="0">#REF!</definedName>
    <definedName name="DLFE" localSheetId="7">#REF!</definedName>
    <definedName name="DLFE" localSheetId="5">#REF!</definedName>
    <definedName name="DLFE">#REF!</definedName>
    <definedName name="DLFO" localSheetId="4">#REF!</definedName>
    <definedName name="DLFO" localSheetId="3">#REF!</definedName>
    <definedName name="DLFO" localSheetId="2">#REF!</definedName>
    <definedName name="DLFO" localSheetId="1">#REF!</definedName>
    <definedName name="DLFO" localSheetId="0">#REF!</definedName>
    <definedName name="DLFO" localSheetId="7">#REF!</definedName>
    <definedName name="DLFO" localSheetId="5">#REF!</definedName>
    <definedName name="DLFO">#REF!</definedName>
    <definedName name="dn" hidden="1">{#N/A,#N/A,FALSE,"혼합골재"}</definedName>
    <definedName name="DONG1" localSheetId="4">#REF!</definedName>
    <definedName name="DONG1" localSheetId="3">#REF!</definedName>
    <definedName name="DONG1" localSheetId="2">#REF!</definedName>
    <definedName name="DONG1" localSheetId="1">#REF!</definedName>
    <definedName name="DONG1" localSheetId="0">#REF!</definedName>
    <definedName name="DONG1" localSheetId="7">#REF!</definedName>
    <definedName name="DONG1" localSheetId="5">#REF!</definedName>
    <definedName name="DONG1">#REF!</definedName>
    <definedName name="DONG2" localSheetId="4">#REF!</definedName>
    <definedName name="DONG2" localSheetId="3">#REF!</definedName>
    <definedName name="DONG2" localSheetId="2">#REF!</definedName>
    <definedName name="DONG2" localSheetId="1">#REF!</definedName>
    <definedName name="DONG2" localSheetId="0">#REF!</definedName>
    <definedName name="DONG2" localSheetId="7">#REF!</definedName>
    <definedName name="DONG2" localSheetId="5">#REF!</definedName>
    <definedName name="DONG2">#REF!</definedName>
    <definedName name="DPI" localSheetId="4">#REF!</definedName>
    <definedName name="DPI" localSheetId="3">#REF!</definedName>
    <definedName name="DPI" localSheetId="2">#REF!</definedName>
    <definedName name="DPI" localSheetId="1">#REF!</definedName>
    <definedName name="DPI" localSheetId="0">#REF!</definedName>
    <definedName name="DPI" localSheetId="7">#REF!</definedName>
    <definedName name="DPI" localSheetId="5">#REF!</definedName>
    <definedName name="DPI">#REF!</definedName>
    <definedName name="drsg" localSheetId="4">#REF!</definedName>
    <definedName name="drsg" localSheetId="3">#REF!</definedName>
    <definedName name="drsg" localSheetId="2">#REF!</definedName>
    <definedName name="drsg" localSheetId="1">#REF!</definedName>
    <definedName name="drsg" localSheetId="0">#REF!</definedName>
    <definedName name="drsg" localSheetId="7">#REF!</definedName>
    <definedName name="drsg" localSheetId="5">#REF!</definedName>
    <definedName name="drsg">#REF!</definedName>
    <definedName name="ds" localSheetId="4">#REF!</definedName>
    <definedName name="ds" localSheetId="3">#REF!</definedName>
    <definedName name="ds" localSheetId="2">#REF!</definedName>
    <definedName name="ds" localSheetId="1">#REF!</definedName>
    <definedName name="ds" localSheetId="0">#REF!</definedName>
    <definedName name="ds" localSheetId="7">#REF!</definedName>
    <definedName name="ds" localSheetId="5">#REF!</definedName>
    <definedName name="ds">#REF!</definedName>
    <definedName name="DSE" localSheetId="4">#REF!</definedName>
    <definedName name="DSE" localSheetId="3">#REF!</definedName>
    <definedName name="DSE" localSheetId="2">#REF!</definedName>
    <definedName name="DSE" localSheetId="1">#REF!</definedName>
    <definedName name="DSE" localSheetId="0">#REF!</definedName>
    <definedName name="DSE" localSheetId="7">#REF!</definedName>
    <definedName name="DSE" localSheetId="5">#REF!</definedName>
    <definedName name="DSE">#REF!</definedName>
    <definedName name="DSO" localSheetId="4">#REF!</definedName>
    <definedName name="DSO" localSheetId="3">#REF!</definedName>
    <definedName name="DSO" localSheetId="2">#REF!</definedName>
    <definedName name="DSO" localSheetId="1">#REF!</definedName>
    <definedName name="DSO" localSheetId="0">#REF!</definedName>
    <definedName name="DSO" localSheetId="7">#REF!</definedName>
    <definedName name="DSO" localSheetId="5">#REF!</definedName>
    <definedName name="DSO">#REF!</definedName>
    <definedName name="dss" localSheetId="4">#REF!</definedName>
    <definedName name="dss" localSheetId="3">#REF!</definedName>
    <definedName name="dss" localSheetId="2">#REF!</definedName>
    <definedName name="dss" localSheetId="1">#REF!</definedName>
    <definedName name="dss" localSheetId="0">#REF!</definedName>
    <definedName name="dss" localSheetId="7">#REF!</definedName>
    <definedName name="dss" localSheetId="5">#REF!</definedName>
    <definedName name="dss">#REF!</definedName>
    <definedName name="DSVP" localSheetId="4">#REF!</definedName>
    <definedName name="DSVP" localSheetId="3">#REF!</definedName>
    <definedName name="DSVP" localSheetId="2">#REF!</definedName>
    <definedName name="DSVP" localSheetId="1">#REF!</definedName>
    <definedName name="DSVP" localSheetId="0">#REF!</definedName>
    <definedName name="DSVP" localSheetId="7">#REF!</definedName>
    <definedName name="DSVP" localSheetId="5">#REF!</definedName>
    <definedName name="DSVP">#REF!</definedName>
    <definedName name="Dv" localSheetId="4">#REF!</definedName>
    <definedName name="Dv" localSheetId="3">#REF!</definedName>
    <definedName name="Dv" localSheetId="2">#REF!</definedName>
    <definedName name="Dv" localSheetId="1">#REF!</definedName>
    <definedName name="Dv" localSheetId="0">#REF!</definedName>
    <definedName name="Dv" localSheetId="7">#REF!</definedName>
    <definedName name="Dv" localSheetId="5">#REF!</definedName>
    <definedName name="Dv">#REF!</definedName>
    <definedName name="DX10L" localSheetId="4">[152]INPUT!#REF!</definedName>
    <definedName name="DX10L" localSheetId="3">[152]INPUT!#REF!</definedName>
    <definedName name="DX10L" localSheetId="2">[152]INPUT!#REF!</definedName>
    <definedName name="DX10L" localSheetId="1">[152]INPUT!#REF!</definedName>
    <definedName name="DX10L" localSheetId="0">[152]INPUT!#REF!</definedName>
    <definedName name="DX10L" localSheetId="7">[153]INPUT!#REF!</definedName>
    <definedName name="DX10L" localSheetId="5">[152]INPUT!#REF!</definedName>
    <definedName name="DX10L">[153]INPUT!#REF!</definedName>
    <definedName name="DX10R" localSheetId="4">[152]INPUT!#REF!</definedName>
    <definedName name="DX10R" localSheetId="3">[152]INPUT!#REF!</definedName>
    <definedName name="DX10R" localSheetId="2">[152]INPUT!#REF!</definedName>
    <definedName name="DX10R" localSheetId="1">[152]INPUT!#REF!</definedName>
    <definedName name="DX10R" localSheetId="0">[152]INPUT!#REF!</definedName>
    <definedName name="DX10R" localSheetId="7">[153]INPUT!#REF!</definedName>
    <definedName name="DX10R" localSheetId="5">[152]INPUT!#REF!</definedName>
    <definedName name="DX10R">[153]INPUT!#REF!</definedName>
    <definedName name="DX3L" localSheetId="4">[152]INPUT!#REF!</definedName>
    <definedName name="DX3L" localSheetId="3">[152]INPUT!#REF!</definedName>
    <definedName name="DX3L" localSheetId="2">[152]INPUT!#REF!</definedName>
    <definedName name="DX3L" localSheetId="1">[152]INPUT!#REF!</definedName>
    <definedName name="DX3L" localSheetId="0">[152]INPUT!#REF!</definedName>
    <definedName name="DX3L" localSheetId="5">[152]INPUT!#REF!</definedName>
    <definedName name="DX3L">[153]INPUT!#REF!</definedName>
    <definedName name="DX3R" localSheetId="4">[152]INPUT!#REF!</definedName>
    <definedName name="DX3R" localSheetId="3">[152]INPUT!#REF!</definedName>
    <definedName name="DX3R" localSheetId="2">[152]INPUT!#REF!</definedName>
    <definedName name="DX3R" localSheetId="1">[152]INPUT!#REF!</definedName>
    <definedName name="DX3R" localSheetId="0">[152]INPUT!#REF!</definedName>
    <definedName name="DX3R" localSheetId="5">[152]INPUT!#REF!</definedName>
    <definedName name="DX3R">[153]INPUT!#REF!</definedName>
    <definedName name="DX4L" localSheetId="4">[152]INPUT!#REF!</definedName>
    <definedName name="DX4L" localSheetId="3">[152]INPUT!#REF!</definedName>
    <definedName name="DX4L" localSheetId="2">[152]INPUT!#REF!</definedName>
    <definedName name="DX4L" localSheetId="1">[152]INPUT!#REF!</definedName>
    <definedName name="DX4L" localSheetId="0">[152]INPUT!#REF!</definedName>
    <definedName name="DX4L" localSheetId="5">[152]INPUT!#REF!</definedName>
    <definedName name="DX4L">[153]INPUT!#REF!</definedName>
    <definedName name="DX4R" localSheetId="4">[152]INPUT!#REF!</definedName>
    <definedName name="DX4R" localSheetId="3">[152]INPUT!#REF!</definedName>
    <definedName name="DX4R" localSheetId="2">[152]INPUT!#REF!</definedName>
    <definedName name="DX4R" localSheetId="1">[152]INPUT!#REF!</definedName>
    <definedName name="DX4R" localSheetId="0">[152]INPUT!#REF!</definedName>
    <definedName name="DX4R" localSheetId="5">[152]INPUT!#REF!</definedName>
    <definedName name="DX4R">[153]INPUT!#REF!</definedName>
    <definedName name="DX5L" localSheetId="4">[152]INPUT!#REF!</definedName>
    <definedName name="DX5L" localSheetId="3">[152]INPUT!#REF!</definedName>
    <definedName name="DX5L" localSheetId="2">[152]INPUT!#REF!</definedName>
    <definedName name="DX5L" localSheetId="1">[152]INPUT!#REF!</definedName>
    <definedName name="DX5L" localSheetId="0">[152]INPUT!#REF!</definedName>
    <definedName name="DX5L" localSheetId="5">[152]INPUT!#REF!</definedName>
    <definedName name="DX5L">[153]INPUT!#REF!</definedName>
    <definedName name="DX5R" localSheetId="4">[152]INPUT!#REF!</definedName>
    <definedName name="DX5R" localSheetId="3">[152]INPUT!#REF!</definedName>
    <definedName name="DX5R" localSheetId="2">[152]INPUT!#REF!</definedName>
    <definedName name="DX5R" localSheetId="1">[152]INPUT!#REF!</definedName>
    <definedName name="DX5R" localSheetId="0">[152]INPUT!#REF!</definedName>
    <definedName name="DX5R" localSheetId="5">[152]INPUT!#REF!</definedName>
    <definedName name="DX5R">[153]INPUT!#REF!</definedName>
    <definedName name="DX6L" localSheetId="4">[152]INPUT!#REF!</definedName>
    <definedName name="DX6L" localSheetId="3">[152]INPUT!#REF!</definedName>
    <definedName name="DX6L" localSheetId="2">[152]INPUT!#REF!</definedName>
    <definedName name="DX6L" localSheetId="1">[152]INPUT!#REF!</definedName>
    <definedName name="DX6L" localSheetId="0">[152]INPUT!#REF!</definedName>
    <definedName name="DX6L" localSheetId="5">[152]INPUT!#REF!</definedName>
    <definedName name="DX6L">[153]INPUT!#REF!</definedName>
    <definedName name="DX6R" localSheetId="4">[152]INPUT!#REF!</definedName>
    <definedName name="DX6R" localSheetId="3">[152]INPUT!#REF!</definedName>
    <definedName name="DX6R" localSheetId="2">[152]INPUT!#REF!</definedName>
    <definedName name="DX6R" localSheetId="1">[152]INPUT!#REF!</definedName>
    <definedName name="DX6R" localSheetId="0">[152]INPUT!#REF!</definedName>
    <definedName name="DX6R" localSheetId="5">[152]INPUT!#REF!</definedName>
    <definedName name="DX6R">[153]INPUT!#REF!</definedName>
    <definedName name="DX7L" localSheetId="4">[152]INPUT!#REF!</definedName>
    <definedName name="DX7L" localSheetId="3">[152]INPUT!#REF!</definedName>
    <definedName name="DX7L" localSheetId="2">[152]INPUT!#REF!</definedName>
    <definedName name="DX7L" localSheetId="1">[152]INPUT!#REF!</definedName>
    <definedName name="DX7L" localSheetId="0">[152]INPUT!#REF!</definedName>
    <definedName name="DX7L" localSheetId="5">[152]INPUT!#REF!</definedName>
    <definedName name="DX7L">[153]INPUT!#REF!</definedName>
    <definedName name="DX7R" localSheetId="4">[152]INPUT!#REF!</definedName>
    <definedName name="DX7R" localSheetId="3">[152]INPUT!#REF!</definedName>
    <definedName name="DX7R" localSheetId="2">[152]INPUT!#REF!</definedName>
    <definedName name="DX7R" localSheetId="1">[152]INPUT!#REF!</definedName>
    <definedName name="DX7R" localSheetId="0">[152]INPUT!#REF!</definedName>
    <definedName name="DX7R" localSheetId="5">[152]INPUT!#REF!</definedName>
    <definedName name="DX7R">[153]INPUT!#REF!</definedName>
    <definedName name="DX8L" localSheetId="4">[152]INPUT!#REF!</definedName>
    <definedName name="DX8L" localSheetId="3">[152]INPUT!#REF!</definedName>
    <definedName name="DX8L" localSheetId="2">[152]INPUT!#REF!</definedName>
    <definedName name="DX8L" localSheetId="1">[152]INPUT!#REF!</definedName>
    <definedName name="DX8L" localSheetId="0">[152]INPUT!#REF!</definedName>
    <definedName name="DX8L" localSheetId="5">[152]INPUT!#REF!</definedName>
    <definedName name="DX8L">[153]INPUT!#REF!</definedName>
    <definedName name="DX8R" localSheetId="4">[152]INPUT!#REF!</definedName>
    <definedName name="DX8R" localSheetId="3">[152]INPUT!#REF!</definedName>
    <definedName name="DX8R" localSheetId="2">[152]INPUT!#REF!</definedName>
    <definedName name="DX8R" localSheetId="1">[152]INPUT!#REF!</definedName>
    <definedName name="DX8R" localSheetId="0">[152]INPUT!#REF!</definedName>
    <definedName name="DX8R" localSheetId="5">[152]INPUT!#REF!</definedName>
    <definedName name="DX8R">[153]INPUT!#REF!</definedName>
    <definedName name="DX9L" localSheetId="4">[152]INPUT!#REF!</definedName>
    <definedName name="DX9L" localSheetId="3">[152]INPUT!#REF!</definedName>
    <definedName name="DX9L" localSheetId="2">[152]INPUT!#REF!</definedName>
    <definedName name="DX9L" localSheetId="1">[152]INPUT!#REF!</definedName>
    <definedName name="DX9L" localSheetId="0">[152]INPUT!#REF!</definedName>
    <definedName name="DX9L" localSheetId="5">[152]INPUT!#REF!</definedName>
    <definedName name="DX9L">[153]INPUT!#REF!</definedName>
    <definedName name="DX9R" localSheetId="4">[152]INPUT!#REF!</definedName>
    <definedName name="DX9R" localSheetId="3">[152]INPUT!#REF!</definedName>
    <definedName name="DX9R" localSheetId="2">[152]INPUT!#REF!</definedName>
    <definedName name="DX9R" localSheetId="1">[152]INPUT!#REF!</definedName>
    <definedName name="DX9R" localSheetId="0">[152]INPUT!#REF!</definedName>
    <definedName name="DX9R" localSheetId="5">[152]INPUT!#REF!</definedName>
    <definedName name="DX9R">[153]INPUT!#REF!</definedName>
    <definedName name="DY10L" localSheetId="4">[152]INPUT!#REF!</definedName>
    <definedName name="DY10L" localSheetId="3">[152]INPUT!#REF!</definedName>
    <definedName name="DY10L" localSheetId="2">[152]INPUT!#REF!</definedName>
    <definedName name="DY10L" localSheetId="1">[152]INPUT!#REF!</definedName>
    <definedName name="DY10L" localSheetId="0">[152]INPUT!#REF!</definedName>
    <definedName name="DY10L" localSheetId="5">[152]INPUT!#REF!</definedName>
    <definedName name="DY10L">[153]INPUT!#REF!</definedName>
    <definedName name="DY10R" localSheetId="4">[152]INPUT!#REF!</definedName>
    <definedName name="DY10R" localSheetId="3">[152]INPUT!#REF!</definedName>
    <definedName name="DY10R" localSheetId="2">[152]INPUT!#REF!</definedName>
    <definedName name="DY10R" localSheetId="1">[152]INPUT!#REF!</definedName>
    <definedName name="DY10R" localSheetId="0">[152]INPUT!#REF!</definedName>
    <definedName name="DY10R" localSheetId="5">[152]INPUT!#REF!</definedName>
    <definedName name="DY10R">[153]INPUT!#REF!</definedName>
    <definedName name="DY3L" localSheetId="4">[152]INPUT!#REF!</definedName>
    <definedName name="DY3L" localSheetId="3">[152]INPUT!#REF!</definedName>
    <definedName name="DY3L" localSheetId="2">[152]INPUT!#REF!</definedName>
    <definedName name="DY3L" localSheetId="1">[152]INPUT!#REF!</definedName>
    <definedName name="DY3L" localSheetId="0">[152]INPUT!#REF!</definedName>
    <definedName name="DY3L" localSheetId="5">[152]INPUT!#REF!</definedName>
    <definedName name="DY3L">[153]INPUT!#REF!</definedName>
    <definedName name="DY3R" localSheetId="4">[152]INPUT!#REF!</definedName>
    <definedName name="DY3R" localSheetId="3">[152]INPUT!#REF!</definedName>
    <definedName name="DY3R" localSheetId="2">[152]INPUT!#REF!</definedName>
    <definedName name="DY3R" localSheetId="1">[152]INPUT!#REF!</definedName>
    <definedName name="DY3R" localSheetId="0">[152]INPUT!#REF!</definedName>
    <definedName name="DY3R" localSheetId="5">[152]INPUT!#REF!</definedName>
    <definedName name="DY3R">[153]INPUT!#REF!</definedName>
    <definedName name="DY4L" localSheetId="4">[152]INPUT!#REF!</definedName>
    <definedName name="DY4L" localSheetId="3">[152]INPUT!#REF!</definedName>
    <definedName name="DY4L" localSheetId="2">[152]INPUT!#REF!</definedName>
    <definedName name="DY4L" localSheetId="1">[152]INPUT!#REF!</definedName>
    <definedName name="DY4L" localSheetId="0">[152]INPUT!#REF!</definedName>
    <definedName name="DY4L" localSheetId="5">[152]INPUT!#REF!</definedName>
    <definedName name="DY4L">[153]INPUT!#REF!</definedName>
    <definedName name="DY4R" localSheetId="4">[152]INPUT!#REF!</definedName>
    <definedName name="DY4R" localSheetId="3">[152]INPUT!#REF!</definedName>
    <definedName name="DY4R" localSheetId="2">[152]INPUT!#REF!</definedName>
    <definedName name="DY4R" localSheetId="1">[152]INPUT!#REF!</definedName>
    <definedName name="DY4R" localSheetId="0">[152]INPUT!#REF!</definedName>
    <definedName name="DY4R" localSheetId="5">[152]INPUT!#REF!</definedName>
    <definedName name="DY4R">[153]INPUT!#REF!</definedName>
    <definedName name="DY5L" localSheetId="4">[152]INPUT!#REF!</definedName>
    <definedName name="DY5L" localSheetId="3">[152]INPUT!#REF!</definedName>
    <definedName name="DY5L" localSheetId="2">[152]INPUT!#REF!</definedName>
    <definedName name="DY5L" localSheetId="1">[152]INPUT!#REF!</definedName>
    <definedName name="DY5L" localSheetId="0">[152]INPUT!#REF!</definedName>
    <definedName name="DY5L" localSheetId="5">[152]INPUT!#REF!</definedName>
    <definedName name="DY5L">[153]INPUT!#REF!</definedName>
    <definedName name="DY5R" localSheetId="4">[152]INPUT!#REF!</definedName>
    <definedName name="DY5R" localSheetId="3">[152]INPUT!#REF!</definedName>
    <definedName name="DY5R" localSheetId="2">[152]INPUT!#REF!</definedName>
    <definedName name="DY5R" localSheetId="1">[152]INPUT!#REF!</definedName>
    <definedName name="DY5R" localSheetId="0">[152]INPUT!#REF!</definedName>
    <definedName name="DY5R" localSheetId="5">[152]INPUT!#REF!</definedName>
    <definedName name="DY5R">[153]INPUT!#REF!</definedName>
    <definedName name="DY6L" localSheetId="4">[152]INPUT!#REF!</definedName>
    <definedName name="DY6L" localSheetId="3">[152]INPUT!#REF!</definedName>
    <definedName name="DY6L" localSheetId="2">[152]INPUT!#REF!</definedName>
    <definedName name="DY6L" localSheetId="1">[152]INPUT!#REF!</definedName>
    <definedName name="DY6L" localSheetId="0">[152]INPUT!#REF!</definedName>
    <definedName name="DY6L" localSheetId="5">[152]INPUT!#REF!</definedName>
    <definedName name="DY6L">[153]INPUT!#REF!</definedName>
    <definedName name="DY6R" localSheetId="4">[152]INPUT!#REF!</definedName>
    <definedName name="DY6R" localSheetId="3">[152]INPUT!#REF!</definedName>
    <definedName name="DY6R" localSheetId="2">[152]INPUT!#REF!</definedName>
    <definedName name="DY6R" localSheetId="1">[152]INPUT!#REF!</definedName>
    <definedName name="DY6R" localSheetId="0">[152]INPUT!#REF!</definedName>
    <definedName name="DY6R" localSheetId="5">[152]INPUT!#REF!</definedName>
    <definedName name="DY6R">[153]INPUT!#REF!</definedName>
    <definedName name="DY7L" localSheetId="4">[152]INPUT!#REF!</definedName>
    <definedName name="DY7L" localSheetId="3">[152]INPUT!#REF!</definedName>
    <definedName name="DY7L" localSheetId="2">[152]INPUT!#REF!</definedName>
    <definedName name="DY7L" localSheetId="1">[152]INPUT!#REF!</definedName>
    <definedName name="DY7L" localSheetId="0">[152]INPUT!#REF!</definedName>
    <definedName name="DY7L" localSheetId="5">[152]INPUT!#REF!</definedName>
    <definedName name="DY7L">[153]INPUT!#REF!</definedName>
    <definedName name="DY7R" localSheetId="4">[152]INPUT!#REF!</definedName>
    <definedName name="DY7R" localSheetId="3">[152]INPUT!#REF!</definedName>
    <definedName name="DY7R" localSheetId="2">[152]INPUT!#REF!</definedName>
    <definedName name="DY7R" localSheetId="1">[152]INPUT!#REF!</definedName>
    <definedName name="DY7R" localSheetId="0">[152]INPUT!#REF!</definedName>
    <definedName name="DY7R" localSheetId="5">[152]INPUT!#REF!</definedName>
    <definedName name="DY7R">[153]INPUT!#REF!</definedName>
    <definedName name="DY8L" localSheetId="4">[152]INPUT!#REF!</definedName>
    <definedName name="DY8L" localSheetId="3">[152]INPUT!#REF!</definedName>
    <definedName name="DY8L" localSheetId="2">[152]INPUT!#REF!</definedName>
    <definedName name="DY8L" localSheetId="1">[152]INPUT!#REF!</definedName>
    <definedName name="DY8L" localSheetId="0">[152]INPUT!#REF!</definedName>
    <definedName name="DY8L" localSheetId="5">[152]INPUT!#REF!</definedName>
    <definedName name="DY8L">[153]INPUT!#REF!</definedName>
    <definedName name="DY8R" localSheetId="4">[152]INPUT!#REF!</definedName>
    <definedName name="DY8R" localSheetId="3">[152]INPUT!#REF!</definedName>
    <definedName name="DY8R" localSheetId="2">[152]INPUT!#REF!</definedName>
    <definedName name="DY8R" localSheetId="1">[152]INPUT!#REF!</definedName>
    <definedName name="DY8R" localSheetId="0">[152]INPUT!#REF!</definedName>
    <definedName name="DY8R" localSheetId="5">[152]INPUT!#REF!</definedName>
    <definedName name="DY8R">[153]INPUT!#REF!</definedName>
    <definedName name="DY9L" localSheetId="4">[152]INPUT!#REF!</definedName>
    <definedName name="DY9L" localSheetId="3">[152]INPUT!#REF!</definedName>
    <definedName name="DY9L" localSheetId="2">[152]INPUT!#REF!</definedName>
    <definedName name="DY9L" localSheetId="1">[152]INPUT!#REF!</definedName>
    <definedName name="DY9L" localSheetId="0">[152]INPUT!#REF!</definedName>
    <definedName name="DY9L" localSheetId="5">[152]INPUT!#REF!</definedName>
    <definedName name="DY9L">[153]INPUT!#REF!</definedName>
    <definedName name="DY9R" localSheetId="4">[152]INPUT!#REF!</definedName>
    <definedName name="DY9R" localSheetId="3">[152]INPUT!#REF!</definedName>
    <definedName name="DY9R" localSheetId="2">[152]INPUT!#REF!</definedName>
    <definedName name="DY9R" localSheetId="1">[152]INPUT!#REF!</definedName>
    <definedName name="DY9R" localSheetId="0">[152]INPUT!#REF!</definedName>
    <definedName name="DY9R" localSheetId="5">[152]INPUT!#REF!</definedName>
    <definedName name="DY9R">[153]INPUT!#REF!</definedName>
    <definedName name="E" localSheetId="4">#REF!</definedName>
    <definedName name="E" localSheetId="3">#REF!</definedName>
    <definedName name="E" localSheetId="2">#REF!</definedName>
    <definedName name="E" localSheetId="1">#REF!</definedName>
    <definedName name="E" localSheetId="0">#REF!</definedName>
    <definedName name="E" localSheetId="7">#REF!</definedName>
    <definedName name="E" localSheetId="5">#REF!</definedName>
    <definedName name="E">#REF!</definedName>
    <definedName name="E25M" localSheetId="4">[161]전기일위대가!#REF!</definedName>
    <definedName name="E25M" localSheetId="3">[161]전기일위대가!#REF!</definedName>
    <definedName name="E25M" localSheetId="2">[161]전기일위대가!#REF!</definedName>
    <definedName name="E25M" localSheetId="1">[161]전기일위대가!#REF!</definedName>
    <definedName name="E25M" localSheetId="0">[161]전기일위대가!#REF!</definedName>
    <definedName name="E25M" localSheetId="7">[161]전기일위대가!#REF!</definedName>
    <definedName name="E25M" localSheetId="5">[161]전기일위대가!#REF!</definedName>
    <definedName name="E25M">[161]전기일위대가!#REF!</definedName>
    <definedName name="E25P" localSheetId="4">[161]전기일위대가!#REF!</definedName>
    <definedName name="E25P" localSheetId="3">[161]전기일위대가!#REF!</definedName>
    <definedName name="E25P" localSheetId="7">[161]전기일위대가!#REF!</definedName>
    <definedName name="E25P">[161]전기일위대가!#REF!</definedName>
    <definedName name="E31E" localSheetId="4">[161]전기일위대가!#REF!</definedName>
    <definedName name="E31E" localSheetId="3">[161]전기일위대가!#REF!</definedName>
    <definedName name="E31E">[161]전기일위대가!#REF!</definedName>
    <definedName name="E31M" localSheetId="4">[161]전기일위대가!#REF!</definedName>
    <definedName name="E31M" localSheetId="3">[161]전기일위대가!#REF!</definedName>
    <definedName name="E31M">[161]전기일위대가!#REF!</definedName>
    <definedName name="E31P" localSheetId="4">[161]전기일위대가!#REF!</definedName>
    <definedName name="E31P" localSheetId="3">[161]전기일위대가!#REF!</definedName>
    <definedName name="E31P">[161]전기일위대가!#REF!</definedName>
    <definedName name="E32E" localSheetId="4">[161]전기일위대가!#REF!</definedName>
    <definedName name="E32E" localSheetId="3">[161]전기일위대가!#REF!</definedName>
    <definedName name="E32E">[161]전기일위대가!#REF!</definedName>
    <definedName name="E32M" localSheetId="4">[161]전기일위대가!#REF!</definedName>
    <definedName name="E32M" localSheetId="3">[161]전기일위대가!#REF!</definedName>
    <definedName name="E32M">[161]전기일위대가!#REF!</definedName>
    <definedName name="E32P" localSheetId="4">[161]전기일위대가!#REF!</definedName>
    <definedName name="E32P" localSheetId="3">[161]전기일위대가!#REF!</definedName>
    <definedName name="E32P">[161]전기일위대가!#REF!</definedName>
    <definedName name="E33E" localSheetId="4">[161]전기일위대가!#REF!</definedName>
    <definedName name="E33E" localSheetId="3">[161]전기일위대가!#REF!</definedName>
    <definedName name="E33E">[161]전기일위대가!#REF!</definedName>
    <definedName name="E33M" localSheetId="4">[161]전기일위대가!#REF!</definedName>
    <definedName name="E33M" localSheetId="3">[161]전기일위대가!#REF!</definedName>
    <definedName name="E33M">[161]전기일위대가!#REF!</definedName>
    <definedName name="E33P" localSheetId="4">[161]전기일위대가!#REF!</definedName>
    <definedName name="E33P" localSheetId="3">[161]전기일위대가!#REF!</definedName>
    <definedName name="E33P">[161]전기일위대가!#REF!</definedName>
    <definedName name="E34E" localSheetId="4">[161]전기일위대가!#REF!</definedName>
    <definedName name="E34E" localSheetId="3">[161]전기일위대가!#REF!</definedName>
    <definedName name="E34E">[161]전기일위대가!#REF!</definedName>
    <definedName name="E34M" localSheetId="4">[161]전기일위대가!#REF!</definedName>
    <definedName name="E34M" localSheetId="3">[161]전기일위대가!#REF!</definedName>
    <definedName name="E34M">[161]전기일위대가!#REF!</definedName>
    <definedName name="E34P" localSheetId="4">[161]전기일위대가!#REF!</definedName>
    <definedName name="E34P" localSheetId="3">[161]전기일위대가!#REF!</definedName>
    <definedName name="E34P">[161]전기일위대가!#REF!</definedName>
    <definedName name="E36M" localSheetId="4">[161]전기일위대가!#REF!</definedName>
    <definedName name="E36M" localSheetId="3">[161]전기일위대가!#REF!</definedName>
    <definedName name="E36M">[161]전기일위대가!#REF!</definedName>
    <definedName name="E36P" localSheetId="4">[161]전기일위대가!#REF!</definedName>
    <definedName name="E36P" localSheetId="3">[161]전기일위대가!#REF!</definedName>
    <definedName name="E36P">[161]전기일위대가!#REF!</definedName>
    <definedName name="E37M" localSheetId="4">[161]전기일위대가!#REF!</definedName>
    <definedName name="E37M" localSheetId="3">[161]전기일위대가!#REF!</definedName>
    <definedName name="E37M">[161]전기일위대가!#REF!</definedName>
    <definedName name="E37P" localSheetId="4">[161]전기일위대가!#REF!</definedName>
    <definedName name="E37P" localSheetId="3">[161]전기일위대가!#REF!</definedName>
    <definedName name="E37P">[161]전기일위대가!#REF!</definedName>
    <definedName name="E38M" localSheetId="4">[161]전기일위대가!#REF!</definedName>
    <definedName name="E38M" localSheetId="3">[161]전기일위대가!#REF!</definedName>
    <definedName name="E38M">[161]전기일위대가!#REF!</definedName>
    <definedName name="E38P" localSheetId="4">[161]전기일위대가!#REF!</definedName>
    <definedName name="E38P" localSheetId="3">[161]전기일위대가!#REF!</definedName>
    <definedName name="E38P">[161]전기일위대가!#REF!</definedName>
    <definedName name="E39M" localSheetId="4">[161]전기일위대가!#REF!</definedName>
    <definedName name="E39M" localSheetId="3">[161]전기일위대가!#REF!</definedName>
    <definedName name="E39M">[161]전기일위대가!#REF!</definedName>
    <definedName name="E39P" localSheetId="4">[161]전기일위대가!#REF!</definedName>
    <definedName name="E39P" localSheetId="3">[161]전기일위대가!#REF!</definedName>
    <definedName name="E39P">[161]전기일위대가!#REF!</definedName>
    <definedName name="E40M" localSheetId="4">[161]전기일위대가!#REF!</definedName>
    <definedName name="E40M" localSheetId="3">[161]전기일위대가!#REF!</definedName>
    <definedName name="E40M">[161]전기일위대가!#REF!</definedName>
    <definedName name="E40P" localSheetId="4">[161]전기일위대가!#REF!</definedName>
    <definedName name="E40P" localSheetId="3">[161]전기일위대가!#REF!</definedName>
    <definedName name="E40P">[161]전기일위대가!#REF!</definedName>
    <definedName name="E41M" localSheetId="4">[161]전기일위대가!#REF!</definedName>
    <definedName name="E41M" localSheetId="3">[161]전기일위대가!#REF!</definedName>
    <definedName name="E41M">[161]전기일위대가!#REF!</definedName>
    <definedName name="E41P" localSheetId="4">[161]전기일위대가!#REF!</definedName>
    <definedName name="E41P" localSheetId="3">[161]전기일위대가!#REF!</definedName>
    <definedName name="E41P">[161]전기일위대가!#REF!</definedName>
    <definedName name="E42M" localSheetId="4">[161]전기일위대가!#REF!</definedName>
    <definedName name="E42M" localSheetId="3">[161]전기일위대가!#REF!</definedName>
    <definedName name="E42M">[161]전기일위대가!#REF!</definedName>
    <definedName name="E42P" localSheetId="4">[161]전기일위대가!#REF!</definedName>
    <definedName name="E42P" localSheetId="3">[161]전기일위대가!#REF!</definedName>
    <definedName name="E42P">[161]전기일위대가!#REF!</definedName>
    <definedName name="E48M" localSheetId="4">[161]전기일위대가!#REF!</definedName>
    <definedName name="E48M" localSheetId="3">[161]전기일위대가!#REF!</definedName>
    <definedName name="E48M">[161]전기일위대가!#REF!</definedName>
    <definedName name="E48P" localSheetId="4">[161]전기일위대가!#REF!</definedName>
    <definedName name="E48P" localSheetId="3">[161]전기일위대가!#REF!</definedName>
    <definedName name="E48P">[161]전기일위대가!#REF!</definedName>
    <definedName name="E52M" localSheetId="4">[161]전기일위대가!#REF!</definedName>
    <definedName name="E52M" localSheetId="3">[161]전기일위대가!#REF!</definedName>
    <definedName name="E52M">[161]전기일위대가!#REF!</definedName>
    <definedName name="E52P" localSheetId="4">[161]전기일위대가!#REF!</definedName>
    <definedName name="E52P" localSheetId="3">[161]전기일위대가!#REF!</definedName>
    <definedName name="E52P">[161]전기일위대가!#REF!</definedName>
    <definedName name="E53M" localSheetId="4">[161]전기일위대가!#REF!</definedName>
    <definedName name="E53M" localSheetId="3">[161]전기일위대가!#REF!</definedName>
    <definedName name="E53M">[161]전기일위대가!#REF!</definedName>
    <definedName name="E53P" localSheetId="4">[161]전기일위대가!#REF!</definedName>
    <definedName name="E53P" localSheetId="3">[161]전기일위대가!#REF!</definedName>
    <definedName name="E53P">[161]전기일위대가!#REF!</definedName>
    <definedName name="E54M" localSheetId="4">[161]전기일위대가!#REF!</definedName>
    <definedName name="E54M" localSheetId="3">[161]전기일위대가!#REF!</definedName>
    <definedName name="E54M">[161]전기일위대가!#REF!</definedName>
    <definedName name="E54P" localSheetId="4">[161]전기일위대가!#REF!</definedName>
    <definedName name="E54P" localSheetId="3">[161]전기일위대가!#REF!</definedName>
    <definedName name="E54P">[161]전기일위대가!#REF!</definedName>
    <definedName name="E55M" localSheetId="4">[161]전기일위대가!#REF!</definedName>
    <definedName name="E55M" localSheetId="3">[161]전기일위대가!#REF!</definedName>
    <definedName name="E55M">[161]전기일위대가!#REF!</definedName>
    <definedName name="E55P" localSheetId="4">[161]전기일위대가!#REF!</definedName>
    <definedName name="E55P" localSheetId="3">[161]전기일위대가!#REF!</definedName>
    <definedName name="E55P">[161]전기일위대가!#REF!</definedName>
    <definedName name="E56M" localSheetId="4">[161]전기일위대가!#REF!</definedName>
    <definedName name="E56M" localSheetId="3">[161]전기일위대가!#REF!</definedName>
    <definedName name="E56M">[161]전기일위대가!#REF!</definedName>
    <definedName name="E56P" localSheetId="4">[161]전기일위대가!#REF!</definedName>
    <definedName name="E56P" localSheetId="3">[161]전기일위대가!#REF!</definedName>
    <definedName name="E56P">[161]전기일위대가!#REF!</definedName>
    <definedName name="E57M" localSheetId="4">[161]전기일위대가!#REF!</definedName>
    <definedName name="E57M" localSheetId="3">[161]전기일위대가!#REF!</definedName>
    <definedName name="E57M">[161]전기일위대가!#REF!</definedName>
    <definedName name="E57P" localSheetId="4">[161]전기일위대가!#REF!</definedName>
    <definedName name="E57P" localSheetId="3">[161]전기일위대가!#REF!</definedName>
    <definedName name="E57P">[161]전기일위대가!#REF!</definedName>
    <definedName name="E58M" localSheetId="4">[161]전기일위대가!#REF!</definedName>
    <definedName name="E58M" localSheetId="3">[161]전기일위대가!#REF!</definedName>
    <definedName name="E58M">[161]전기일위대가!#REF!</definedName>
    <definedName name="E58P" localSheetId="4">[161]전기일위대가!#REF!</definedName>
    <definedName name="E58P" localSheetId="3">[161]전기일위대가!#REF!</definedName>
    <definedName name="E58P">[161]전기일위대가!#REF!</definedName>
    <definedName name="E59M" localSheetId="4">[161]전기일위대가!#REF!</definedName>
    <definedName name="E59M" localSheetId="3">[161]전기일위대가!#REF!</definedName>
    <definedName name="E59M">[161]전기일위대가!#REF!</definedName>
    <definedName name="E59P" localSheetId="4">[161]전기일위대가!#REF!</definedName>
    <definedName name="E59P" localSheetId="3">[161]전기일위대가!#REF!</definedName>
    <definedName name="E59P">[161]전기일위대가!#REF!</definedName>
    <definedName name="E60M" localSheetId="4">[161]전기일위대가!#REF!</definedName>
    <definedName name="E60M" localSheetId="3">[161]전기일위대가!#REF!</definedName>
    <definedName name="E60M">[161]전기일위대가!#REF!</definedName>
    <definedName name="E60P" localSheetId="4">[161]전기일위대가!#REF!</definedName>
    <definedName name="E60P" localSheetId="3">[161]전기일위대가!#REF!</definedName>
    <definedName name="E60P">[161]전기일위대가!#REF!</definedName>
    <definedName name="E61M" localSheetId="4">[161]전기일위대가!#REF!</definedName>
    <definedName name="E61M" localSheetId="3">[161]전기일위대가!#REF!</definedName>
    <definedName name="E61M">[161]전기일위대가!#REF!</definedName>
    <definedName name="E61P" localSheetId="4">[161]전기일위대가!#REF!</definedName>
    <definedName name="E61P" localSheetId="3">[161]전기일위대가!#REF!</definedName>
    <definedName name="E61P">[161]전기일위대가!#REF!</definedName>
    <definedName name="E62M" localSheetId="4">[161]전기일위대가!#REF!</definedName>
    <definedName name="E62M" localSheetId="3">[161]전기일위대가!#REF!</definedName>
    <definedName name="E62M">[161]전기일위대가!#REF!</definedName>
    <definedName name="E62P" localSheetId="4">[161]전기일위대가!#REF!</definedName>
    <definedName name="E62P" localSheetId="3">[161]전기일위대가!#REF!</definedName>
    <definedName name="E62P">[161]전기일위대가!#REF!</definedName>
    <definedName name="E63M" localSheetId="4">[161]전기일위대가!#REF!</definedName>
    <definedName name="E63M" localSheetId="3">[161]전기일위대가!#REF!</definedName>
    <definedName name="E63M">[161]전기일위대가!#REF!</definedName>
    <definedName name="E63P" localSheetId="4">[161]전기일위대가!#REF!</definedName>
    <definedName name="E63P" localSheetId="3">[161]전기일위대가!#REF!</definedName>
    <definedName name="E63P">[161]전기일위대가!#REF!</definedName>
    <definedName name="E64M" localSheetId="4">[161]전기일위대가!#REF!</definedName>
    <definedName name="E64M" localSheetId="3">[161]전기일위대가!#REF!</definedName>
    <definedName name="E64M">[161]전기일위대가!#REF!</definedName>
    <definedName name="E64P" localSheetId="4">[161]전기일위대가!#REF!</definedName>
    <definedName name="E64P" localSheetId="3">[161]전기일위대가!#REF!</definedName>
    <definedName name="E64P">[161]전기일위대가!#REF!</definedName>
    <definedName name="E65M" localSheetId="4">[161]전기일위대가!#REF!</definedName>
    <definedName name="E65M" localSheetId="3">[161]전기일위대가!#REF!</definedName>
    <definedName name="E65M">[161]전기일위대가!#REF!</definedName>
    <definedName name="E65P" localSheetId="4">[161]전기일위대가!#REF!</definedName>
    <definedName name="E65P" localSheetId="3">[161]전기일위대가!#REF!</definedName>
    <definedName name="E65P">[161]전기일위대가!#REF!</definedName>
    <definedName name="E66M" localSheetId="4">[161]전기일위대가!#REF!</definedName>
    <definedName name="E66M" localSheetId="3">[161]전기일위대가!#REF!</definedName>
    <definedName name="E66M">[161]전기일위대가!#REF!</definedName>
    <definedName name="E66P" localSheetId="4">[161]전기일위대가!#REF!</definedName>
    <definedName name="E66P" localSheetId="3">[161]전기일위대가!#REF!</definedName>
    <definedName name="E66P">[161]전기일위대가!#REF!</definedName>
    <definedName name="E67M" localSheetId="4">[161]전기일위대가!#REF!</definedName>
    <definedName name="E67M" localSheetId="3">[161]전기일위대가!#REF!</definedName>
    <definedName name="E67M">[161]전기일위대가!#REF!</definedName>
    <definedName name="E67P" localSheetId="4">[161]전기일위대가!#REF!</definedName>
    <definedName name="E67P" localSheetId="3">[161]전기일위대가!#REF!</definedName>
    <definedName name="E67P">[161]전기일위대가!#REF!</definedName>
    <definedName name="E68M" localSheetId="4">[161]전기일위대가!#REF!</definedName>
    <definedName name="E68M" localSheetId="3">[161]전기일위대가!#REF!</definedName>
    <definedName name="E68M">[161]전기일위대가!#REF!</definedName>
    <definedName name="EA" localSheetId="4">#REF!</definedName>
    <definedName name="EA" localSheetId="3">#REF!</definedName>
    <definedName name="EA" localSheetId="2">#REF!</definedName>
    <definedName name="EA" localSheetId="1">#REF!</definedName>
    <definedName name="EA" localSheetId="0">#REF!</definedName>
    <definedName name="EA" localSheetId="7">#REF!</definedName>
    <definedName name="EA" localSheetId="5">#REF!</definedName>
    <definedName name="EA">#REF!</definedName>
    <definedName name="EARTH" localSheetId="4">#N/A</definedName>
    <definedName name="EARTH" localSheetId="3">#N/A</definedName>
    <definedName name="EARTH" localSheetId="2">#N/A</definedName>
    <definedName name="EARTH" localSheetId="1">#N/A</definedName>
    <definedName name="EARTH" localSheetId="0">#N/A</definedName>
    <definedName name="EARTH" localSheetId="7">#N/A</definedName>
    <definedName name="EARTH" localSheetId="11">자재단가대비표!EARTHSAPDATA.StartProgram</definedName>
    <definedName name="EARTH" localSheetId="5">#N/A</definedName>
    <definedName name="EARTH">#N/A</definedName>
    <definedName name="earthp" localSheetId="4">#REF!</definedName>
    <definedName name="earthp" localSheetId="3">#REF!</definedName>
    <definedName name="earthp" localSheetId="2">#REF!</definedName>
    <definedName name="earthp" localSheetId="1">#REF!</definedName>
    <definedName name="earthp" localSheetId="0">#REF!</definedName>
    <definedName name="earthp" localSheetId="7">#REF!</definedName>
    <definedName name="earthp" localSheetId="5">#REF!</definedName>
    <definedName name="earthp">#REF!</definedName>
    <definedName name="EARTHSAPDATA.StartProgram" localSheetId="4">#N/A</definedName>
    <definedName name="EARTHSAPDATA.StartProgram" localSheetId="3">#N/A</definedName>
    <definedName name="EARTHSAPDATA.StartProgram" localSheetId="2">#N/A</definedName>
    <definedName name="EARTHSAPDATA.StartProgram" localSheetId="1">#N/A</definedName>
    <definedName name="EARTHSAPDATA.StartProgram" localSheetId="0">#N/A</definedName>
    <definedName name="EARTHSAPDATA.StartProgram" localSheetId="7">#N/A</definedName>
    <definedName name="EARTHSAPDATA.StartProgram" localSheetId="11">#N/A</definedName>
    <definedName name="EARTHSAPDATA.StartProgram" localSheetId="5">#N/A</definedName>
    <definedName name="EARTHSAPDATA.StartProgram">#N/A</definedName>
    <definedName name="EARTHSAPDATA.StartProgram1" localSheetId="4">#N/A</definedName>
    <definedName name="EARTHSAPDATA.StartProgram1" localSheetId="3">#N/A</definedName>
    <definedName name="EARTHSAPDATA.StartProgram1" localSheetId="2">#N/A</definedName>
    <definedName name="EARTHSAPDATA.StartProgram1" localSheetId="1">#N/A</definedName>
    <definedName name="EARTHSAPDATA.StartProgram1" localSheetId="0">#N/A</definedName>
    <definedName name="EARTHSAPDATA.StartProgram1" localSheetId="7">#N/A</definedName>
    <definedName name="EARTHSAPDATA.StartProgram1" localSheetId="11">#N/A</definedName>
    <definedName name="EARTHSAPDATA.StartProgram1" localSheetId="5">#N/A</definedName>
    <definedName name="EARTHSAPDATA.StartProgram1">#N/A</definedName>
    <definedName name="EARTHSAPDATA.StartProgram2" localSheetId="4">#N/A</definedName>
    <definedName name="EARTHSAPDATA.StartProgram2" localSheetId="3">#N/A</definedName>
    <definedName name="EARTHSAPDATA.StartProgram2" localSheetId="2">#N/A</definedName>
    <definedName name="EARTHSAPDATA.StartProgram2" localSheetId="1">#N/A</definedName>
    <definedName name="EARTHSAPDATA.StartProgram2" localSheetId="0">#N/A</definedName>
    <definedName name="EARTHSAPDATA.StartProgram2" localSheetId="7">#N/A</definedName>
    <definedName name="EARTHSAPDATA.StartProgram2" localSheetId="11">#N/A</definedName>
    <definedName name="EARTHSAPDATA.StartProgram2" localSheetId="5">#N/A</definedName>
    <definedName name="EARTHSAPDATA.StartProgram2">#N/A</definedName>
    <definedName name="EB" localSheetId="4">#REF!</definedName>
    <definedName name="EB" localSheetId="3">#REF!</definedName>
    <definedName name="EB" localSheetId="2">#REF!</definedName>
    <definedName name="EB" localSheetId="1">#REF!</definedName>
    <definedName name="EB" localSheetId="0">#REF!</definedName>
    <definedName name="EB" localSheetId="7">#REF!</definedName>
    <definedName name="EB" localSheetId="5">#REF!</definedName>
    <definedName name="EB">#REF!</definedName>
    <definedName name="EC" localSheetId="4">#REF!</definedName>
    <definedName name="EC" localSheetId="3">#REF!</definedName>
    <definedName name="EC" localSheetId="2">#REF!</definedName>
    <definedName name="EC" localSheetId="1">#REF!</definedName>
    <definedName name="EC" localSheetId="0">#REF!</definedName>
    <definedName name="EC" localSheetId="7">#REF!</definedName>
    <definedName name="EC" localSheetId="5">#REF!</definedName>
    <definedName name="EC">#REF!</definedName>
    <definedName name="Ecenter" localSheetId="4">[162]역T형!#REF!</definedName>
    <definedName name="Ecenter" localSheetId="3">[162]역T형!#REF!</definedName>
    <definedName name="Ecenter" localSheetId="2">[162]역T형!#REF!</definedName>
    <definedName name="Ecenter" localSheetId="1">[162]역T형!#REF!</definedName>
    <definedName name="Ecenter" localSheetId="0">[162]역T형!#REF!</definedName>
    <definedName name="Ecenter" localSheetId="7">[162]역T형!#REF!</definedName>
    <definedName name="Ecenter" localSheetId="5">[162]역T형!#REF!</definedName>
    <definedName name="Ecenter">[162]역T형!#REF!</definedName>
    <definedName name="Ecenter1" localSheetId="4">[162]역T형!#REF!</definedName>
    <definedName name="Ecenter1" localSheetId="3">[162]역T형!#REF!</definedName>
    <definedName name="Ecenter1" localSheetId="2">[162]역T형!#REF!</definedName>
    <definedName name="Ecenter1" localSheetId="1">[162]역T형!#REF!</definedName>
    <definedName name="Ecenter1" localSheetId="0">[162]역T형!#REF!</definedName>
    <definedName name="Ecenter1" localSheetId="7">[162]역T형!#REF!</definedName>
    <definedName name="Ecenter1" localSheetId="5">[162]역T형!#REF!</definedName>
    <definedName name="Ecenter1">[162]역T형!#REF!</definedName>
    <definedName name="edgh" localSheetId="4">#REF!</definedName>
    <definedName name="edgh" localSheetId="3">#REF!</definedName>
    <definedName name="edgh" localSheetId="2">#REF!</definedName>
    <definedName name="edgh" localSheetId="1">#REF!</definedName>
    <definedName name="edgh" localSheetId="0">#REF!</definedName>
    <definedName name="edgh" localSheetId="7">#REF!</definedName>
    <definedName name="edgh" localSheetId="5">#REF!</definedName>
    <definedName name="edgh">#REF!</definedName>
    <definedName name="edtgh" localSheetId="4">#REF!</definedName>
    <definedName name="edtgh" localSheetId="3">#REF!</definedName>
    <definedName name="edtgh" localSheetId="2">#REF!</definedName>
    <definedName name="edtgh" localSheetId="1">#REF!</definedName>
    <definedName name="edtgh" localSheetId="0">#REF!</definedName>
    <definedName name="edtgh" localSheetId="7">#REF!</definedName>
    <definedName name="edtgh" localSheetId="5">#REF!</definedName>
    <definedName name="edtgh">#REF!</definedName>
    <definedName name="ee" localSheetId="4">#REF!</definedName>
    <definedName name="ee" localSheetId="3">#REF!</definedName>
    <definedName name="ee" localSheetId="2">#REF!</definedName>
    <definedName name="ee" localSheetId="1">#REF!</definedName>
    <definedName name="ee" localSheetId="0">#REF!</definedName>
    <definedName name="ee" localSheetId="7">#REF!</definedName>
    <definedName name="ee" localSheetId="5">#REF!</definedName>
    <definedName name="ee">#REF!</definedName>
    <definedName name="eee" localSheetId="4">[26]을!#REF!</definedName>
    <definedName name="eee" localSheetId="3">[26]을!#REF!</definedName>
    <definedName name="eee" localSheetId="2">[26]을!#REF!</definedName>
    <definedName name="eee" localSheetId="1">[26]을!#REF!</definedName>
    <definedName name="eee" localSheetId="0">[26]을!#REF!</definedName>
    <definedName name="eee" localSheetId="7">[26]을!#REF!</definedName>
    <definedName name="eee" localSheetId="5">[26]을!#REF!</definedName>
    <definedName name="eee">[26]을!#REF!</definedName>
    <definedName name="EI" localSheetId="4">#REF!</definedName>
    <definedName name="EI" localSheetId="3">#REF!</definedName>
    <definedName name="EI" localSheetId="2">#REF!</definedName>
    <definedName name="EI" localSheetId="1">#REF!</definedName>
    <definedName name="EI" localSheetId="0">#REF!</definedName>
    <definedName name="EI" localSheetId="7">#REF!</definedName>
    <definedName name="EI" localSheetId="5">#REF!</definedName>
    <definedName name="EI">#REF!</definedName>
    <definedName name="EJ">[163]소비자가!$I$46:$J$1593</definedName>
    <definedName name="EL" localSheetId="4">#REF!</definedName>
    <definedName name="EL" localSheetId="3">#REF!</definedName>
    <definedName name="EL" localSheetId="2">#REF!</definedName>
    <definedName name="EL" localSheetId="1">#REF!</definedName>
    <definedName name="EL" localSheetId="0">#REF!</definedName>
    <definedName name="EL" localSheetId="7">#REF!</definedName>
    <definedName name="EL" localSheetId="5">#REF!</definedName>
    <definedName name="EL">#REF!</definedName>
    <definedName name="EL1A1P" localSheetId="4">#REF!</definedName>
    <definedName name="EL1A1P" localSheetId="3">#REF!</definedName>
    <definedName name="EL1A1P" localSheetId="2">#REF!</definedName>
    <definedName name="EL1A1P" localSheetId="1">#REF!</definedName>
    <definedName name="EL1A1P" localSheetId="0">#REF!</definedName>
    <definedName name="EL1A1P" localSheetId="7">#REF!</definedName>
    <definedName name="EL1A1P" localSheetId="5">#REF!</definedName>
    <definedName name="EL1A1P">#REF!</definedName>
    <definedName name="el1a1t" localSheetId="4">#REF!</definedName>
    <definedName name="el1a1t" localSheetId="3">#REF!</definedName>
    <definedName name="el1a1t" localSheetId="2">#REF!</definedName>
    <definedName name="el1a1t" localSheetId="1">#REF!</definedName>
    <definedName name="el1a1t" localSheetId="0">#REF!</definedName>
    <definedName name="el1a1t" localSheetId="7">#REF!</definedName>
    <definedName name="el1a1t" localSheetId="5">#REF!</definedName>
    <definedName name="el1a1t">#REF!</definedName>
    <definedName name="el1a2p" localSheetId="4">#REF!</definedName>
    <definedName name="el1a2p" localSheetId="3">#REF!</definedName>
    <definedName name="el1a2p" localSheetId="2">#REF!</definedName>
    <definedName name="el1a2p" localSheetId="1">#REF!</definedName>
    <definedName name="el1a2p" localSheetId="0">#REF!</definedName>
    <definedName name="el1a2p" localSheetId="7">#REF!</definedName>
    <definedName name="el1a2p" localSheetId="5">#REF!</definedName>
    <definedName name="el1a2p">#REF!</definedName>
    <definedName name="el1a2t" localSheetId="4">#REF!</definedName>
    <definedName name="el1a2t" localSheetId="3">#REF!</definedName>
    <definedName name="el1a2t" localSheetId="2">#REF!</definedName>
    <definedName name="el1a2t" localSheetId="1">#REF!</definedName>
    <definedName name="el1a2t" localSheetId="0">#REF!</definedName>
    <definedName name="el1a2t" localSheetId="7">#REF!</definedName>
    <definedName name="el1a2t" localSheetId="5">#REF!</definedName>
    <definedName name="el1a2t">#REF!</definedName>
    <definedName name="EL2A1P" localSheetId="4">#REF!</definedName>
    <definedName name="EL2A1P" localSheetId="3">#REF!</definedName>
    <definedName name="EL2A1P" localSheetId="2">#REF!</definedName>
    <definedName name="EL2A1P" localSheetId="1">#REF!</definedName>
    <definedName name="EL2A1P" localSheetId="0">#REF!</definedName>
    <definedName name="EL2A1P" localSheetId="7">#REF!</definedName>
    <definedName name="EL2A1P" localSheetId="5">#REF!</definedName>
    <definedName name="EL2A1P">#REF!</definedName>
    <definedName name="el2a1t" localSheetId="4">#REF!</definedName>
    <definedName name="el2a1t" localSheetId="3">#REF!</definedName>
    <definedName name="el2a1t" localSheetId="2">#REF!</definedName>
    <definedName name="el2a1t" localSheetId="1">#REF!</definedName>
    <definedName name="el2a1t" localSheetId="0">#REF!</definedName>
    <definedName name="el2a1t" localSheetId="7">#REF!</definedName>
    <definedName name="el2a1t" localSheetId="5">#REF!</definedName>
    <definedName name="el2a1t">#REF!</definedName>
    <definedName name="el2a2p" localSheetId="4">#REF!</definedName>
    <definedName name="el2a2p" localSheetId="3">#REF!</definedName>
    <definedName name="el2a2p" localSheetId="2">#REF!</definedName>
    <definedName name="el2a2p" localSheetId="1">#REF!</definedName>
    <definedName name="el2a2p" localSheetId="0">#REF!</definedName>
    <definedName name="el2a2p" localSheetId="7">#REF!</definedName>
    <definedName name="el2a2p" localSheetId="5">#REF!</definedName>
    <definedName name="el2a2p">#REF!</definedName>
    <definedName name="el2a2t" localSheetId="4">#REF!</definedName>
    <definedName name="el2a2t" localSheetId="3">#REF!</definedName>
    <definedName name="el2a2t" localSheetId="2">#REF!</definedName>
    <definedName name="el2a2t" localSheetId="1">#REF!</definedName>
    <definedName name="el2a2t" localSheetId="0">#REF!</definedName>
    <definedName name="el2a2t" localSheetId="7">#REF!</definedName>
    <definedName name="el2a2t" localSheetId="5">#REF!</definedName>
    <definedName name="el2a2t">#REF!</definedName>
    <definedName name="EL3A1P" localSheetId="4">#REF!</definedName>
    <definedName name="EL3A1P" localSheetId="3">#REF!</definedName>
    <definedName name="EL3A1P" localSheetId="2">#REF!</definedName>
    <definedName name="EL3A1P" localSheetId="1">#REF!</definedName>
    <definedName name="EL3A1P" localSheetId="0">#REF!</definedName>
    <definedName name="EL3A1P" localSheetId="7">#REF!</definedName>
    <definedName name="EL3A1P" localSheetId="5">#REF!</definedName>
    <definedName name="EL3A1P">#REF!</definedName>
    <definedName name="el3a1t" localSheetId="4">#REF!</definedName>
    <definedName name="el3a1t" localSheetId="3">#REF!</definedName>
    <definedName name="el3a1t" localSheetId="2">#REF!</definedName>
    <definedName name="el3a1t" localSheetId="1">#REF!</definedName>
    <definedName name="el3a1t" localSheetId="0">#REF!</definedName>
    <definedName name="el3a1t" localSheetId="7">#REF!</definedName>
    <definedName name="el3a1t" localSheetId="5">#REF!</definedName>
    <definedName name="el3a1t">#REF!</definedName>
    <definedName name="el3a2p" localSheetId="4">#REF!</definedName>
    <definedName name="el3a2p" localSheetId="3">#REF!</definedName>
    <definedName name="el3a2p" localSheetId="2">#REF!</definedName>
    <definedName name="el3a2p" localSheetId="1">#REF!</definedName>
    <definedName name="el3a2p" localSheetId="0">#REF!</definedName>
    <definedName name="el3a2p" localSheetId="7">#REF!</definedName>
    <definedName name="el3a2p" localSheetId="5">#REF!</definedName>
    <definedName name="el3a2p">#REF!</definedName>
    <definedName name="el3a2t" localSheetId="4">#REF!</definedName>
    <definedName name="el3a2t" localSheetId="3">#REF!</definedName>
    <definedName name="el3a2t" localSheetId="2">#REF!</definedName>
    <definedName name="el3a2t" localSheetId="1">#REF!</definedName>
    <definedName name="el3a2t" localSheetId="0">#REF!</definedName>
    <definedName name="el3a2t" localSheetId="7">#REF!</definedName>
    <definedName name="el3a2t" localSheetId="5">#REF!</definedName>
    <definedName name="el3a2t">#REF!</definedName>
    <definedName name="ELC" localSheetId="4">#REF!</definedName>
    <definedName name="ELC" localSheetId="3">#REF!</definedName>
    <definedName name="ELC" localSheetId="2">#REF!</definedName>
    <definedName name="ELC" localSheetId="1">#REF!</definedName>
    <definedName name="ELC" localSheetId="0">#REF!</definedName>
    <definedName name="ELC" localSheetId="7">#REF!</definedName>
    <definedName name="ELC" localSheetId="5">#REF!</definedName>
    <definedName name="ELC">#REF!</definedName>
    <definedName name="ELFE" localSheetId="4">#REF!</definedName>
    <definedName name="ELFE" localSheetId="3">#REF!</definedName>
    <definedName name="ELFE" localSheetId="2">#REF!</definedName>
    <definedName name="ELFE" localSheetId="1">#REF!</definedName>
    <definedName name="ELFE" localSheetId="0">#REF!</definedName>
    <definedName name="ELFE" localSheetId="7">#REF!</definedName>
    <definedName name="ELFE" localSheetId="5">#REF!</definedName>
    <definedName name="ELFE">#REF!</definedName>
    <definedName name="ELI" localSheetId="4">#REF!</definedName>
    <definedName name="ELI" localSheetId="3">#REF!</definedName>
    <definedName name="ELI" localSheetId="2">#REF!</definedName>
    <definedName name="ELI" localSheetId="1">#REF!</definedName>
    <definedName name="ELI" localSheetId="0">#REF!</definedName>
    <definedName name="ELI" localSheetId="7">#REF!</definedName>
    <definedName name="ELI" localSheetId="5">#REF!</definedName>
    <definedName name="ELI">#REF!</definedName>
    <definedName name="Em" localSheetId="4">#REF!</definedName>
    <definedName name="Em" localSheetId="3">#REF!</definedName>
    <definedName name="Em" localSheetId="2">#REF!</definedName>
    <definedName name="Em" localSheetId="1">#REF!</definedName>
    <definedName name="Em" localSheetId="0">#REF!</definedName>
    <definedName name="Em" localSheetId="7">#REF!</definedName>
    <definedName name="Em" localSheetId="5">#REF!</definedName>
    <definedName name="Em">#REF!</definedName>
    <definedName name="END" localSheetId="4">#REF!</definedName>
    <definedName name="END" localSheetId="3">#REF!</definedName>
    <definedName name="END" localSheetId="2">#REF!</definedName>
    <definedName name="END" localSheetId="1">#REF!</definedName>
    <definedName name="END" localSheetId="0">#REF!</definedName>
    <definedName name="END" localSheetId="7">#REF!</definedName>
    <definedName name="END" localSheetId="5">#REF!</definedName>
    <definedName name="END">#REF!</definedName>
    <definedName name="eo" localSheetId="4">[162]역T형!#REF!</definedName>
    <definedName name="eo" localSheetId="3">[162]역T형!#REF!</definedName>
    <definedName name="eo" localSheetId="2">[162]역T형!#REF!</definedName>
    <definedName name="eo" localSheetId="1">[162]역T형!#REF!</definedName>
    <definedName name="eo" localSheetId="0">[162]역T형!#REF!</definedName>
    <definedName name="eo" localSheetId="7">[162]역T형!#REF!</definedName>
    <definedName name="eo" localSheetId="5">[162]역T형!#REF!</definedName>
    <definedName name="eo">[162]역T형!#REF!</definedName>
    <definedName name="EQ" localSheetId="4">#REF!</definedName>
    <definedName name="EQ" localSheetId="3">#REF!</definedName>
    <definedName name="EQ" localSheetId="2">#REF!</definedName>
    <definedName name="EQ" localSheetId="1">#REF!</definedName>
    <definedName name="EQ" localSheetId="0">#REF!</definedName>
    <definedName name="EQ" localSheetId="7">#REF!</definedName>
    <definedName name="EQ" localSheetId="5">#REF!</definedName>
    <definedName name="EQ">#REF!</definedName>
    <definedName name="ER" localSheetId="4">#REF!</definedName>
    <definedName name="ER" localSheetId="3">#REF!</definedName>
    <definedName name="ER" localSheetId="2">#REF!</definedName>
    <definedName name="ER" localSheetId="1">#REF!</definedName>
    <definedName name="ER" localSheetId="0">#REF!</definedName>
    <definedName name="ER" localSheetId="7">#REF!</definedName>
    <definedName name="ER" localSheetId="5">#REF!</definedName>
    <definedName name="ER">#REF!</definedName>
    <definedName name="ERYTR" localSheetId="4">#REF!</definedName>
    <definedName name="ERYTR" localSheetId="3">#REF!</definedName>
    <definedName name="ERYTR" localSheetId="2">#REF!</definedName>
    <definedName name="ERYTR" localSheetId="1">#REF!</definedName>
    <definedName name="ERYTR" localSheetId="0">#REF!</definedName>
    <definedName name="ERYTR" localSheetId="7">#REF!</definedName>
    <definedName name="ERYTR" localSheetId="5">#REF!</definedName>
    <definedName name="ERYTR">#REF!</definedName>
    <definedName name="ES" localSheetId="4">#REF!</definedName>
    <definedName name="ES" localSheetId="3">#REF!</definedName>
    <definedName name="ES" localSheetId="2">#REF!</definedName>
    <definedName name="ES" localSheetId="1">#REF!</definedName>
    <definedName name="ES" localSheetId="0">#REF!</definedName>
    <definedName name="ES" localSheetId="7">#REF!</definedName>
    <definedName name="ES" localSheetId="5">#REF!</definedName>
    <definedName name="ES">#REF!</definedName>
    <definedName name="ESRE" localSheetId="4">#REF!</definedName>
    <definedName name="ESRE" localSheetId="3">#REF!</definedName>
    <definedName name="ESRE" localSheetId="2">#REF!</definedName>
    <definedName name="ESRE" localSheetId="1">#REF!</definedName>
    <definedName name="ESRE" localSheetId="0">#REF!</definedName>
    <definedName name="ESRE" localSheetId="7">#REF!</definedName>
    <definedName name="ESRE" localSheetId="5">#REF!</definedName>
    <definedName name="ESRE">#REF!</definedName>
    <definedName name="ETC" localSheetId="4">#REF!</definedName>
    <definedName name="ETC" localSheetId="3">#REF!</definedName>
    <definedName name="ETC" localSheetId="2">#REF!</definedName>
    <definedName name="ETC" localSheetId="1">#REF!</definedName>
    <definedName name="ETC" localSheetId="0">#REF!</definedName>
    <definedName name="ETC" localSheetId="7">#REF!</definedName>
    <definedName name="ETC" localSheetId="5">#REF!</definedName>
    <definedName name="ETC">#REF!</definedName>
    <definedName name="ETER" localSheetId="4">#REF!</definedName>
    <definedName name="ETER" localSheetId="3">#REF!</definedName>
    <definedName name="ETER" localSheetId="2">#REF!</definedName>
    <definedName name="ETER" localSheetId="1">#REF!</definedName>
    <definedName name="ETER" localSheetId="0">#REF!</definedName>
    <definedName name="ETER" localSheetId="7">#REF!</definedName>
    <definedName name="ETER" localSheetId="5">#REF!</definedName>
    <definedName name="ETER">#REF!</definedName>
    <definedName name="ex_공통공사비" localSheetId="4">#REF!</definedName>
    <definedName name="ex_공통공사비" localSheetId="3">#REF!</definedName>
    <definedName name="ex_공통공사비" localSheetId="2">#REF!</definedName>
    <definedName name="ex_공통공사비" localSheetId="1">#REF!</definedName>
    <definedName name="ex_공통공사비" localSheetId="0">#REF!</definedName>
    <definedName name="ex_공통공사비" localSheetId="7">#REF!</definedName>
    <definedName name="ex_공통공사비" localSheetId="5">#REF!</definedName>
    <definedName name="ex_공통공사비">#REF!</definedName>
    <definedName name="ex_단위시설별공사비" localSheetId="4">#REF!</definedName>
    <definedName name="ex_단위시설별공사비" localSheetId="3">#REF!</definedName>
    <definedName name="ex_단위시설별공사비" localSheetId="2">#REF!</definedName>
    <definedName name="ex_단위시설별공사비" localSheetId="1">#REF!</definedName>
    <definedName name="ex_단위시설별공사비" localSheetId="0">#REF!</definedName>
    <definedName name="ex_단위시설별공사비" localSheetId="7">#REF!</definedName>
    <definedName name="ex_단위시설별공사비" localSheetId="5">#REF!</definedName>
    <definedName name="ex_단위시설별공사비">#REF!</definedName>
    <definedName name="ex_제잡비" localSheetId="4">#REF!</definedName>
    <definedName name="ex_제잡비" localSheetId="3">#REF!</definedName>
    <definedName name="ex_제잡비" localSheetId="2">#REF!</definedName>
    <definedName name="ex_제잡비" localSheetId="1">#REF!</definedName>
    <definedName name="ex_제잡비" localSheetId="0">#REF!</definedName>
    <definedName name="ex_제잡비" localSheetId="7">#REF!</definedName>
    <definedName name="ex_제잡비" localSheetId="5">#REF!</definedName>
    <definedName name="ex_제잡비">#REF!</definedName>
    <definedName name="_xlnm.Extract" localSheetId="4">#REF!</definedName>
    <definedName name="_xlnm.Extract" localSheetId="3">#REF!</definedName>
    <definedName name="_xlnm.Extract" localSheetId="2">#REF!</definedName>
    <definedName name="_xlnm.Extract" localSheetId="1">#REF!</definedName>
    <definedName name="_xlnm.Extract" localSheetId="0">#REF!</definedName>
    <definedName name="_xlnm.Extract" localSheetId="7">#REF!</definedName>
    <definedName name="_xlnm.Extract" localSheetId="5">#REF!</definedName>
    <definedName name="_xlnm.Extract">#REF!</definedName>
    <definedName name="Extract_MI" localSheetId="4">#REF!</definedName>
    <definedName name="Extract_MI" localSheetId="3">#REF!</definedName>
    <definedName name="Extract_MI" localSheetId="2">#REF!</definedName>
    <definedName name="Extract_MI" localSheetId="1">#REF!</definedName>
    <definedName name="Extract_MI" localSheetId="0">#REF!</definedName>
    <definedName name="Extract_MI" localSheetId="7">#REF!</definedName>
    <definedName name="Extract_MI" localSheetId="5">#REF!</definedName>
    <definedName name="Extract_MI">#REF!</definedName>
    <definedName name="F" localSheetId="4">#REF!</definedName>
    <definedName name="F" localSheetId="3">#REF!</definedName>
    <definedName name="F" localSheetId="2">#REF!</definedName>
    <definedName name="F" localSheetId="1">#REF!</definedName>
    <definedName name="F" localSheetId="0">#REF!</definedName>
    <definedName name="F" localSheetId="7">#REF!</definedName>
    <definedName name="F" localSheetId="5">#REF!</definedName>
    <definedName name="F">#REF!</definedName>
    <definedName name="F_DESC">#N/A</definedName>
    <definedName name="F_SIZE">#N/A</definedName>
    <definedName name="F_UNIT">#N/A</definedName>
    <definedName name="F10LX" localSheetId="4">[21]INPUT!#REF!</definedName>
    <definedName name="F10LX" localSheetId="3">[21]INPUT!#REF!</definedName>
    <definedName name="F10LX" localSheetId="2">[21]INPUT!#REF!</definedName>
    <definedName name="F10LX" localSheetId="1">[21]INPUT!#REF!</definedName>
    <definedName name="F10LX" localSheetId="0">[21]INPUT!#REF!</definedName>
    <definedName name="F10LX" localSheetId="7">[21]INPUT!#REF!</definedName>
    <definedName name="F10LX" localSheetId="5">[21]INPUT!#REF!</definedName>
    <definedName name="F10LX">[21]INPUT!#REF!</definedName>
    <definedName name="F10LY" localSheetId="4">[21]INPUT!#REF!</definedName>
    <definedName name="F10LY" localSheetId="3">[21]INPUT!#REF!</definedName>
    <definedName name="F10LY" localSheetId="2">[21]INPUT!#REF!</definedName>
    <definedName name="F10LY" localSheetId="1">[21]INPUT!#REF!</definedName>
    <definedName name="F10LY" localSheetId="0">[21]INPUT!#REF!</definedName>
    <definedName name="F10LY" localSheetId="7">[21]INPUT!#REF!</definedName>
    <definedName name="F10LY" localSheetId="5">[21]INPUT!#REF!</definedName>
    <definedName name="F10LY">[21]INPUT!#REF!</definedName>
    <definedName name="F10RX" localSheetId="4">[21]INPUT!#REF!</definedName>
    <definedName name="F10RX" localSheetId="3">[21]INPUT!#REF!</definedName>
    <definedName name="F10RX">[21]INPUT!#REF!</definedName>
    <definedName name="F10RY" localSheetId="4">[21]INPUT!#REF!</definedName>
    <definedName name="F10RY" localSheetId="3">[21]INPUT!#REF!</definedName>
    <definedName name="F10RY">[21]INPUT!#REF!</definedName>
    <definedName name="F1F" localSheetId="4">[130]교각1!#REF!</definedName>
    <definedName name="F1F" localSheetId="3">[130]교각1!#REF!</definedName>
    <definedName name="F1F" localSheetId="7">[3]관로토공집계표!#REF!</definedName>
    <definedName name="F1F">[130]교각1!#REF!</definedName>
    <definedName name="F2F" localSheetId="4">[130]교각1!#REF!</definedName>
    <definedName name="F2F" localSheetId="3">[130]교각1!#REF!</definedName>
    <definedName name="F2F" localSheetId="7">[3]관로토공집계표!#REF!</definedName>
    <definedName name="F2F">[130]교각1!#REF!</definedName>
    <definedName name="F3F" localSheetId="4">[130]교각1!#REF!</definedName>
    <definedName name="F3F" localSheetId="3">[130]교각1!#REF!</definedName>
    <definedName name="F3F" localSheetId="7">[3]관로토공집계표!#REF!</definedName>
    <definedName name="F3F">[130]교각1!#REF!</definedName>
    <definedName name="F3LX" localSheetId="4">[21]INPUT!#REF!</definedName>
    <definedName name="F3LX" localSheetId="3">[21]INPUT!#REF!</definedName>
    <definedName name="F3LX">[21]INPUT!#REF!</definedName>
    <definedName name="F3LY" localSheetId="4">[21]INPUT!#REF!</definedName>
    <definedName name="F3LY" localSheetId="3">[21]INPUT!#REF!</definedName>
    <definedName name="F3LY">[21]INPUT!#REF!</definedName>
    <definedName name="F3RX" localSheetId="4">[21]INPUT!#REF!</definedName>
    <definedName name="F3RX" localSheetId="3">[21]INPUT!#REF!</definedName>
    <definedName name="F3RX">[21]INPUT!#REF!</definedName>
    <definedName name="F3RY" localSheetId="4">[21]INPUT!#REF!</definedName>
    <definedName name="F3RY" localSheetId="3">[21]INPUT!#REF!</definedName>
    <definedName name="F3RY">[21]INPUT!#REF!</definedName>
    <definedName name="F4LX" localSheetId="4">[21]INPUT!#REF!</definedName>
    <definedName name="F4LX" localSheetId="3">[21]INPUT!#REF!</definedName>
    <definedName name="F4LX">[21]INPUT!#REF!</definedName>
    <definedName name="F4LY" localSheetId="4">[21]INPUT!#REF!</definedName>
    <definedName name="F4LY" localSheetId="3">[21]INPUT!#REF!</definedName>
    <definedName name="F4LY">[21]INPUT!#REF!</definedName>
    <definedName name="F4RX" localSheetId="4">[21]INPUT!#REF!</definedName>
    <definedName name="F4RX" localSheetId="3">[21]INPUT!#REF!</definedName>
    <definedName name="F4RX">[21]INPUT!#REF!</definedName>
    <definedName name="F4RY" localSheetId="4">[21]INPUT!#REF!</definedName>
    <definedName name="F4RY" localSheetId="3">[21]INPUT!#REF!</definedName>
    <definedName name="F4RY">[21]INPUT!#REF!</definedName>
    <definedName name="F5LX" localSheetId="4">[21]INPUT!#REF!</definedName>
    <definedName name="F5LX" localSheetId="3">[21]INPUT!#REF!</definedName>
    <definedName name="F5LX">[21]INPUT!#REF!</definedName>
    <definedName name="F5LY" localSheetId="4">[21]INPUT!#REF!</definedName>
    <definedName name="F5LY" localSheetId="3">[21]INPUT!#REF!</definedName>
    <definedName name="F5LY">[21]INPUT!#REF!</definedName>
    <definedName name="F5RX" localSheetId="4">[21]INPUT!#REF!</definedName>
    <definedName name="F5RX" localSheetId="3">[21]INPUT!#REF!</definedName>
    <definedName name="F5RX">[21]INPUT!#REF!</definedName>
    <definedName name="F5RY" localSheetId="4">[21]INPUT!#REF!</definedName>
    <definedName name="F5RY" localSheetId="3">[21]INPUT!#REF!</definedName>
    <definedName name="F5RY">[21]INPUT!#REF!</definedName>
    <definedName name="F6LX" localSheetId="4">[21]INPUT!#REF!</definedName>
    <definedName name="F6LX" localSheetId="3">[21]INPUT!#REF!</definedName>
    <definedName name="F6LX">[21]INPUT!#REF!</definedName>
    <definedName name="F6LY" localSheetId="4">[21]INPUT!#REF!</definedName>
    <definedName name="F6LY" localSheetId="3">[21]INPUT!#REF!</definedName>
    <definedName name="F6LY">[21]INPUT!#REF!</definedName>
    <definedName name="F6RX" localSheetId="4">[21]INPUT!#REF!</definedName>
    <definedName name="F6RX" localSheetId="3">[21]INPUT!#REF!</definedName>
    <definedName name="F6RX">[21]INPUT!#REF!</definedName>
    <definedName name="F6RY" localSheetId="4">[21]INPUT!#REF!</definedName>
    <definedName name="F6RY" localSheetId="3">[21]INPUT!#REF!</definedName>
    <definedName name="F6RY">[21]INPUT!#REF!</definedName>
    <definedName name="F7LX" localSheetId="4">[21]INPUT!#REF!</definedName>
    <definedName name="F7LX" localSheetId="3">[21]INPUT!#REF!</definedName>
    <definedName name="F7LX">[21]INPUT!#REF!</definedName>
    <definedName name="F7LY" localSheetId="4">[21]INPUT!#REF!</definedName>
    <definedName name="F7LY" localSheetId="3">[21]INPUT!#REF!</definedName>
    <definedName name="F7LY">[21]INPUT!#REF!</definedName>
    <definedName name="F7RX" localSheetId="4">[21]INPUT!#REF!</definedName>
    <definedName name="F7RX" localSheetId="3">[21]INPUT!#REF!</definedName>
    <definedName name="F7RX">[21]INPUT!#REF!</definedName>
    <definedName name="F7RY" localSheetId="4">[21]INPUT!#REF!</definedName>
    <definedName name="F7RY" localSheetId="3">[21]INPUT!#REF!</definedName>
    <definedName name="F7RY">[21]INPUT!#REF!</definedName>
    <definedName name="F8LX" localSheetId="4">[21]INPUT!#REF!</definedName>
    <definedName name="F8LX" localSheetId="3">[21]INPUT!#REF!</definedName>
    <definedName name="F8LX">[21]INPUT!#REF!</definedName>
    <definedName name="F8LY" localSheetId="4">[21]INPUT!#REF!</definedName>
    <definedName name="F8LY" localSheetId="3">[21]INPUT!#REF!</definedName>
    <definedName name="F8LY">[21]INPUT!#REF!</definedName>
    <definedName name="F8RX" localSheetId="4">[21]INPUT!#REF!</definedName>
    <definedName name="F8RX" localSheetId="3">[21]INPUT!#REF!</definedName>
    <definedName name="F8RX">[21]INPUT!#REF!</definedName>
    <definedName name="F8RY" localSheetId="4">[21]INPUT!#REF!</definedName>
    <definedName name="F8RY" localSheetId="3">[21]INPUT!#REF!</definedName>
    <definedName name="F8RY">[21]INPUT!#REF!</definedName>
    <definedName name="F9LX" localSheetId="4">[21]INPUT!#REF!</definedName>
    <definedName name="F9LX" localSheetId="3">[21]INPUT!#REF!</definedName>
    <definedName name="F9LX">[21]INPUT!#REF!</definedName>
    <definedName name="F9LY" localSheetId="4">[21]INPUT!#REF!</definedName>
    <definedName name="F9LY" localSheetId="3">[21]INPUT!#REF!</definedName>
    <definedName name="F9LY">[21]INPUT!#REF!</definedName>
    <definedName name="F9RX" localSheetId="4">[21]INPUT!#REF!</definedName>
    <definedName name="F9RX" localSheetId="3">[21]INPUT!#REF!</definedName>
    <definedName name="F9RX">[21]INPUT!#REF!</definedName>
    <definedName name="F9RY" localSheetId="4">[21]INPUT!#REF!</definedName>
    <definedName name="F9RY" localSheetId="3">[21]INPUT!#REF!</definedName>
    <definedName name="F9RY">[21]INPUT!#REF!</definedName>
    <definedName name="F이" localSheetId="4">#REF!</definedName>
    <definedName name="F이" localSheetId="3">#REF!</definedName>
    <definedName name="F이" localSheetId="2">#REF!</definedName>
    <definedName name="F이" localSheetId="1">#REF!</definedName>
    <definedName name="F이" localSheetId="0">#REF!</definedName>
    <definedName name="F이" localSheetId="7">#REF!</definedName>
    <definedName name="F이" localSheetId="5">#REF!</definedName>
    <definedName name="F이">#REF!</definedName>
    <definedName name="F일" localSheetId="4">#REF!</definedName>
    <definedName name="F일" localSheetId="3">#REF!</definedName>
    <definedName name="F일" localSheetId="2">#REF!</definedName>
    <definedName name="F일" localSheetId="1">#REF!</definedName>
    <definedName name="F일" localSheetId="0">#REF!</definedName>
    <definedName name="F일" localSheetId="7">#REF!</definedName>
    <definedName name="F일" localSheetId="5">#REF!</definedName>
    <definedName name="F일">#REF!</definedName>
    <definedName name="fb" localSheetId="4">#REF!</definedName>
    <definedName name="fb" localSheetId="3">#REF!</definedName>
    <definedName name="fb" localSheetId="2">#REF!</definedName>
    <definedName name="fb" localSheetId="1">#REF!</definedName>
    <definedName name="fb" localSheetId="0">#REF!</definedName>
    <definedName name="fb" localSheetId="7">#REF!</definedName>
    <definedName name="fb" localSheetId="5">#REF!</definedName>
    <definedName name="fb">#REF!</definedName>
    <definedName name="FC" localSheetId="4">#REF!</definedName>
    <definedName name="FC" localSheetId="3">#REF!</definedName>
    <definedName name="FC" localSheetId="2">#REF!</definedName>
    <definedName name="FC" localSheetId="1">#REF!</definedName>
    <definedName name="FC" localSheetId="0">#REF!</definedName>
    <definedName name="FC" localSheetId="7">#REF!</definedName>
    <definedName name="FC" localSheetId="5">#REF!</definedName>
    <definedName name="FC">#REF!</definedName>
    <definedName name="fck" localSheetId="4">#REF!</definedName>
    <definedName name="fck" localSheetId="3">#REF!</definedName>
    <definedName name="fck" localSheetId="2">#REF!</definedName>
    <definedName name="fck" localSheetId="1">#REF!</definedName>
    <definedName name="fck" localSheetId="0">#REF!</definedName>
    <definedName name="fck" localSheetId="7">#REF!</definedName>
    <definedName name="fck" localSheetId="5">#REF!</definedName>
    <definedName name="fck">#REF!</definedName>
    <definedName name="fdgz" localSheetId="4">#REF!</definedName>
    <definedName name="fdgz" localSheetId="3">#REF!</definedName>
    <definedName name="fdgz" localSheetId="2">#REF!</definedName>
    <definedName name="fdgz" localSheetId="1">#REF!</definedName>
    <definedName name="fdgz" localSheetId="0">#REF!</definedName>
    <definedName name="fdgz" localSheetId="7">#REF!</definedName>
    <definedName name="fdgz" localSheetId="5">#REF!</definedName>
    <definedName name="fdgz">#REF!</definedName>
    <definedName name="FE10L" localSheetId="4">[152]INPUT!#REF!</definedName>
    <definedName name="FE10L" localSheetId="3">[152]INPUT!#REF!</definedName>
    <definedName name="FE10L" localSheetId="2">[152]INPUT!#REF!</definedName>
    <definedName name="FE10L" localSheetId="1">[152]INPUT!#REF!</definedName>
    <definedName name="FE10L" localSheetId="0">[152]INPUT!#REF!</definedName>
    <definedName name="FE10L" localSheetId="7">[153]INPUT!#REF!</definedName>
    <definedName name="FE10L" localSheetId="5">[152]INPUT!#REF!</definedName>
    <definedName name="FE10L">[153]INPUT!#REF!</definedName>
    <definedName name="FE10R" localSheetId="4">[152]INPUT!#REF!</definedName>
    <definedName name="FE10R" localSheetId="3">[152]INPUT!#REF!</definedName>
    <definedName name="FE10R" localSheetId="2">[152]INPUT!#REF!</definedName>
    <definedName name="FE10R" localSheetId="1">[152]INPUT!#REF!</definedName>
    <definedName name="FE10R" localSheetId="0">[152]INPUT!#REF!</definedName>
    <definedName name="FE10R" localSheetId="7">[153]INPUT!#REF!</definedName>
    <definedName name="FE10R" localSheetId="5">[152]INPUT!#REF!</definedName>
    <definedName name="FE10R">[153]INPUT!#REF!</definedName>
    <definedName name="FE3L" localSheetId="4">[152]INPUT!#REF!</definedName>
    <definedName name="FE3L" localSheetId="3">[152]INPUT!#REF!</definedName>
    <definedName name="FE3L" localSheetId="2">[152]INPUT!#REF!</definedName>
    <definedName name="FE3L" localSheetId="1">[152]INPUT!#REF!</definedName>
    <definedName name="FE3L" localSheetId="0">[152]INPUT!#REF!</definedName>
    <definedName name="FE3L" localSheetId="5">[152]INPUT!#REF!</definedName>
    <definedName name="FE3L">[153]INPUT!#REF!</definedName>
    <definedName name="FE3R" localSheetId="4">[152]INPUT!#REF!</definedName>
    <definedName name="FE3R" localSheetId="3">[152]INPUT!#REF!</definedName>
    <definedName name="FE3R" localSheetId="2">[152]INPUT!#REF!</definedName>
    <definedName name="FE3R" localSheetId="1">[152]INPUT!#REF!</definedName>
    <definedName name="FE3R" localSheetId="0">[152]INPUT!#REF!</definedName>
    <definedName name="FE3R" localSheetId="5">[152]INPUT!#REF!</definedName>
    <definedName name="FE3R">[153]INPUT!#REF!</definedName>
    <definedName name="FE4L" localSheetId="4">[152]INPUT!#REF!</definedName>
    <definedName name="FE4L" localSheetId="3">[152]INPUT!#REF!</definedName>
    <definedName name="FE4L" localSheetId="2">[152]INPUT!#REF!</definedName>
    <definedName name="FE4L" localSheetId="1">[152]INPUT!#REF!</definedName>
    <definedName name="FE4L" localSheetId="0">[152]INPUT!#REF!</definedName>
    <definedName name="FE4L" localSheetId="5">[152]INPUT!#REF!</definedName>
    <definedName name="FE4L">[153]INPUT!#REF!</definedName>
    <definedName name="FE4R" localSheetId="4">[152]INPUT!#REF!</definedName>
    <definedName name="FE4R" localSheetId="3">[152]INPUT!#REF!</definedName>
    <definedName name="FE4R" localSheetId="2">[152]INPUT!#REF!</definedName>
    <definedName name="FE4R" localSheetId="1">[152]INPUT!#REF!</definedName>
    <definedName name="FE4R" localSheetId="0">[152]INPUT!#REF!</definedName>
    <definedName name="FE4R" localSheetId="5">[152]INPUT!#REF!</definedName>
    <definedName name="FE4R">[153]INPUT!#REF!</definedName>
    <definedName name="FE5L" localSheetId="4">[152]INPUT!#REF!</definedName>
    <definedName name="FE5L" localSheetId="3">[152]INPUT!#REF!</definedName>
    <definedName name="FE5L" localSheetId="2">[152]INPUT!#REF!</definedName>
    <definedName name="FE5L" localSheetId="1">[152]INPUT!#REF!</definedName>
    <definedName name="FE5L" localSheetId="0">[152]INPUT!#REF!</definedName>
    <definedName name="FE5L" localSheetId="5">[152]INPUT!#REF!</definedName>
    <definedName name="FE5L">[153]INPUT!#REF!</definedName>
    <definedName name="FE5R" localSheetId="4">[152]INPUT!#REF!</definedName>
    <definedName name="FE5R" localSheetId="3">[152]INPUT!#REF!</definedName>
    <definedName name="FE5R" localSheetId="2">[152]INPUT!#REF!</definedName>
    <definedName name="FE5R" localSheetId="1">[152]INPUT!#REF!</definedName>
    <definedName name="FE5R" localSheetId="0">[152]INPUT!#REF!</definedName>
    <definedName name="FE5R" localSheetId="5">[152]INPUT!#REF!</definedName>
    <definedName name="FE5R">[153]INPUT!#REF!</definedName>
    <definedName name="FE6L" localSheetId="4">[152]INPUT!#REF!</definedName>
    <definedName name="FE6L" localSheetId="3">[152]INPUT!#REF!</definedName>
    <definedName name="FE6L" localSheetId="2">[152]INPUT!#REF!</definedName>
    <definedName name="FE6L" localSheetId="1">[152]INPUT!#REF!</definedName>
    <definedName name="FE6L" localSheetId="0">[152]INPUT!#REF!</definedName>
    <definedName name="FE6L" localSheetId="5">[152]INPUT!#REF!</definedName>
    <definedName name="FE6L">[153]INPUT!#REF!</definedName>
    <definedName name="FE6R" localSheetId="4">[152]INPUT!#REF!</definedName>
    <definedName name="FE6R" localSheetId="3">[152]INPUT!#REF!</definedName>
    <definedName name="FE6R" localSheetId="2">[152]INPUT!#REF!</definedName>
    <definedName name="FE6R" localSheetId="1">[152]INPUT!#REF!</definedName>
    <definedName name="FE6R" localSheetId="0">[152]INPUT!#REF!</definedName>
    <definedName name="FE6R" localSheetId="5">[152]INPUT!#REF!</definedName>
    <definedName name="FE6R">[153]INPUT!#REF!</definedName>
    <definedName name="FE7L" localSheetId="4">[152]INPUT!#REF!</definedName>
    <definedName name="FE7L" localSheetId="3">[152]INPUT!#REF!</definedName>
    <definedName name="FE7L" localSheetId="2">[152]INPUT!#REF!</definedName>
    <definedName name="FE7L" localSheetId="1">[152]INPUT!#REF!</definedName>
    <definedName name="FE7L" localSheetId="0">[152]INPUT!#REF!</definedName>
    <definedName name="FE7L" localSheetId="5">[152]INPUT!#REF!</definedName>
    <definedName name="FE7L">[153]INPUT!#REF!</definedName>
    <definedName name="FE7R" localSheetId="4">[152]INPUT!#REF!</definedName>
    <definedName name="FE7R" localSheetId="3">[152]INPUT!#REF!</definedName>
    <definedName name="FE7R" localSheetId="2">[152]INPUT!#REF!</definedName>
    <definedName name="FE7R" localSheetId="1">[152]INPUT!#REF!</definedName>
    <definedName name="FE7R" localSheetId="0">[152]INPUT!#REF!</definedName>
    <definedName name="FE7R" localSheetId="5">[152]INPUT!#REF!</definedName>
    <definedName name="FE7R">[153]INPUT!#REF!</definedName>
    <definedName name="FE8L" localSheetId="4">[152]INPUT!#REF!</definedName>
    <definedName name="FE8L" localSheetId="3">[152]INPUT!#REF!</definedName>
    <definedName name="FE8L" localSheetId="2">[152]INPUT!#REF!</definedName>
    <definedName name="FE8L" localSheetId="1">[152]INPUT!#REF!</definedName>
    <definedName name="FE8L" localSheetId="0">[152]INPUT!#REF!</definedName>
    <definedName name="FE8L" localSheetId="5">[152]INPUT!#REF!</definedName>
    <definedName name="FE8L">[153]INPUT!#REF!</definedName>
    <definedName name="FE8R" localSheetId="4">[152]INPUT!#REF!</definedName>
    <definedName name="FE8R" localSheetId="3">[152]INPUT!#REF!</definedName>
    <definedName name="FE8R" localSheetId="2">[152]INPUT!#REF!</definedName>
    <definedName name="FE8R" localSheetId="1">[152]INPUT!#REF!</definedName>
    <definedName name="FE8R" localSheetId="0">[152]INPUT!#REF!</definedName>
    <definedName name="FE8R" localSheetId="5">[152]INPUT!#REF!</definedName>
    <definedName name="FE8R">[153]INPUT!#REF!</definedName>
    <definedName name="FE9L" localSheetId="4">[152]INPUT!#REF!</definedName>
    <definedName name="FE9L" localSheetId="3">[152]INPUT!#REF!</definedName>
    <definedName name="FE9L" localSheetId="2">[152]INPUT!#REF!</definedName>
    <definedName name="FE9L" localSheetId="1">[152]INPUT!#REF!</definedName>
    <definedName name="FE9L" localSheetId="0">[152]INPUT!#REF!</definedName>
    <definedName name="FE9L" localSheetId="5">[152]INPUT!#REF!</definedName>
    <definedName name="FE9L">[153]INPUT!#REF!</definedName>
    <definedName name="FE9R" localSheetId="4">[152]INPUT!#REF!</definedName>
    <definedName name="FE9R" localSheetId="3">[152]INPUT!#REF!</definedName>
    <definedName name="FE9R" localSheetId="2">[152]INPUT!#REF!</definedName>
    <definedName name="FE9R" localSheetId="1">[152]INPUT!#REF!</definedName>
    <definedName name="FE9R" localSheetId="0">[152]INPUT!#REF!</definedName>
    <definedName name="FE9R" localSheetId="5">[152]INPUT!#REF!</definedName>
    <definedName name="FE9R">[153]INPUT!#REF!</definedName>
    <definedName name="FEE">[164]설계조건!$J$23</definedName>
    <definedName name="FEEL" localSheetId="4">#REF!</definedName>
    <definedName name="FEEL" localSheetId="3">#REF!</definedName>
    <definedName name="FEEL" localSheetId="2">#REF!</definedName>
    <definedName name="FEEL" localSheetId="1">#REF!</definedName>
    <definedName name="FEEL" localSheetId="0">#REF!</definedName>
    <definedName name="FEEL" localSheetId="7">#REF!</definedName>
    <definedName name="FEEL" localSheetId="5">#REF!</definedName>
    <definedName name="FEEL">#REF!</definedName>
    <definedName name="FF" localSheetId="4">[165]소업1교!#REF!</definedName>
    <definedName name="FF" localSheetId="3">[165]소업1교!#REF!</definedName>
    <definedName name="FF" localSheetId="2">[165]소업1교!#REF!</definedName>
    <definedName name="FF" localSheetId="1">[165]소업1교!#REF!</definedName>
    <definedName name="FF" localSheetId="0">[165]소업1교!#REF!</definedName>
    <definedName name="FF" localSheetId="7">[3]관로토공집계표!$D$35</definedName>
    <definedName name="FF" localSheetId="5">[165]소업1교!#REF!</definedName>
    <definedName name="FF">[165]소업1교!#REF!</definedName>
    <definedName name="FFF" hidden="1">{#N/A,#N/A,FALSE,"교리2"}</definedName>
    <definedName name="FH" localSheetId="4">#REF!</definedName>
    <definedName name="FH" localSheetId="3">#REF!</definedName>
    <definedName name="FH" localSheetId="2">#REF!</definedName>
    <definedName name="FH" localSheetId="1">#REF!</definedName>
    <definedName name="FH" localSheetId="0">#REF!</definedName>
    <definedName name="FH" localSheetId="7">#REF!</definedName>
    <definedName name="FH" localSheetId="5">#REF!</definedName>
    <definedName name="FH">#REF!</definedName>
    <definedName name="FH10L" localSheetId="4">[21]INPUT!#REF!</definedName>
    <definedName name="FH10L" localSheetId="3">[21]INPUT!#REF!</definedName>
    <definedName name="FH10L" localSheetId="2">[21]INPUT!#REF!</definedName>
    <definedName name="FH10L" localSheetId="1">[21]INPUT!#REF!</definedName>
    <definedName name="FH10L" localSheetId="0">[21]INPUT!#REF!</definedName>
    <definedName name="FH10L" localSheetId="7">[21]INPUT!#REF!</definedName>
    <definedName name="FH10L" localSheetId="5">[21]INPUT!#REF!</definedName>
    <definedName name="FH10L">[21]INPUT!#REF!</definedName>
    <definedName name="FH10R" localSheetId="4">[21]INPUT!#REF!</definedName>
    <definedName name="FH10R" localSheetId="3">[21]INPUT!#REF!</definedName>
    <definedName name="FH10R" localSheetId="7">[21]INPUT!#REF!</definedName>
    <definedName name="FH10R">[21]INPUT!#REF!</definedName>
    <definedName name="FH3L" localSheetId="4">[21]INPUT!#REF!</definedName>
    <definedName name="FH3L" localSheetId="3">[21]INPUT!#REF!</definedName>
    <definedName name="FH3L">[21]INPUT!#REF!</definedName>
    <definedName name="FH3R" localSheetId="4">[21]INPUT!#REF!</definedName>
    <definedName name="FH3R" localSheetId="3">[21]INPUT!#REF!</definedName>
    <definedName name="FH3R">[21]INPUT!#REF!</definedName>
    <definedName name="FH4L" localSheetId="4">[21]INPUT!#REF!</definedName>
    <definedName name="FH4L" localSheetId="3">[21]INPUT!#REF!</definedName>
    <definedName name="FH4L">[21]INPUT!#REF!</definedName>
    <definedName name="FH4R" localSheetId="4">[21]INPUT!#REF!</definedName>
    <definedName name="FH4R" localSheetId="3">[21]INPUT!#REF!</definedName>
    <definedName name="FH4R">[21]INPUT!#REF!</definedName>
    <definedName name="FH5L" localSheetId="4">[21]INPUT!#REF!</definedName>
    <definedName name="FH5L" localSheetId="3">[21]INPUT!#REF!</definedName>
    <definedName name="FH5L">[21]INPUT!#REF!</definedName>
    <definedName name="FH5R" localSheetId="4">[21]INPUT!#REF!</definedName>
    <definedName name="FH5R" localSheetId="3">[21]INPUT!#REF!</definedName>
    <definedName name="FH5R">[21]INPUT!#REF!</definedName>
    <definedName name="FH6L" localSheetId="4">[21]INPUT!#REF!</definedName>
    <definedName name="FH6L" localSheetId="3">[21]INPUT!#REF!</definedName>
    <definedName name="FH6L">[21]INPUT!#REF!</definedName>
    <definedName name="FH6R" localSheetId="4">[21]INPUT!#REF!</definedName>
    <definedName name="FH6R" localSheetId="3">[21]INPUT!#REF!</definedName>
    <definedName name="FH6R">[21]INPUT!#REF!</definedName>
    <definedName name="FH7L" localSheetId="4">[21]INPUT!#REF!</definedName>
    <definedName name="FH7L" localSheetId="3">[21]INPUT!#REF!</definedName>
    <definedName name="FH7L">[21]INPUT!#REF!</definedName>
    <definedName name="FH7R" localSheetId="4">[21]INPUT!#REF!</definedName>
    <definedName name="FH7R" localSheetId="3">[21]INPUT!#REF!</definedName>
    <definedName name="FH7R">[21]INPUT!#REF!</definedName>
    <definedName name="FH8L" localSheetId="4">[21]INPUT!#REF!</definedName>
    <definedName name="FH8L" localSheetId="3">[21]INPUT!#REF!</definedName>
    <definedName name="FH8L">[21]INPUT!#REF!</definedName>
    <definedName name="FH8R" localSheetId="4">[21]INPUT!#REF!</definedName>
    <definedName name="FH8R" localSheetId="3">[21]INPUT!#REF!</definedName>
    <definedName name="FH8R">[21]INPUT!#REF!</definedName>
    <definedName name="FH9L" localSheetId="4">[21]INPUT!#REF!</definedName>
    <definedName name="FH9L" localSheetId="3">[21]INPUT!#REF!</definedName>
    <definedName name="FH9L">[21]INPUT!#REF!</definedName>
    <definedName name="FH9R" localSheetId="4">[21]INPUT!#REF!</definedName>
    <definedName name="FH9R" localSheetId="3">[21]INPUT!#REF!</definedName>
    <definedName name="FH9R">[21]INPUT!#REF!</definedName>
    <definedName name="FHE">[164]설계조건!$J$24</definedName>
    <definedName name="FHN">[164]설계조건!$D$24</definedName>
    <definedName name="FLN">[164]설계조건!$D$23</definedName>
    <definedName name="Fm" localSheetId="4">#REF!</definedName>
    <definedName name="Fm" localSheetId="3">#REF!</definedName>
    <definedName name="Fm" localSheetId="2">#REF!</definedName>
    <definedName name="Fm" localSheetId="1">#REF!</definedName>
    <definedName name="Fm" localSheetId="0">#REF!</definedName>
    <definedName name="Fm" localSheetId="7">#REF!</definedName>
    <definedName name="Fm" localSheetId="5">#REF!</definedName>
    <definedName name="Fm">#REF!</definedName>
    <definedName name="FN" localSheetId="4">[130]교각1!#REF!</definedName>
    <definedName name="FN" localSheetId="3">[130]교각1!#REF!</definedName>
    <definedName name="FN" localSheetId="2">[130]교각1!#REF!</definedName>
    <definedName name="FN" localSheetId="1">[130]교각1!#REF!</definedName>
    <definedName name="FN" localSheetId="0">[130]교각1!#REF!</definedName>
    <definedName name="FN" localSheetId="7">[3]관로토공집계표!#REF!</definedName>
    <definedName name="FN" localSheetId="5">[130]교각1!#REF!</definedName>
    <definedName name="FN">[130]교각1!#REF!</definedName>
    <definedName name="FOOT1" localSheetId="4">[14]설계조건!#REF!</definedName>
    <definedName name="FOOT1" localSheetId="3">[14]설계조건!#REF!</definedName>
    <definedName name="FOOT1" localSheetId="2">[14]설계조건!#REF!</definedName>
    <definedName name="FOOT1" localSheetId="1">[14]설계조건!#REF!</definedName>
    <definedName name="FOOT1" localSheetId="0">[14]설계조건!#REF!</definedName>
    <definedName name="FOOT1" localSheetId="7">[14]설계조건!#REF!</definedName>
    <definedName name="FOOT1" localSheetId="5">[14]설계조건!#REF!</definedName>
    <definedName name="FOOT1">[14]설계조건!#REF!</definedName>
    <definedName name="FOOT2" localSheetId="4">[14]설계조건!#REF!</definedName>
    <definedName name="FOOT2" localSheetId="3">[14]설계조건!#REF!</definedName>
    <definedName name="FOOT2">[14]설계조건!#REF!</definedName>
    <definedName name="FOOT3" localSheetId="4">[14]설계조건!#REF!</definedName>
    <definedName name="FOOT3" localSheetId="3">[14]설계조건!#REF!</definedName>
    <definedName name="FOOT3">[14]설계조건!#REF!</definedName>
    <definedName name="FOUND_A" localSheetId="4">#REF!</definedName>
    <definedName name="FOUND_A" localSheetId="3">#REF!</definedName>
    <definedName name="FOUND_A" localSheetId="2">#REF!</definedName>
    <definedName name="FOUND_A" localSheetId="1">#REF!</definedName>
    <definedName name="FOUND_A" localSheetId="0">#REF!</definedName>
    <definedName name="FOUND_A" localSheetId="7">[3]관로토공집계표!$Y$19</definedName>
    <definedName name="FOUND_A" localSheetId="5">#REF!</definedName>
    <definedName name="FOUND_A">#REF!</definedName>
    <definedName name="FOUND_H" localSheetId="4">#REF!</definedName>
    <definedName name="FOUND_H" localSheetId="3">#REF!</definedName>
    <definedName name="FOUND_H" localSheetId="2">#REF!</definedName>
    <definedName name="FOUND_H" localSheetId="1">#REF!</definedName>
    <definedName name="FOUND_H" localSheetId="0">#REF!</definedName>
    <definedName name="FOUND_H" localSheetId="7">[3]관로토공집계표!$Z$10</definedName>
    <definedName name="FOUND_H" localSheetId="5">#REF!</definedName>
    <definedName name="FOUND_H">#REF!</definedName>
    <definedName name="FS" localSheetId="4">#REF!</definedName>
    <definedName name="FS" localSheetId="3">#REF!</definedName>
    <definedName name="FS" localSheetId="2">#REF!</definedName>
    <definedName name="FS" localSheetId="1">#REF!</definedName>
    <definedName name="FS" localSheetId="0">#REF!</definedName>
    <definedName name="FS" localSheetId="7">#REF!</definedName>
    <definedName name="FS" localSheetId="5">#REF!</definedName>
    <definedName name="FS">#REF!</definedName>
    <definedName name="FT10TL" localSheetId="4">[152]INPUT!#REF!</definedName>
    <definedName name="FT10TL" localSheetId="3">[152]INPUT!#REF!</definedName>
    <definedName name="FT10TL" localSheetId="2">[152]INPUT!#REF!</definedName>
    <definedName name="FT10TL" localSheetId="1">[152]INPUT!#REF!</definedName>
    <definedName name="FT10TL" localSheetId="0">[152]INPUT!#REF!</definedName>
    <definedName name="FT10TL" localSheetId="7">[153]INPUT!#REF!</definedName>
    <definedName name="FT10TL" localSheetId="5">[152]INPUT!#REF!</definedName>
    <definedName name="FT10TL">[153]INPUT!#REF!</definedName>
    <definedName name="FT10TR" localSheetId="4">[152]INPUT!#REF!</definedName>
    <definedName name="FT10TR" localSheetId="3">[152]INPUT!#REF!</definedName>
    <definedName name="FT10TR" localSheetId="2">[152]INPUT!#REF!</definedName>
    <definedName name="FT10TR" localSheetId="1">[152]INPUT!#REF!</definedName>
    <definedName name="FT10TR" localSheetId="0">[152]INPUT!#REF!</definedName>
    <definedName name="FT10TR" localSheetId="7">[153]INPUT!#REF!</definedName>
    <definedName name="FT10TR" localSheetId="5">[152]INPUT!#REF!</definedName>
    <definedName name="FT10TR">[153]INPUT!#REF!</definedName>
    <definedName name="FT1TL" localSheetId="4">[152]INPUT!$A$13</definedName>
    <definedName name="FT1TL" localSheetId="3">[152]INPUT!$A$13</definedName>
    <definedName name="FT1TL" localSheetId="2">[152]INPUT!$A$13</definedName>
    <definedName name="FT1TL" localSheetId="1">[152]INPUT!$A$13</definedName>
    <definedName name="FT1TL" localSheetId="0">[152]INPUT!$A$13</definedName>
    <definedName name="FT1TL" localSheetId="5">[152]INPUT!$A$13</definedName>
    <definedName name="FT1TL">[153]INPUT!$A$13</definedName>
    <definedName name="FT1TR" localSheetId="4">[152]INPUT!$A$15</definedName>
    <definedName name="FT1TR" localSheetId="3">[152]INPUT!$A$15</definedName>
    <definedName name="FT1TR" localSheetId="2">[152]INPUT!$A$15</definedName>
    <definedName name="FT1TR" localSheetId="1">[152]INPUT!$A$15</definedName>
    <definedName name="FT1TR" localSheetId="0">[152]INPUT!$A$15</definedName>
    <definedName name="FT1TR" localSheetId="5">[152]INPUT!$A$15</definedName>
    <definedName name="FT1TR">[153]INPUT!$A$15</definedName>
    <definedName name="FT2TL" localSheetId="4">[152]INPUT!$A$43</definedName>
    <definedName name="FT2TL" localSheetId="3">[152]INPUT!$A$43</definedName>
    <definedName name="FT2TL" localSheetId="2">[152]INPUT!$A$43</definedName>
    <definedName name="FT2TL" localSheetId="1">[152]INPUT!$A$43</definedName>
    <definedName name="FT2TL" localSheetId="0">[152]INPUT!$A$43</definedName>
    <definedName name="FT2TL" localSheetId="5">[152]INPUT!$A$43</definedName>
    <definedName name="FT2TL">[153]INPUT!$A$43</definedName>
    <definedName name="FT2TR" localSheetId="4">[152]INPUT!$A$45</definedName>
    <definedName name="FT2TR" localSheetId="3">[152]INPUT!$A$45</definedName>
    <definedName name="FT2TR" localSheetId="2">[152]INPUT!$A$45</definedName>
    <definedName name="FT2TR" localSheetId="1">[152]INPUT!$A$45</definedName>
    <definedName name="FT2TR" localSheetId="0">[152]INPUT!$A$45</definedName>
    <definedName name="FT2TR" localSheetId="5">[152]INPUT!$A$45</definedName>
    <definedName name="FT2TR">[153]INPUT!$A$45</definedName>
    <definedName name="FT3TL" localSheetId="4">[152]INPUT!#REF!</definedName>
    <definedName name="FT3TL" localSheetId="3">[152]INPUT!#REF!</definedName>
    <definedName name="FT3TL" localSheetId="2">[152]INPUT!#REF!</definedName>
    <definedName name="FT3TL" localSheetId="1">[152]INPUT!#REF!</definedName>
    <definedName name="FT3TL" localSheetId="0">[152]INPUT!#REF!</definedName>
    <definedName name="FT3TL" localSheetId="5">[152]INPUT!#REF!</definedName>
    <definedName name="FT3TL">[153]INPUT!#REF!</definedName>
    <definedName name="FT3TR" localSheetId="4">[152]INPUT!#REF!</definedName>
    <definedName name="FT3TR" localSheetId="3">[152]INPUT!#REF!</definedName>
    <definedName name="FT3TR" localSheetId="2">[152]INPUT!#REF!</definedName>
    <definedName name="FT3TR" localSheetId="1">[152]INPUT!#REF!</definedName>
    <definedName name="FT3TR" localSheetId="0">[152]INPUT!#REF!</definedName>
    <definedName name="FT3TR" localSheetId="5">[152]INPUT!#REF!</definedName>
    <definedName name="FT3TR">[153]INPUT!#REF!</definedName>
    <definedName name="FT4TL" localSheetId="4">[152]INPUT!#REF!</definedName>
    <definedName name="FT4TL" localSheetId="3">[152]INPUT!#REF!</definedName>
    <definedName name="FT4TL" localSheetId="2">[152]INPUT!#REF!</definedName>
    <definedName name="FT4TL" localSheetId="1">[152]INPUT!#REF!</definedName>
    <definedName name="FT4TL" localSheetId="0">[152]INPUT!#REF!</definedName>
    <definedName name="FT4TL" localSheetId="5">[152]INPUT!#REF!</definedName>
    <definedName name="FT4TL">[153]INPUT!#REF!</definedName>
    <definedName name="FT4TR" localSheetId="4">[152]INPUT!#REF!</definedName>
    <definedName name="FT4TR" localSheetId="3">[152]INPUT!#REF!</definedName>
    <definedName name="FT4TR" localSheetId="2">[152]INPUT!#REF!</definedName>
    <definedName name="FT4TR" localSheetId="1">[152]INPUT!#REF!</definedName>
    <definedName name="FT4TR" localSheetId="0">[152]INPUT!#REF!</definedName>
    <definedName name="FT4TR" localSheetId="5">[152]INPUT!#REF!</definedName>
    <definedName name="FT4TR">[153]INPUT!#REF!</definedName>
    <definedName name="FT5TL" localSheetId="4">[152]INPUT!#REF!</definedName>
    <definedName name="FT5TL" localSheetId="3">[152]INPUT!#REF!</definedName>
    <definedName name="FT5TL" localSheetId="2">[152]INPUT!#REF!</definedName>
    <definedName name="FT5TL" localSheetId="1">[152]INPUT!#REF!</definedName>
    <definedName name="FT5TL" localSheetId="0">[152]INPUT!#REF!</definedName>
    <definedName name="FT5TL" localSheetId="5">[152]INPUT!#REF!</definedName>
    <definedName name="FT5TL">[153]INPUT!#REF!</definedName>
    <definedName name="FT5TR" localSheetId="4">[152]INPUT!#REF!</definedName>
    <definedName name="FT5TR" localSheetId="3">[152]INPUT!#REF!</definedName>
    <definedName name="FT5TR" localSheetId="2">[152]INPUT!#REF!</definedName>
    <definedName name="FT5TR" localSheetId="1">[152]INPUT!#REF!</definedName>
    <definedName name="FT5TR" localSheetId="0">[152]INPUT!#REF!</definedName>
    <definedName name="FT5TR" localSheetId="5">[152]INPUT!#REF!</definedName>
    <definedName name="FT5TR">[153]INPUT!#REF!</definedName>
    <definedName name="FT6TL" localSheetId="4">[152]INPUT!#REF!</definedName>
    <definedName name="FT6TL" localSheetId="3">[152]INPUT!#REF!</definedName>
    <definedName name="FT6TL" localSheetId="2">[152]INPUT!#REF!</definedName>
    <definedName name="FT6TL" localSheetId="1">[152]INPUT!#REF!</definedName>
    <definedName name="FT6TL" localSheetId="0">[152]INPUT!#REF!</definedName>
    <definedName name="FT6TL" localSheetId="5">[152]INPUT!#REF!</definedName>
    <definedName name="FT6TL">[153]INPUT!#REF!</definedName>
    <definedName name="FT6TR" localSheetId="4">[152]INPUT!#REF!</definedName>
    <definedName name="FT6TR" localSheetId="3">[152]INPUT!#REF!</definedName>
    <definedName name="FT6TR" localSheetId="2">[152]INPUT!#REF!</definedName>
    <definedName name="FT6TR" localSheetId="1">[152]INPUT!#REF!</definedName>
    <definedName name="FT6TR" localSheetId="0">[152]INPUT!#REF!</definedName>
    <definedName name="FT6TR" localSheetId="5">[152]INPUT!#REF!</definedName>
    <definedName name="FT6TR">[153]INPUT!#REF!</definedName>
    <definedName name="FT7TL" localSheetId="4">[152]INPUT!#REF!</definedName>
    <definedName name="FT7TL" localSheetId="3">[152]INPUT!#REF!</definedName>
    <definedName name="FT7TL" localSheetId="2">[152]INPUT!#REF!</definedName>
    <definedName name="FT7TL" localSheetId="1">[152]INPUT!#REF!</definedName>
    <definedName name="FT7TL" localSheetId="0">[152]INPUT!#REF!</definedName>
    <definedName name="FT7TL" localSheetId="5">[152]INPUT!#REF!</definedName>
    <definedName name="FT7TL">[153]INPUT!#REF!</definedName>
    <definedName name="FT7TR" localSheetId="4">[152]INPUT!#REF!</definedName>
    <definedName name="FT7TR" localSheetId="3">[152]INPUT!#REF!</definedName>
    <definedName name="FT7TR" localSheetId="2">[152]INPUT!#REF!</definedName>
    <definedName name="FT7TR" localSheetId="1">[152]INPUT!#REF!</definedName>
    <definedName name="FT7TR" localSheetId="0">[152]INPUT!#REF!</definedName>
    <definedName name="FT7TR" localSheetId="5">[152]INPUT!#REF!</definedName>
    <definedName name="FT7TR">[153]INPUT!#REF!</definedName>
    <definedName name="FT8TL" localSheetId="4">[152]INPUT!#REF!</definedName>
    <definedName name="FT8TL" localSheetId="3">[152]INPUT!#REF!</definedName>
    <definedName name="FT8TL" localSheetId="2">[152]INPUT!#REF!</definedName>
    <definedName name="FT8TL" localSheetId="1">[152]INPUT!#REF!</definedName>
    <definedName name="FT8TL" localSheetId="0">[152]INPUT!#REF!</definedName>
    <definedName name="FT8TL" localSheetId="5">[152]INPUT!#REF!</definedName>
    <definedName name="FT8TL">[153]INPUT!#REF!</definedName>
    <definedName name="FT8TR" localSheetId="4">[152]INPUT!#REF!</definedName>
    <definedName name="FT8TR" localSheetId="3">[152]INPUT!#REF!</definedName>
    <definedName name="FT8TR" localSheetId="2">[152]INPUT!#REF!</definedName>
    <definedName name="FT8TR" localSheetId="1">[152]INPUT!#REF!</definedName>
    <definedName name="FT8TR" localSheetId="0">[152]INPUT!#REF!</definedName>
    <definedName name="FT8TR" localSheetId="5">[152]INPUT!#REF!</definedName>
    <definedName name="FT8TR">[153]INPUT!#REF!</definedName>
    <definedName name="FT9TL" localSheetId="4">[152]INPUT!#REF!</definedName>
    <definedName name="FT9TL" localSheetId="3">[152]INPUT!#REF!</definedName>
    <definedName name="FT9TL" localSheetId="2">[152]INPUT!#REF!</definedName>
    <definedName name="FT9TL" localSheetId="1">[152]INPUT!#REF!</definedName>
    <definedName name="FT9TL" localSheetId="0">[152]INPUT!#REF!</definedName>
    <definedName name="FT9TL" localSheetId="5">[152]INPUT!#REF!</definedName>
    <definedName name="FT9TL">[153]INPUT!#REF!</definedName>
    <definedName name="FT9TR" localSheetId="4">[152]INPUT!#REF!</definedName>
    <definedName name="FT9TR" localSheetId="3">[152]INPUT!#REF!</definedName>
    <definedName name="FT9TR" localSheetId="2">[152]INPUT!#REF!</definedName>
    <definedName name="FT9TR" localSheetId="1">[152]INPUT!#REF!</definedName>
    <definedName name="FT9TR" localSheetId="0">[152]INPUT!#REF!</definedName>
    <definedName name="FT9TR" localSheetId="5">[152]INPUT!#REF!</definedName>
    <definedName name="FT9TR">[153]INPUT!#REF!</definedName>
    <definedName name="FTE10L" localSheetId="4">[152]INPUT!#REF!</definedName>
    <definedName name="FTE10L" localSheetId="3">[152]INPUT!#REF!</definedName>
    <definedName name="FTE10L" localSheetId="2">[152]INPUT!#REF!</definedName>
    <definedName name="FTE10L" localSheetId="1">[152]INPUT!#REF!</definedName>
    <definedName name="FTE10L" localSheetId="0">[152]INPUT!#REF!</definedName>
    <definedName name="FTE10L" localSheetId="5">[152]INPUT!#REF!</definedName>
    <definedName name="FTE10L">[153]INPUT!#REF!</definedName>
    <definedName name="FTE10R" localSheetId="4">[152]INPUT!#REF!</definedName>
    <definedName name="FTE10R" localSheetId="3">[152]INPUT!#REF!</definedName>
    <definedName name="FTE10R" localSheetId="2">[152]INPUT!#REF!</definedName>
    <definedName name="FTE10R" localSheetId="1">[152]INPUT!#REF!</definedName>
    <definedName name="FTE10R" localSheetId="0">[152]INPUT!#REF!</definedName>
    <definedName name="FTE10R" localSheetId="5">[152]INPUT!#REF!</definedName>
    <definedName name="FTE10R">[153]INPUT!#REF!</definedName>
    <definedName name="FTE3L" localSheetId="4">[152]INPUT!#REF!</definedName>
    <definedName name="FTE3L" localSheetId="3">[152]INPUT!#REF!</definedName>
    <definedName name="FTE3L" localSheetId="2">[152]INPUT!#REF!</definedName>
    <definedName name="FTE3L" localSheetId="1">[152]INPUT!#REF!</definedName>
    <definedName name="FTE3L" localSheetId="0">[152]INPUT!#REF!</definedName>
    <definedName name="FTE3L" localSheetId="5">[152]INPUT!#REF!</definedName>
    <definedName name="FTE3L">[153]INPUT!#REF!</definedName>
    <definedName name="FTE3R" localSheetId="4">[152]INPUT!#REF!</definedName>
    <definedName name="FTE3R" localSheetId="3">[152]INPUT!#REF!</definedName>
    <definedName name="FTE3R" localSheetId="2">[152]INPUT!#REF!</definedName>
    <definedName name="FTE3R" localSheetId="1">[152]INPUT!#REF!</definedName>
    <definedName name="FTE3R" localSheetId="0">[152]INPUT!#REF!</definedName>
    <definedName name="FTE3R" localSheetId="5">[152]INPUT!#REF!</definedName>
    <definedName name="FTE3R">[153]INPUT!#REF!</definedName>
    <definedName name="FTE4L" localSheetId="4">[152]INPUT!#REF!</definedName>
    <definedName name="FTE4L" localSheetId="3">[152]INPUT!#REF!</definedName>
    <definedName name="FTE4L" localSheetId="2">[152]INPUT!#REF!</definedName>
    <definedName name="FTE4L" localSheetId="1">[152]INPUT!#REF!</definedName>
    <definedName name="FTE4L" localSheetId="0">[152]INPUT!#REF!</definedName>
    <definedName name="FTE4L" localSheetId="5">[152]INPUT!#REF!</definedName>
    <definedName name="FTE4L">[153]INPUT!#REF!</definedName>
    <definedName name="FTE4R" localSheetId="4">[152]INPUT!#REF!</definedName>
    <definedName name="FTE4R" localSheetId="3">[152]INPUT!#REF!</definedName>
    <definedName name="FTE4R" localSheetId="2">[152]INPUT!#REF!</definedName>
    <definedName name="FTE4R" localSheetId="1">[152]INPUT!#REF!</definedName>
    <definedName name="FTE4R" localSheetId="0">[152]INPUT!#REF!</definedName>
    <definedName name="FTE4R" localSheetId="5">[152]INPUT!#REF!</definedName>
    <definedName name="FTE4R">[153]INPUT!#REF!</definedName>
    <definedName name="FTE5L" localSheetId="4">[152]INPUT!#REF!</definedName>
    <definedName name="FTE5L" localSheetId="3">[152]INPUT!#REF!</definedName>
    <definedName name="FTE5L" localSheetId="2">[152]INPUT!#REF!</definedName>
    <definedName name="FTE5L" localSheetId="1">[152]INPUT!#REF!</definedName>
    <definedName name="FTE5L" localSheetId="0">[152]INPUT!#REF!</definedName>
    <definedName name="FTE5L" localSheetId="5">[152]INPUT!#REF!</definedName>
    <definedName name="FTE5L">[153]INPUT!#REF!</definedName>
    <definedName name="FTE5R" localSheetId="4">[152]INPUT!#REF!</definedName>
    <definedName name="FTE5R" localSheetId="3">[152]INPUT!#REF!</definedName>
    <definedName name="FTE5R" localSheetId="2">[152]INPUT!#REF!</definedName>
    <definedName name="FTE5R" localSheetId="1">[152]INPUT!#REF!</definedName>
    <definedName name="FTE5R" localSheetId="0">[152]INPUT!#REF!</definedName>
    <definedName name="FTE5R" localSheetId="5">[152]INPUT!#REF!</definedName>
    <definedName name="FTE5R">[153]INPUT!#REF!</definedName>
    <definedName name="FTE6L" localSheetId="4">[152]INPUT!#REF!</definedName>
    <definedName name="FTE6L" localSheetId="3">[152]INPUT!#REF!</definedName>
    <definedName name="FTE6L" localSheetId="2">[152]INPUT!#REF!</definedName>
    <definedName name="FTE6L" localSheetId="1">[152]INPUT!#REF!</definedName>
    <definedName name="FTE6L" localSheetId="0">[152]INPUT!#REF!</definedName>
    <definedName name="FTE6L" localSheetId="5">[152]INPUT!#REF!</definedName>
    <definedName name="FTE6L">[153]INPUT!#REF!</definedName>
    <definedName name="FTE6R" localSheetId="4">[152]INPUT!#REF!</definedName>
    <definedName name="FTE6R" localSheetId="3">[152]INPUT!#REF!</definedName>
    <definedName name="FTE6R" localSheetId="2">[152]INPUT!#REF!</definedName>
    <definedName name="FTE6R" localSheetId="1">[152]INPUT!#REF!</definedName>
    <definedName name="FTE6R" localSheetId="0">[152]INPUT!#REF!</definedName>
    <definedName name="FTE6R" localSheetId="5">[152]INPUT!#REF!</definedName>
    <definedName name="FTE6R">[153]INPUT!#REF!</definedName>
    <definedName name="FTE7L" localSheetId="4">[152]INPUT!#REF!</definedName>
    <definedName name="FTE7L" localSheetId="3">[152]INPUT!#REF!</definedName>
    <definedName name="FTE7L" localSheetId="2">[152]INPUT!#REF!</definedName>
    <definedName name="FTE7L" localSheetId="1">[152]INPUT!#REF!</definedName>
    <definedName name="FTE7L" localSheetId="0">[152]INPUT!#REF!</definedName>
    <definedName name="FTE7L" localSheetId="5">[152]INPUT!#REF!</definedName>
    <definedName name="FTE7L">[153]INPUT!#REF!</definedName>
    <definedName name="FTE7R" localSheetId="4">[152]INPUT!#REF!</definedName>
    <definedName name="FTE7R" localSheetId="3">[152]INPUT!#REF!</definedName>
    <definedName name="FTE7R" localSheetId="2">[152]INPUT!#REF!</definedName>
    <definedName name="FTE7R" localSheetId="1">[152]INPUT!#REF!</definedName>
    <definedName name="FTE7R" localSheetId="0">[152]INPUT!#REF!</definedName>
    <definedName name="FTE7R" localSheetId="5">[152]INPUT!#REF!</definedName>
    <definedName name="FTE7R">[153]INPUT!#REF!</definedName>
    <definedName name="FTE8L" localSheetId="4">[152]INPUT!#REF!</definedName>
    <definedName name="FTE8L" localSheetId="3">[152]INPUT!#REF!</definedName>
    <definedName name="FTE8L" localSheetId="2">[152]INPUT!#REF!</definedName>
    <definedName name="FTE8L" localSheetId="1">[152]INPUT!#REF!</definedName>
    <definedName name="FTE8L" localSheetId="0">[152]INPUT!#REF!</definedName>
    <definedName name="FTE8L" localSheetId="5">[152]INPUT!#REF!</definedName>
    <definedName name="FTE8L">[153]INPUT!#REF!</definedName>
    <definedName name="FTE8R" localSheetId="4">[152]INPUT!#REF!</definedName>
    <definedName name="FTE8R" localSheetId="3">[152]INPUT!#REF!</definedName>
    <definedName name="FTE8R" localSheetId="2">[152]INPUT!#REF!</definedName>
    <definedName name="FTE8R" localSheetId="1">[152]INPUT!#REF!</definedName>
    <definedName name="FTE8R" localSheetId="0">[152]INPUT!#REF!</definedName>
    <definedName name="FTE8R" localSheetId="5">[152]INPUT!#REF!</definedName>
    <definedName name="FTE8R">[153]INPUT!#REF!</definedName>
    <definedName name="FTE9L" localSheetId="4">[152]INPUT!#REF!</definedName>
    <definedName name="FTE9L" localSheetId="3">[152]INPUT!#REF!</definedName>
    <definedName name="FTE9L" localSheetId="2">[152]INPUT!#REF!</definedName>
    <definedName name="FTE9L" localSheetId="1">[152]INPUT!#REF!</definedName>
    <definedName name="FTE9L" localSheetId="0">[152]INPUT!#REF!</definedName>
    <definedName name="FTE9L" localSheetId="5">[152]INPUT!#REF!</definedName>
    <definedName name="FTE9L">[153]INPUT!#REF!</definedName>
    <definedName name="FTE9R" localSheetId="4">[152]INPUT!#REF!</definedName>
    <definedName name="FTE9R" localSheetId="3">[152]INPUT!#REF!</definedName>
    <definedName name="FTE9R" localSheetId="2">[152]INPUT!#REF!</definedName>
    <definedName name="FTE9R" localSheetId="1">[152]INPUT!#REF!</definedName>
    <definedName name="FTE9R" localSheetId="0">[152]INPUT!#REF!</definedName>
    <definedName name="FTE9R" localSheetId="5">[152]INPUT!#REF!</definedName>
    <definedName name="FTE9R">[153]INPUT!#REF!</definedName>
    <definedName name="FTG10L" localSheetId="4">[152]INPUT!#REF!</definedName>
    <definedName name="FTG10L" localSheetId="3">[152]INPUT!#REF!</definedName>
    <definedName name="FTG10L" localSheetId="2">[152]INPUT!#REF!</definedName>
    <definedName name="FTG10L" localSheetId="1">[152]INPUT!#REF!</definedName>
    <definedName name="FTG10L" localSheetId="0">[152]INPUT!#REF!</definedName>
    <definedName name="FTG10L" localSheetId="5">[152]INPUT!#REF!</definedName>
    <definedName name="FTG10L">[153]INPUT!#REF!</definedName>
    <definedName name="FTG10R" localSheetId="4">[152]INPUT!#REF!</definedName>
    <definedName name="FTG10R" localSheetId="3">[152]INPUT!#REF!</definedName>
    <definedName name="FTG10R" localSheetId="2">[152]INPUT!#REF!</definedName>
    <definedName name="FTG10R" localSheetId="1">[152]INPUT!#REF!</definedName>
    <definedName name="FTG10R" localSheetId="0">[152]INPUT!#REF!</definedName>
    <definedName name="FTG10R" localSheetId="5">[152]INPUT!#REF!</definedName>
    <definedName name="FTG10R">[153]INPUT!#REF!</definedName>
    <definedName name="FTG3L" localSheetId="4">[152]INPUT!#REF!</definedName>
    <definedName name="FTG3L" localSheetId="3">[152]INPUT!#REF!</definedName>
    <definedName name="FTG3L" localSheetId="2">[152]INPUT!#REF!</definedName>
    <definedName name="FTG3L" localSheetId="1">[152]INPUT!#REF!</definedName>
    <definedName name="FTG3L" localSheetId="0">[152]INPUT!#REF!</definedName>
    <definedName name="FTG3L" localSheetId="5">[152]INPUT!#REF!</definedName>
    <definedName name="FTG3L">[153]INPUT!#REF!</definedName>
    <definedName name="FTG3R" localSheetId="4">[152]INPUT!#REF!</definedName>
    <definedName name="FTG3R" localSheetId="3">[152]INPUT!#REF!</definedName>
    <definedName name="FTG3R" localSheetId="2">[152]INPUT!#REF!</definedName>
    <definedName name="FTG3R" localSheetId="1">[152]INPUT!#REF!</definedName>
    <definedName name="FTG3R" localSheetId="0">[152]INPUT!#REF!</definedName>
    <definedName name="FTG3R" localSheetId="5">[152]INPUT!#REF!</definedName>
    <definedName name="FTG3R">[153]INPUT!#REF!</definedName>
    <definedName name="FTG4L" localSheetId="4">[152]INPUT!#REF!</definedName>
    <definedName name="FTG4L" localSheetId="3">[152]INPUT!#REF!</definedName>
    <definedName name="FTG4L" localSheetId="2">[152]INPUT!#REF!</definedName>
    <definedName name="FTG4L" localSheetId="1">[152]INPUT!#REF!</definedName>
    <definedName name="FTG4L" localSheetId="0">[152]INPUT!#REF!</definedName>
    <definedName name="FTG4L" localSheetId="5">[152]INPUT!#REF!</definedName>
    <definedName name="FTG4L">[153]INPUT!#REF!</definedName>
    <definedName name="FTG4R" localSheetId="4">[152]INPUT!#REF!</definedName>
    <definedName name="FTG4R" localSheetId="3">[152]INPUT!#REF!</definedName>
    <definedName name="FTG4R" localSheetId="2">[152]INPUT!#REF!</definedName>
    <definedName name="FTG4R" localSheetId="1">[152]INPUT!#REF!</definedName>
    <definedName name="FTG4R" localSheetId="0">[152]INPUT!#REF!</definedName>
    <definedName name="FTG4R" localSheetId="5">[152]INPUT!#REF!</definedName>
    <definedName name="FTG4R">[153]INPUT!#REF!</definedName>
    <definedName name="FTG5L" localSheetId="4">[152]INPUT!#REF!</definedName>
    <definedName name="FTG5L" localSheetId="3">[152]INPUT!#REF!</definedName>
    <definedName name="FTG5L" localSheetId="2">[152]INPUT!#REF!</definedName>
    <definedName name="FTG5L" localSheetId="1">[152]INPUT!#REF!</definedName>
    <definedName name="FTG5L" localSheetId="0">[152]INPUT!#REF!</definedName>
    <definedName name="FTG5L" localSheetId="5">[152]INPUT!#REF!</definedName>
    <definedName name="FTG5L">[153]INPUT!#REF!</definedName>
    <definedName name="FTG5R" localSheetId="4">[152]INPUT!#REF!</definedName>
    <definedName name="FTG5R" localSheetId="3">[152]INPUT!#REF!</definedName>
    <definedName name="FTG5R" localSheetId="2">[152]INPUT!#REF!</definedName>
    <definedName name="FTG5R" localSheetId="1">[152]INPUT!#REF!</definedName>
    <definedName name="FTG5R" localSheetId="0">[152]INPUT!#REF!</definedName>
    <definedName name="FTG5R" localSheetId="5">[152]INPUT!#REF!</definedName>
    <definedName name="FTG5R">[153]INPUT!#REF!</definedName>
    <definedName name="FTG6L" localSheetId="4">[152]INPUT!#REF!</definedName>
    <definedName name="FTG6L" localSheetId="3">[152]INPUT!#REF!</definedName>
    <definedName name="FTG6L" localSheetId="2">[152]INPUT!#REF!</definedName>
    <definedName name="FTG6L" localSheetId="1">[152]INPUT!#REF!</definedName>
    <definedName name="FTG6L" localSheetId="0">[152]INPUT!#REF!</definedName>
    <definedName name="FTG6L" localSheetId="5">[152]INPUT!#REF!</definedName>
    <definedName name="FTG6L">[153]INPUT!#REF!</definedName>
    <definedName name="FTG6R" localSheetId="4">[152]INPUT!#REF!</definedName>
    <definedName name="FTG6R" localSheetId="3">[152]INPUT!#REF!</definedName>
    <definedName name="FTG6R" localSheetId="2">[152]INPUT!#REF!</definedName>
    <definedName name="FTG6R" localSheetId="1">[152]INPUT!#REF!</definedName>
    <definedName name="FTG6R" localSheetId="0">[152]INPUT!#REF!</definedName>
    <definedName name="FTG6R" localSheetId="5">[152]INPUT!#REF!</definedName>
    <definedName name="FTG6R">[153]INPUT!#REF!</definedName>
    <definedName name="FTG7L" localSheetId="4">[152]INPUT!#REF!</definedName>
    <definedName name="FTG7L" localSheetId="3">[152]INPUT!#REF!</definedName>
    <definedName name="FTG7L" localSheetId="2">[152]INPUT!#REF!</definedName>
    <definedName name="FTG7L" localSheetId="1">[152]INPUT!#REF!</definedName>
    <definedName name="FTG7L" localSheetId="0">[152]INPUT!#REF!</definedName>
    <definedName name="FTG7L" localSheetId="5">[152]INPUT!#REF!</definedName>
    <definedName name="FTG7L">[153]INPUT!#REF!</definedName>
    <definedName name="FTG7R" localSheetId="4">[152]INPUT!#REF!</definedName>
    <definedName name="FTG7R" localSheetId="3">[152]INPUT!#REF!</definedName>
    <definedName name="FTG7R" localSheetId="2">[152]INPUT!#REF!</definedName>
    <definedName name="FTG7R" localSheetId="1">[152]INPUT!#REF!</definedName>
    <definedName name="FTG7R" localSheetId="0">[152]INPUT!#REF!</definedName>
    <definedName name="FTG7R" localSheetId="5">[152]INPUT!#REF!</definedName>
    <definedName name="FTG7R">[153]INPUT!#REF!</definedName>
    <definedName name="FTG8L" localSheetId="4">[152]INPUT!#REF!</definedName>
    <definedName name="FTG8L" localSheetId="3">[152]INPUT!#REF!</definedName>
    <definedName name="FTG8L" localSheetId="2">[152]INPUT!#REF!</definedName>
    <definedName name="FTG8L" localSheetId="1">[152]INPUT!#REF!</definedName>
    <definedName name="FTG8L" localSheetId="0">[152]INPUT!#REF!</definedName>
    <definedName name="FTG8L" localSheetId="5">[152]INPUT!#REF!</definedName>
    <definedName name="FTG8L">[153]INPUT!#REF!</definedName>
    <definedName name="FTG8R" localSheetId="4">[152]INPUT!#REF!</definedName>
    <definedName name="FTG8R" localSheetId="3">[152]INPUT!#REF!</definedName>
    <definedName name="FTG8R" localSheetId="2">[152]INPUT!#REF!</definedName>
    <definedName name="FTG8R" localSheetId="1">[152]INPUT!#REF!</definedName>
    <definedName name="FTG8R" localSheetId="0">[152]INPUT!#REF!</definedName>
    <definedName name="FTG8R" localSheetId="5">[152]INPUT!#REF!</definedName>
    <definedName name="FTG8R">[153]INPUT!#REF!</definedName>
    <definedName name="FTG9L" localSheetId="4">[152]INPUT!#REF!</definedName>
    <definedName name="FTG9L" localSheetId="3">[152]INPUT!#REF!</definedName>
    <definedName name="FTG9L" localSheetId="2">[152]INPUT!#REF!</definedName>
    <definedName name="FTG9L" localSheetId="1">[152]INPUT!#REF!</definedName>
    <definedName name="FTG9L" localSheetId="0">[152]INPUT!#REF!</definedName>
    <definedName name="FTG9L" localSheetId="5">[152]INPUT!#REF!</definedName>
    <definedName name="FTG9L">[153]INPUT!#REF!</definedName>
    <definedName name="FTG9R" localSheetId="4">[152]INPUT!#REF!</definedName>
    <definedName name="FTG9R" localSheetId="3">[152]INPUT!#REF!</definedName>
    <definedName name="FTG9R" localSheetId="2">[152]INPUT!#REF!</definedName>
    <definedName name="FTG9R" localSheetId="1">[152]INPUT!#REF!</definedName>
    <definedName name="FTG9R" localSheetId="0">[152]INPUT!#REF!</definedName>
    <definedName name="FTG9R" localSheetId="5">[152]INPUT!#REF!</definedName>
    <definedName name="FTG9R">[153]INPUT!#REF!</definedName>
    <definedName name="FTS10L" localSheetId="4">[152]INPUT!#REF!</definedName>
    <definedName name="FTS10L" localSheetId="3">[152]INPUT!#REF!</definedName>
    <definedName name="FTS10L" localSheetId="2">[152]INPUT!#REF!</definedName>
    <definedName name="FTS10L" localSheetId="1">[152]INPUT!#REF!</definedName>
    <definedName name="FTS10L" localSheetId="0">[152]INPUT!#REF!</definedName>
    <definedName name="FTS10L" localSheetId="5">[152]INPUT!#REF!</definedName>
    <definedName name="FTS10L">[153]INPUT!#REF!</definedName>
    <definedName name="FTS10R" localSheetId="4">[152]INPUT!#REF!</definedName>
    <definedName name="FTS10R" localSheetId="3">[152]INPUT!#REF!</definedName>
    <definedName name="FTS10R" localSheetId="2">[152]INPUT!#REF!</definedName>
    <definedName name="FTS10R" localSheetId="1">[152]INPUT!#REF!</definedName>
    <definedName name="FTS10R" localSheetId="0">[152]INPUT!#REF!</definedName>
    <definedName name="FTS10R" localSheetId="5">[152]INPUT!#REF!</definedName>
    <definedName name="FTS10R">[153]INPUT!#REF!</definedName>
    <definedName name="FTS3L" localSheetId="4">[152]INPUT!#REF!</definedName>
    <definedName name="FTS3L" localSheetId="3">[152]INPUT!#REF!</definedName>
    <definedName name="FTS3L" localSheetId="2">[152]INPUT!#REF!</definedName>
    <definedName name="FTS3L" localSheetId="1">[152]INPUT!#REF!</definedName>
    <definedName name="FTS3L" localSheetId="0">[152]INPUT!#REF!</definedName>
    <definedName name="FTS3L" localSheetId="5">[152]INPUT!#REF!</definedName>
    <definedName name="FTS3L">[153]INPUT!#REF!</definedName>
    <definedName name="FTS3R" localSheetId="4">[152]INPUT!#REF!</definedName>
    <definedName name="FTS3R" localSheetId="3">[152]INPUT!#REF!</definedName>
    <definedName name="FTS3R" localSheetId="2">[152]INPUT!#REF!</definedName>
    <definedName name="FTS3R" localSheetId="1">[152]INPUT!#REF!</definedName>
    <definedName name="FTS3R" localSheetId="0">[152]INPUT!#REF!</definedName>
    <definedName name="FTS3R" localSheetId="5">[152]INPUT!#REF!</definedName>
    <definedName name="FTS3R">[153]INPUT!#REF!</definedName>
    <definedName name="FTS4L" localSheetId="4">[152]INPUT!#REF!</definedName>
    <definedName name="FTS4L" localSheetId="3">[152]INPUT!#REF!</definedName>
    <definedName name="FTS4L" localSheetId="2">[152]INPUT!#REF!</definedName>
    <definedName name="FTS4L" localSheetId="1">[152]INPUT!#REF!</definedName>
    <definedName name="FTS4L" localSheetId="0">[152]INPUT!#REF!</definedName>
    <definedName name="FTS4L" localSheetId="5">[152]INPUT!#REF!</definedName>
    <definedName name="FTS4L">[153]INPUT!#REF!</definedName>
    <definedName name="FTS4R" localSheetId="4">[152]INPUT!#REF!</definedName>
    <definedName name="FTS4R" localSheetId="3">[152]INPUT!#REF!</definedName>
    <definedName name="FTS4R" localSheetId="2">[152]INPUT!#REF!</definedName>
    <definedName name="FTS4R" localSheetId="1">[152]INPUT!#REF!</definedName>
    <definedName name="FTS4R" localSheetId="0">[152]INPUT!#REF!</definedName>
    <definedName name="FTS4R" localSheetId="5">[152]INPUT!#REF!</definedName>
    <definedName name="FTS4R">[153]INPUT!#REF!</definedName>
    <definedName name="FTS5L" localSheetId="4">[152]INPUT!#REF!</definedName>
    <definedName name="FTS5L" localSheetId="3">[152]INPUT!#REF!</definedName>
    <definedName name="FTS5L" localSheetId="2">[152]INPUT!#REF!</definedName>
    <definedName name="FTS5L" localSheetId="1">[152]INPUT!#REF!</definedName>
    <definedName name="FTS5L" localSheetId="0">[152]INPUT!#REF!</definedName>
    <definedName name="FTS5L" localSheetId="5">[152]INPUT!#REF!</definedName>
    <definedName name="FTS5L">[153]INPUT!#REF!</definedName>
    <definedName name="FTS5R" localSheetId="4">[152]INPUT!#REF!</definedName>
    <definedName name="FTS5R" localSheetId="3">[152]INPUT!#REF!</definedName>
    <definedName name="FTS5R" localSheetId="2">[152]INPUT!#REF!</definedName>
    <definedName name="FTS5R" localSheetId="1">[152]INPUT!#REF!</definedName>
    <definedName name="FTS5R" localSheetId="0">[152]INPUT!#REF!</definedName>
    <definedName name="FTS5R" localSheetId="5">[152]INPUT!#REF!</definedName>
    <definedName name="FTS5R">[153]INPUT!#REF!</definedName>
    <definedName name="FTS6L" localSheetId="4">[152]INPUT!#REF!</definedName>
    <definedName name="FTS6L" localSheetId="3">[152]INPUT!#REF!</definedName>
    <definedName name="FTS6L" localSheetId="2">[152]INPUT!#REF!</definedName>
    <definedName name="FTS6L" localSheetId="1">[152]INPUT!#REF!</definedName>
    <definedName name="FTS6L" localSheetId="0">[152]INPUT!#REF!</definedName>
    <definedName name="FTS6L" localSheetId="5">[152]INPUT!#REF!</definedName>
    <definedName name="FTS6L">[153]INPUT!#REF!</definedName>
    <definedName name="FTS6R" localSheetId="4">[152]INPUT!#REF!</definedName>
    <definedName name="FTS6R" localSheetId="3">[152]INPUT!#REF!</definedName>
    <definedName name="FTS6R" localSheetId="2">[152]INPUT!#REF!</definedName>
    <definedName name="FTS6R" localSheetId="1">[152]INPUT!#REF!</definedName>
    <definedName name="FTS6R" localSheetId="0">[152]INPUT!#REF!</definedName>
    <definedName name="FTS6R" localSheetId="5">[152]INPUT!#REF!</definedName>
    <definedName name="FTS6R">[153]INPUT!#REF!</definedName>
    <definedName name="FTS7L" localSheetId="4">[152]INPUT!#REF!</definedName>
    <definedName name="FTS7L" localSheetId="3">[152]INPUT!#REF!</definedName>
    <definedName name="FTS7L" localSheetId="2">[152]INPUT!#REF!</definedName>
    <definedName name="FTS7L" localSheetId="1">[152]INPUT!#REF!</definedName>
    <definedName name="FTS7L" localSheetId="0">[152]INPUT!#REF!</definedName>
    <definedName name="FTS7L" localSheetId="5">[152]INPUT!#REF!</definedName>
    <definedName name="FTS7L">[153]INPUT!#REF!</definedName>
    <definedName name="FTS7R" localSheetId="4">[152]INPUT!#REF!</definedName>
    <definedName name="FTS7R" localSheetId="3">[152]INPUT!#REF!</definedName>
    <definedName name="FTS7R" localSheetId="2">[152]INPUT!#REF!</definedName>
    <definedName name="FTS7R" localSheetId="1">[152]INPUT!#REF!</definedName>
    <definedName name="FTS7R" localSheetId="0">[152]INPUT!#REF!</definedName>
    <definedName name="FTS7R" localSheetId="5">[152]INPUT!#REF!</definedName>
    <definedName name="FTS7R">[153]INPUT!#REF!</definedName>
    <definedName name="FTS8L" localSheetId="4">[152]INPUT!#REF!</definedName>
    <definedName name="FTS8L" localSheetId="3">[152]INPUT!#REF!</definedName>
    <definedName name="FTS8L" localSheetId="2">[152]INPUT!#REF!</definedName>
    <definedName name="FTS8L" localSheetId="1">[152]INPUT!#REF!</definedName>
    <definedName name="FTS8L" localSheetId="0">[152]INPUT!#REF!</definedName>
    <definedName name="FTS8L" localSheetId="5">[152]INPUT!#REF!</definedName>
    <definedName name="FTS8L">[153]INPUT!#REF!</definedName>
    <definedName name="FTS8R" localSheetId="4">[152]INPUT!#REF!</definedName>
    <definedName name="FTS8R" localSheetId="3">[152]INPUT!#REF!</definedName>
    <definedName name="FTS8R" localSheetId="2">[152]INPUT!#REF!</definedName>
    <definedName name="FTS8R" localSheetId="1">[152]INPUT!#REF!</definedName>
    <definedName name="FTS8R" localSheetId="0">[152]INPUT!#REF!</definedName>
    <definedName name="FTS8R" localSheetId="5">[152]INPUT!#REF!</definedName>
    <definedName name="FTS8R">[153]INPUT!#REF!</definedName>
    <definedName name="FTS9L" localSheetId="4">[152]INPUT!#REF!</definedName>
    <definedName name="FTS9L" localSheetId="3">[152]INPUT!#REF!</definedName>
    <definedName name="FTS9L" localSheetId="2">[152]INPUT!#REF!</definedName>
    <definedName name="FTS9L" localSheetId="1">[152]INPUT!#REF!</definedName>
    <definedName name="FTS9L" localSheetId="0">[152]INPUT!#REF!</definedName>
    <definedName name="FTS9L" localSheetId="5">[152]INPUT!#REF!</definedName>
    <definedName name="FTS9L">[153]INPUT!#REF!</definedName>
    <definedName name="FTS9R" localSheetId="4">[152]INPUT!#REF!</definedName>
    <definedName name="FTS9R" localSheetId="3">[152]INPUT!#REF!</definedName>
    <definedName name="FTS9R" localSheetId="2">[152]INPUT!#REF!</definedName>
    <definedName name="FTS9R" localSheetId="1">[152]INPUT!#REF!</definedName>
    <definedName name="FTS9R" localSheetId="0">[152]INPUT!#REF!</definedName>
    <definedName name="FTS9R" localSheetId="5">[152]INPUT!#REF!</definedName>
    <definedName name="FTS9R">[153]INPUT!#REF!</definedName>
    <definedName name="FTW10L" localSheetId="4">[152]INPUT!#REF!</definedName>
    <definedName name="FTW10L" localSheetId="3">[152]INPUT!#REF!</definedName>
    <definedName name="FTW10L" localSheetId="2">[152]INPUT!#REF!</definedName>
    <definedName name="FTW10L" localSheetId="1">[152]INPUT!#REF!</definedName>
    <definedName name="FTW10L" localSheetId="0">[152]INPUT!#REF!</definedName>
    <definedName name="FTW10L" localSheetId="5">[152]INPUT!#REF!</definedName>
    <definedName name="FTW10L">[153]INPUT!#REF!</definedName>
    <definedName name="FTW10R" localSheetId="4">[152]INPUT!#REF!</definedName>
    <definedName name="FTW10R" localSheetId="3">[152]INPUT!#REF!</definedName>
    <definedName name="FTW10R" localSheetId="2">[152]INPUT!#REF!</definedName>
    <definedName name="FTW10R" localSheetId="1">[152]INPUT!#REF!</definedName>
    <definedName name="FTW10R" localSheetId="0">[152]INPUT!#REF!</definedName>
    <definedName name="FTW10R" localSheetId="5">[152]INPUT!#REF!</definedName>
    <definedName name="FTW10R">[153]INPUT!#REF!</definedName>
    <definedName name="FTW3L" localSheetId="4">[152]INPUT!#REF!</definedName>
    <definedName name="FTW3L" localSheetId="3">[152]INPUT!#REF!</definedName>
    <definedName name="FTW3L" localSheetId="2">[152]INPUT!#REF!</definedName>
    <definedName name="FTW3L" localSheetId="1">[152]INPUT!#REF!</definedName>
    <definedName name="FTW3L" localSheetId="0">[152]INPUT!#REF!</definedName>
    <definedName name="FTW3L" localSheetId="5">[152]INPUT!#REF!</definedName>
    <definedName name="FTW3L">[153]INPUT!#REF!</definedName>
    <definedName name="FTW3R" localSheetId="4">[152]INPUT!#REF!</definedName>
    <definedName name="FTW3R" localSheetId="3">[152]INPUT!#REF!</definedName>
    <definedName name="FTW3R" localSheetId="2">[152]INPUT!#REF!</definedName>
    <definedName name="FTW3R" localSheetId="1">[152]INPUT!#REF!</definedName>
    <definedName name="FTW3R" localSheetId="0">[152]INPUT!#REF!</definedName>
    <definedName name="FTW3R" localSheetId="5">[152]INPUT!#REF!</definedName>
    <definedName name="FTW3R">[153]INPUT!#REF!</definedName>
    <definedName name="FTW4L" localSheetId="4">[152]INPUT!#REF!</definedName>
    <definedName name="FTW4L" localSheetId="3">[152]INPUT!#REF!</definedName>
    <definedName name="FTW4L" localSheetId="2">[152]INPUT!#REF!</definedName>
    <definedName name="FTW4L" localSheetId="1">[152]INPUT!#REF!</definedName>
    <definedName name="FTW4L" localSheetId="0">[152]INPUT!#REF!</definedName>
    <definedName name="FTW4L" localSheetId="5">[152]INPUT!#REF!</definedName>
    <definedName name="FTW4L">[153]INPUT!#REF!</definedName>
    <definedName name="FTW4R" localSheetId="4">[152]INPUT!#REF!</definedName>
    <definedName name="FTW4R" localSheetId="3">[152]INPUT!#REF!</definedName>
    <definedName name="FTW4R" localSheetId="2">[152]INPUT!#REF!</definedName>
    <definedName name="FTW4R" localSheetId="1">[152]INPUT!#REF!</definedName>
    <definedName name="FTW4R" localSheetId="0">[152]INPUT!#REF!</definedName>
    <definedName name="FTW4R" localSheetId="5">[152]INPUT!#REF!</definedName>
    <definedName name="FTW4R">[153]INPUT!#REF!</definedName>
    <definedName name="FTW5L" localSheetId="4">[152]INPUT!#REF!</definedName>
    <definedName name="FTW5L" localSheetId="3">[152]INPUT!#REF!</definedName>
    <definedName name="FTW5L" localSheetId="2">[152]INPUT!#REF!</definedName>
    <definedName name="FTW5L" localSheetId="1">[152]INPUT!#REF!</definedName>
    <definedName name="FTW5L" localSheetId="0">[152]INPUT!#REF!</definedName>
    <definedName name="FTW5L" localSheetId="5">[152]INPUT!#REF!</definedName>
    <definedName name="FTW5L">[153]INPUT!#REF!</definedName>
    <definedName name="FTW5R" localSheetId="4">[152]INPUT!#REF!</definedName>
    <definedName name="FTW5R" localSheetId="3">[152]INPUT!#REF!</definedName>
    <definedName name="FTW5R" localSheetId="2">[152]INPUT!#REF!</definedName>
    <definedName name="FTW5R" localSheetId="1">[152]INPUT!#REF!</definedName>
    <definedName name="FTW5R" localSheetId="0">[152]INPUT!#REF!</definedName>
    <definedName name="FTW5R" localSheetId="5">[152]INPUT!#REF!</definedName>
    <definedName name="FTW5R">[153]INPUT!#REF!</definedName>
    <definedName name="FTW6L" localSheetId="4">[152]INPUT!#REF!</definedName>
    <definedName name="FTW6L" localSheetId="3">[152]INPUT!#REF!</definedName>
    <definedName name="FTW6L" localSheetId="2">[152]INPUT!#REF!</definedName>
    <definedName name="FTW6L" localSheetId="1">[152]INPUT!#REF!</definedName>
    <definedName name="FTW6L" localSheetId="0">[152]INPUT!#REF!</definedName>
    <definedName name="FTW6L" localSheetId="5">[152]INPUT!#REF!</definedName>
    <definedName name="FTW6L">[153]INPUT!#REF!</definedName>
    <definedName name="FTW6R" localSheetId="4">[152]INPUT!#REF!</definedName>
    <definedName name="FTW6R" localSheetId="3">[152]INPUT!#REF!</definedName>
    <definedName name="FTW6R" localSheetId="2">[152]INPUT!#REF!</definedName>
    <definedName name="FTW6R" localSheetId="1">[152]INPUT!#REF!</definedName>
    <definedName name="FTW6R" localSheetId="0">[152]INPUT!#REF!</definedName>
    <definedName name="FTW6R" localSheetId="5">[152]INPUT!#REF!</definedName>
    <definedName name="FTW6R">[153]INPUT!#REF!</definedName>
    <definedName name="FTW7L" localSheetId="4">[152]INPUT!#REF!</definedName>
    <definedName name="FTW7L" localSheetId="3">[152]INPUT!#REF!</definedName>
    <definedName name="FTW7L" localSheetId="2">[152]INPUT!#REF!</definedName>
    <definedName name="FTW7L" localSheetId="1">[152]INPUT!#REF!</definedName>
    <definedName name="FTW7L" localSheetId="0">[152]INPUT!#REF!</definedName>
    <definedName name="FTW7L" localSheetId="5">[152]INPUT!#REF!</definedName>
    <definedName name="FTW7L">[153]INPUT!#REF!</definedName>
    <definedName name="FTW7R" localSheetId="4">[152]INPUT!#REF!</definedName>
    <definedName name="FTW7R" localSheetId="3">[152]INPUT!#REF!</definedName>
    <definedName name="FTW7R" localSheetId="2">[152]INPUT!#REF!</definedName>
    <definedName name="FTW7R" localSheetId="1">[152]INPUT!#REF!</definedName>
    <definedName name="FTW7R" localSheetId="0">[152]INPUT!#REF!</definedName>
    <definedName name="FTW7R" localSheetId="5">[152]INPUT!#REF!</definedName>
    <definedName name="FTW7R">[153]INPUT!#REF!</definedName>
    <definedName name="FTW8L" localSheetId="4">[152]INPUT!#REF!</definedName>
    <definedName name="FTW8L" localSheetId="3">[152]INPUT!#REF!</definedName>
    <definedName name="FTW8L" localSheetId="2">[152]INPUT!#REF!</definedName>
    <definedName name="FTW8L" localSheetId="1">[152]INPUT!#REF!</definedName>
    <definedName name="FTW8L" localSheetId="0">[152]INPUT!#REF!</definedName>
    <definedName name="FTW8L" localSheetId="5">[152]INPUT!#REF!</definedName>
    <definedName name="FTW8L">[153]INPUT!#REF!</definedName>
    <definedName name="FTW8R" localSheetId="4">[152]INPUT!#REF!</definedName>
    <definedName name="FTW8R" localSheetId="3">[152]INPUT!#REF!</definedName>
    <definedName name="FTW8R" localSheetId="2">[152]INPUT!#REF!</definedName>
    <definedName name="FTW8R" localSheetId="1">[152]INPUT!#REF!</definedName>
    <definedName name="FTW8R" localSheetId="0">[152]INPUT!#REF!</definedName>
    <definedName name="FTW8R" localSheetId="5">[152]INPUT!#REF!</definedName>
    <definedName name="FTW8R">[153]INPUT!#REF!</definedName>
    <definedName name="FTW9L" localSheetId="4">[152]INPUT!#REF!</definedName>
    <definedName name="FTW9L" localSheetId="3">[152]INPUT!#REF!</definedName>
    <definedName name="FTW9L" localSheetId="2">[152]INPUT!#REF!</definedName>
    <definedName name="FTW9L" localSheetId="1">[152]INPUT!#REF!</definedName>
    <definedName name="FTW9L" localSheetId="0">[152]INPUT!#REF!</definedName>
    <definedName name="FTW9L" localSheetId="5">[152]INPUT!#REF!</definedName>
    <definedName name="FTW9L">[153]INPUT!#REF!</definedName>
    <definedName name="FTW9R" localSheetId="4">[152]INPUT!#REF!</definedName>
    <definedName name="FTW9R" localSheetId="3">[152]INPUT!#REF!</definedName>
    <definedName name="FTW9R" localSheetId="2">[152]INPUT!#REF!</definedName>
    <definedName name="FTW9R" localSheetId="1">[152]INPUT!#REF!</definedName>
    <definedName name="FTW9R" localSheetId="0">[152]INPUT!#REF!</definedName>
    <definedName name="FTW9R" localSheetId="5">[152]INPUT!#REF!</definedName>
    <definedName name="FTW9R">[153]INPUT!#REF!</definedName>
    <definedName name="FTZ10L" localSheetId="4">[152]INPUT!#REF!</definedName>
    <definedName name="FTZ10L" localSheetId="3">[152]INPUT!#REF!</definedName>
    <definedName name="FTZ10L" localSheetId="2">[152]INPUT!#REF!</definedName>
    <definedName name="FTZ10L" localSheetId="1">[152]INPUT!#REF!</definedName>
    <definedName name="FTZ10L" localSheetId="0">[152]INPUT!#REF!</definedName>
    <definedName name="FTZ10L" localSheetId="5">[152]INPUT!#REF!</definedName>
    <definedName name="FTZ10L">[153]INPUT!#REF!</definedName>
    <definedName name="FTZ10R" localSheetId="4">[152]INPUT!#REF!</definedName>
    <definedName name="FTZ10R" localSheetId="3">[152]INPUT!#REF!</definedName>
    <definedName name="FTZ10R" localSheetId="2">[152]INPUT!#REF!</definedName>
    <definedName name="FTZ10R" localSheetId="1">[152]INPUT!#REF!</definedName>
    <definedName name="FTZ10R" localSheetId="0">[152]INPUT!#REF!</definedName>
    <definedName name="FTZ10R" localSheetId="5">[152]INPUT!#REF!</definedName>
    <definedName name="FTZ10R">[153]INPUT!#REF!</definedName>
    <definedName name="FTZ3L" localSheetId="4">[152]INPUT!#REF!</definedName>
    <definedName name="FTZ3L" localSheetId="3">[152]INPUT!#REF!</definedName>
    <definedName name="FTZ3L" localSheetId="2">[152]INPUT!#REF!</definedName>
    <definedName name="FTZ3L" localSheetId="1">[152]INPUT!#REF!</definedName>
    <definedName name="FTZ3L" localSheetId="0">[152]INPUT!#REF!</definedName>
    <definedName name="FTZ3L" localSheetId="5">[152]INPUT!#REF!</definedName>
    <definedName name="FTZ3L">[153]INPUT!#REF!</definedName>
    <definedName name="FTZ3R" localSheetId="4">[152]INPUT!#REF!</definedName>
    <definedName name="FTZ3R" localSheetId="3">[152]INPUT!#REF!</definedName>
    <definedName name="FTZ3R" localSheetId="2">[152]INPUT!#REF!</definedName>
    <definedName name="FTZ3R" localSheetId="1">[152]INPUT!#REF!</definedName>
    <definedName name="FTZ3R" localSheetId="0">[152]INPUT!#REF!</definedName>
    <definedName name="FTZ3R" localSheetId="5">[152]INPUT!#REF!</definedName>
    <definedName name="FTZ3R">[153]INPUT!#REF!</definedName>
    <definedName name="FTZ4L" localSheetId="4">[152]INPUT!#REF!</definedName>
    <definedName name="FTZ4L" localSheetId="3">[152]INPUT!#REF!</definedName>
    <definedName name="FTZ4L" localSheetId="2">[152]INPUT!#REF!</definedName>
    <definedName name="FTZ4L" localSheetId="1">[152]INPUT!#REF!</definedName>
    <definedName name="FTZ4L" localSheetId="0">[152]INPUT!#REF!</definedName>
    <definedName name="FTZ4L" localSheetId="5">[152]INPUT!#REF!</definedName>
    <definedName name="FTZ4L">[153]INPUT!#REF!</definedName>
    <definedName name="FTZ4R" localSheetId="4">[152]INPUT!#REF!</definedName>
    <definedName name="FTZ4R" localSheetId="3">[152]INPUT!#REF!</definedName>
    <definedName name="FTZ4R" localSheetId="2">[152]INPUT!#REF!</definedName>
    <definedName name="FTZ4R" localSheetId="1">[152]INPUT!#REF!</definedName>
    <definedName name="FTZ4R" localSheetId="0">[152]INPUT!#REF!</definedName>
    <definedName name="FTZ4R" localSheetId="5">[152]INPUT!#REF!</definedName>
    <definedName name="FTZ4R">[153]INPUT!#REF!</definedName>
    <definedName name="FTZ5L" localSheetId="4">[152]INPUT!#REF!</definedName>
    <definedName name="FTZ5L" localSheetId="3">[152]INPUT!#REF!</definedName>
    <definedName name="FTZ5L" localSheetId="2">[152]INPUT!#REF!</definedName>
    <definedName name="FTZ5L" localSheetId="1">[152]INPUT!#REF!</definedName>
    <definedName name="FTZ5L" localSheetId="0">[152]INPUT!#REF!</definedName>
    <definedName name="FTZ5L" localSheetId="5">[152]INPUT!#REF!</definedName>
    <definedName name="FTZ5L">[153]INPUT!#REF!</definedName>
    <definedName name="FTZ5R" localSheetId="4">[152]INPUT!#REF!</definedName>
    <definedName name="FTZ5R" localSheetId="3">[152]INPUT!#REF!</definedName>
    <definedName name="FTZ5R" localSheetId="2">[152]INPUT!#REF!</definedName>
    <definedName name="FTZ5R" localSheetId="1">[152]INPUT!#REF!</definedName>
    <definedName name="FTZ5R" localSheetId="0">[152]INPUT!#REF!</definedName>
    <definedName name="FTZ5R" localSheetId="5">[152]INPUT!#REF!</definedName>
    <definedName name="FTZ5R">[153]INPUT!#REF!</definedName>
    <definedName name="FTZ6L" localSheetId="4">[152]INPUT!#REF!</definedName>
    <definedName name="FTZ6L" localSheetId="3">[152]INPUT!#REF!</definedName>
    <definedName name="FTZ6L" localSheetId="2">[152]INPUT!#REF!</definedName>
    <definedName name="FTZ6L" localSheetId="1">[152]INPUT!#REF!</definedName>
    <definedName name="FTZ6L" localSheetId="0">[152]INPUT!#REF!</definedName>
    <definedName name="FTZ6L" localSheetId="5">[152]INPUT!#REF!</definedName>
    <definedName name="FTZ6L">[153]INPUT!#REF!</definedName>
    <definedName name="FTZ6R" localSheetId="4">[152]INPUT!#REF!</definedName>
    <definedName name="FTZ6R" localSheetId="3">[152]INPUT!#REF!</definedName>
    <definedName name="FTZ6R" localSheetId="2">[152]INPUT!#REF!</definedName>
    <definedName name="FTZ6R" localSheetId="1">[152]INPUT!#REF!</definedName>
    <definedName name="FTZ6R" localSheetId="0">[152]INPUT!#REF!</definedName>
    <definedName name="FTZ6R" localSheetId="5">[152]INPUT!#REF!</definedName>
    <definedName name="FTZ6R">[153]INPUT!#REF!</definedName>
    <definedName name="FTZ7L" localSheetId="4">[152]INPUT!#REF!</definedName>
    <definedName name="FTZ7L" localSheetId="3">[152]INPUT!#REF!</definedName>
    <definedName name="FTZ7L" localSheetId="2">[152]INPUT!#REF!</definedName>
    <definedName name="FTZ7L" localSheetId="1">[152]INPUT!#REF!</definedName>
    <definedName name="FTZ7L" localSheetId="0">[152]INPUT!#REF!</definedName>
    <definedName name="FTZ7L" localSheetId="5">[152]INPUT!#REF!</definedName>
    <definedName name="FTZ7L">[153]INPUT!#REF!</definedName>
    <definedName name="FTZ7R" localSheetId="4">[152]INPUT!#REF!</definedName>
    <definedName name="FTZ7R" localSheetId="3">[152]INPUT!#REF!</definedName>
    <definedName name="FTZ7R" localSheetId="2">[152]INPUT!#REF!</definedName>
    <definedName name="FTZ7R" localSheetId="1">[152]INPUT!#REF!</definedName>
    <definedName name="FTZ7R" localSheetId="0">[152]INPUT!#REF!</definedName>
    <definedName name="FTZ7R" localSheetId="5">[152]INPUT!#REF!</definedName>
    <definedName name="FTZ7R">[153]INPUT!#REF!</definedName>
    <definedName name="FTZ8L" localSheetId="4">[152]INPUT!#REF!</definedName>
    <definedName name="FTZ8L" localSheetId="3">[152]INPUT!#REF!</definedName>
    <definedName name="FTZ8L" localSheetId="2">[152]INPUT!#REF!</definedName>
    <definedName name="FTZ8L" localSheetId="1">[152]INPUT!#REF!</definedName>
    <definedName name="FTZ8L" localSheetId="0">[152]INPUT!#REF!</definedName>
    <definedName name="FTZ8L" localSheetId="5">[152]INPUT!#REF!</definedName>
    <definedName name="FTZ8L">[153]INPUT!#REF!</definedName>
    <definedName name="FTZ8R" localSheetId="4">[152]INPUT!#REF!</definedName>
    <definedName name="FTZ8R" localSheetId="3">[152]INPUT!#REF!</definedName>
    <definedName name="FTZ8R" localSheetId="2">[152]INPUT!#REF!</definedName>
    <definedName name="FTZ8R" localSheetId="1">[152]INPUT!#REF!</definedName>
    <definedName name="FTZ8R" localSheetId="0">[152]INPUT!#REF!</definedName>
    <definedName name="FTZ8R" localSheetId="5">[152]INPUT!#REF!</definedName>
    <definedName name="FTZ8R">[153]INPUT!#REF!</definedName>
    <definedName name="FTZ9L" localSheetId="4">[152]INPUT!#REF!</definedName>
    <definedName name="FTZ9L" localSheetId="3">[152]INPUT!#REF!</definedName>
    <definedName name="FTZ9L" localSheetId="2">[152]INPUT!#REF!</definedName>
    <definedName name="FTZ9L" localSheetId="1">[152]INPUT!#REF!</definedName>
    <definedName name="FTZ9L" localSheetId="0">[152]INPUT!#REF!</definedName>
    <definedName name="FTZ9L" localSheetId="5">[152]INPUT!#REF!</definedName>
    <definedName name="FTZ9L">[153]INPUT!#REF!</definedName>
    <definedName name="FTZ9R" localSheetId="4">[152]INPUT!#REF!</definedName>
    <definedName name="FTZ9R" localSheetId="3">[152]INPUT!#REF!</definedName>
    <definedName name="FTZ9R" localSheetId="2">[152]INPUT!#REF!</definedName>
    <definedName name="FTZ9R" localSheetId="1">[152]INPUT!#REF!</definedName>
    <definedName name="FTZ9R" localSheetId="0">[152]INPUT!#REF!</definedName>
    <definedName name="FTZ9R" localSheetId="5">[152]INPUT!#REF!</definedName>
    <definedName name="FTZ9R">[153]INPUT!#REF!</definedName>
    <definedName name="FX" localSheetId="4">#REF!</definedName>
    <definedName name="FX" localSheetId="3">#REF!</definedName>
    <definedName name="FX" localSheetId="2">#REF!</definedName>
    <definedName name="FX" localSheetId="1">#REF!</definedName>
    <definedName name="FX" localSheetId="0">#REF!</definedName>
    <definedName name="FX" localSheetId="7">#REF!</definedName>
    <definedName name="FX" localSheetId="5">#REF!</definedName>
    <definedName name="FX">#REF!</definedName>
    <definedName name="FX10L" localSheetId="4">[152]INPUT!#REF!</definedName>
    <definedName name="FX10L" localSheetId="3">[152]INPUT!#REF!</definedName>
    <definedName name="FX10L" localSheetId="2">[152]INPUT!#REF!</definedName>
    <definedName name="FX10L" localSheetId="1">[152]INPUT!#REF!</definedName>
    <definedName name="FX10L" localSheetId="0">[152]INPUT!#REF!</definedName>
    <definedName name="FX10L" localSheetId="7">[153]INPUT!#REF!</definedName>
    <definedName name="FX10L" localSheetId="5">[152]INPUT!#REF!</definedName>
    <definedName name="FX10L">[153]INPUT!#REF!</definedName>
    <definedName name="FX10R" localSheetId="4">[152]INPUT!#REF!</definedName>
    <definedName name="FX10R" localSheetId="3">[152]INPUT!#REF!</definedName>
    <definedName name="FX10R" localSheetId="2">[152]INPUT!#REF!</definedName>
    <definedName name="FX10R" localSheetId="1">[152]INPUT!#REF!</definedName>
    <definedName name="FX10R" localSheetId="0">[152]INPUT!#REF!</definedName>
    <definedName name="FX10R" localSheetId="7">[153]INPUT!#REF!</definedName>
    <definedName name="FX10R" localSheetId="5">[152]INPUT!#REF!</definedName>
    <definedName name="FX10R">[153]INPUT!#REF!</definedName>
    <definedName name="FX3L" localSheetId="4">[152]INPUT!#REF!</definedName>
    <definedName name="FX3L" localSheetId="3">[152]INPUT!#REF!</definedName>
    <definedName name="FX3L" localSheetId="2">[152]INPUT!#REF!</definedName>
    <definedName name="FX3L" localSheetId="1">[152]INPUT!#REF!</definedName>
    <definedName name="FX3L" localSheetId="0">[152]INPUT!#REF!</definedName>
    <definedName name="FX3L" localSheetId="5">[152]INPUT!#REF!</definedName>
    <definedName name="FX3L">[153]INPUT!#REF!</definedName>
    <definedName name="FX3R" localSheetId="4">[152]INPUT!#REF!</definedName>
    <definedName name="FX3R" localSheetId="3">[152]INPUT!#REF!</definedName>
    <definedName name="FX3R" localSheetId="2">[152]INPUT!#REF!</definedName>
    <definedName name="FX3R" localSheetId="1">[152]INPUT!#REF!</definedName>
    <definedName name="FX3R" localSheetId="0">[152]INPUT!#REF!</definedName>
    <definedName name="FX3R" localSheetId="5">[152]INPUT!#REF!</definedName>
    <definedName name="FX3R">[153]INPUT!#REF!</definedName>
    <definedName name="FX4L" localSheetId="4">[152]INPUT!#REF!</definedName>
    <definedName name="FX4L" localSheetId="3">[152]INPUT!#REF!</definedName>
    <definedName name="FX4L" localSheetId="2">[152]INPUT!#REF!</definedName>
    <definedName name="FX4L" localSheetId="1">[152]INPUT!#REF!</definedName>
    <definedName name="FX4L" localSheetId="0">[152]INPUT!#REF!</definedName>
    <definedName name="FX4L" localSheetId="5">[152]INPUT!#REF!</definedName>
    <definedName name="FX4L">[153]INPUT!#REF!</definedName>
    <definedName name="FX4R" localSheetId="4">[152]INPUT!#REF!</definedName>
    <definedName name="FX4R" localSheetId="3">[152]INPUT!#REF!</definedName>
    <definedName name="FX4R" localSheetId="2">[152]INPUT!#REF!</definedName>
    <definedName name="FX4R" localSheetId="1">[152]INPUT!#REF!</definedName>
    <definedName name="FX4R" localSheetId="0">[152]INPUT!#REF!</definedName>
    <definedName name="FX4R" localSheetId="5">[152]INPUT!#REF!</definedName>
    <definedName name="FX4R">[153]INPUT!#REF!</definedName>
    <definedName name="FX5L" localSheetId="4">[152]INPUT!#REF!</definedName>
    <definedName name="FX5L" localSheetId="3">[152]INPUT!#REF!</definedName>
    <definedName name="FX5L" localSheetId="2">[152]INPUT!#REF!</definedName>
    <definedName name="FX5L" localSheetId="1">[152]INPUT!#REF!</definedName>
    <definedName name="FX5L" localSheetId="0">[152]INPUT!#REF!</definedName>
    <definedName name="FX5L" localSheetId="5">[152]INPUT!#REF!</definedName>
    <definedName name="FX5L">[153]INPUT!#REF!</definedName>
    <definedName name="FX5R" localSheetId="4">[152]INPUT!#REF!</definedName>
    <definedName name="FX5R" localSheetId="3">[152]INPUT!#REF!</definedName>
    <definedName name="FX5R" localSheetId="2">[152]INPUT!#REF!</definedName>
    <definedName name="FX5R" localSheetId="1">[152]INPUT!#REF!</definedName>
    <definedName name="FX5R" localSheetId="0">[152]INPUT!#REF!</definedName>
    <definedName name="FX5R" localSheetId="5">[152]INPUT!#REF!</definedName>
    <definedName name="FX5R">[153]INPUT!#REF!</definedName>
    <definedName name="FX6L" localSheetId="4">[152]INPUT!#REF!</definedName>
    <definedName name="FX6L" localSheetId="3">[152]INPUT!#REF!</definedName>
    <definedName name="FX6L" localSheetId="2">[152]INPUT!#REF!</definedName>
    <definedName name="FX6L" localSheetId="1">[152]INPUT!#REF!</definedName>
    <definedName name="FX6L" localSheetId="0">[152]INPUT!#REF!</definedName>
    <definedName name="FX6L" localSheetId="5">[152]INPUT!#REF!</definedName>
    <definedName name="FX6L">[153]INPUT!#REF!</definedName>
    <definedName name="FX6R" localSheetId="4">[152]INPUT!#REF!</definedName>
    <definedName name="FX6R" localSheetId="3">[152]INPUT!#REF!</definedName>
    <definedName name="FX6R" localSheetId="2">[152]INPUT!#REF!</definedName>
    <definedName name="FX6R" localSheetId="1">[152]INPUT!#REF!</definedName>
    <definedName name="FX6R" localSheetId="0">[152]INPUT!#REF!</definedName>
    <definedName name="FX6R" localSheetId="5">[152]INPUT!#REF!</definedName>
    <definedName name="FX6R">[153]INPUT!#REF!</definedName>
    <definedName name="FX7L" localSheetId="4">[152]INPUT!#REF!</definedName>
    <definedName name="FX7L" localSheetId="3">[152]INPUT!#REF!</definedName>
    <definedName name="FX7L" localSheetId="2">[152]INPUT!#REF!</definedName>
    <definedName name="FX7L" localSheetId="1">[152]INPUT!#REF!</definedName>
    <definedName name="FX7L" localSheetId="0">[152]INPUT!#REF!</definedName>
    <definedName name="FX7L" localSheetId="5">[152]INPUT!#REF!</definedName>
    <definedName name="FX7L">[153]INPUT!#REF!</definedName>
    <definedName name="FX7R" localSheetId="4">[152]INPUT!#REF!</definedName>
    <definedName name="FX7R" localSheetId="3">[152]INPUT!#REF!</definedName>
    <definedName name="FX7R" localSheetId="2">[152]INPUT!#REF!</definedName>
    <definedName name="FX7R" localSheetId="1">[152]INPUT!#REF!</definedName>
    <definedName name="FX7R" localSheetId="0">[152]INPUT!#REF!</definedName>
    <definedName name="FX7R" localSheetId="5">[152]INPUT!#REF!</definedName>
    <definedName name="FX7R">[153]INPUT!#REF!</definedName>
    <definedName name="FX8L" localSheetId="4">[152]INPUT!#REF!</definedName>
    <definedName name="FX8L" localSheetId="3">[152]INPUT!#REF!</definedName>
    <definedName name="FX8L" localSheetId="2">[152]INPUT!#REF!</definedName>
    <definedName name="FX8L" localSheetId="1">[152]INPUT!#REF!</definedName>
    <definedName name="FX8L" localSheetId="0">[152]INPUT!#REF!</definedName>
    <definedName name="FX8L" localSheetId="5">[152]INPUT!#REF!</definedName>
    <definedName name="FX8L">[153]INPUT!#REF!</definedName>
    <definedName name="FX8R" localSheetId="4">[152]INPUT!#REF!</definedName>
    <definedName name="FX8R" localSheetId="3">[152]INPUT!#REF!</definedName>
    <definedName name="FX8R" localSheetId="2">[152]INPUT!#REF!</definedName>
    <definedName name="FX8R" localSheetId="1">[152]INPUT!#REF!</definedName>
    <definedName name="FX8R" localSheetId="0">[152]INPUT!#REF!</definedName>
    <definedName name="FX8R" localSheetId="5">[152]INPUT!#REF!</definedName>
    <definedName name="FX8R">[153]INPUT!#REF!</definedName>
    <definedName name="FX9L" localSheetId="4">[152]INPUT!#REF!</definedName>
    <definedName name="FX9L" localSheetId="3">[152]INPUT!#REF!</definedName>
    <definedName name="FX9L" localSheetId="2">[152]INPUT!#REF!</definedName>
    <definedName name="FX9L" localSheetId="1">[152]INPUT!#REF!</definedName>
    <definedName name="FX9L" localSheetId="0">[152]INPUT!#REF!</definedName>
    <definedName name="FX9L" localSheetId="5">[152]INPUT!#REF!</definedName>
    <definedName name="FX9L">[153]INPUT!#REF!</definedName>
    <definedName name="FX9R" localSheetId="4">[152]INPUT!#REF!</definedName>
    <definedName name="FX9R" localSheetId="3">[152]INPUT!#REF!</definedName>
    <definedName name="FX9R" localSheetId="2">[152]INPUT!#REF!</definedName>
    <definedName name="FX9R" localSheetId="1">[152]INPUT!#REF!</definedName>
    <definedName name="FX9R" localSheetId="0">[152]INPUT!#REF!</definedName>
    <definedName name="FX9R" localSheetId="5">[152]INPUT!#REF!</definedName>
    <definedName name="FX9R">[153]INPUT!#REF!</definedName>
    <definedName name="Fy" localSheetId="4">#REF!</definedName>
    <definedName name="Fy" localSheetId="3">#REF!</definedName>
    <definedName name="Fy" localSheetId="2">#REF!</definedName>
    <definedName name="Fy" localSheetId="1">#REF!</definedName>
    <definedName name="Fy" localSheetId="0">#REF!</definedName>
    <definedName name="Fy" localSheetId="7">#REF!</definedName>
    <definedName name="Fy" localSheetId="5">#REF!</definedName>
    <definedName name="Fy">#REF!</definedName>
    <definedName name="FY10L" localSheetId="4">[152]INPUT!#REF!</definedName>
    <definedName name="FY10L" localSheetId="3">[152]INPUT!#REF!</definedName>
    <definedName name="FY10L" localSheetId="2">[152]INPUT!#REF!</definedName>
    <definedName name="FY10L" localSheetId="1">[152]INPUT!#REF!</definedName>
    <definedName name="FY10L" localSheetId="0">[152]INPUT!#REF!</definedName>
    <definedName name="FY10L" localSheetId="7">[153]INPUT!#REF!</definedName>
    <definedName name="FY10L" localSheetId="5">[152]INPUT!#REF!</definedName>
    <definedName name="FY10L">[153]INPUT!#REF!</definedName>
    <definedName name="FY10R" localSheetId="4">[152]INPUT!#REF!</definedName>
    <definedName name="FY10R" localSheetId="3">[152]INPUT!#REF!</definedName>
    <definedName name="FY10R" localSheetId="2">[152]INPUT!#REF!</definedName>
    <definedName name="FY10R" localSheetId="1">[152]INPUT!#REF!</definedName>
    <definedName name="FY10R" localSheetId="0">[152]INPUT!#REF!</definedName>
    <definedName name="FY10R" localSheetId="7">[153]INPUT!#REF!</definedName>
    <definedName name="FY10R" localSheetId="5">[152]INPUT!#REF!</definedName>
    <definedName name="FY10R">[153]INPUT!#REF!</definedName>
    <definedName name="FY3L" localSheetId="4">[152]INPUT!#REF!</definedName>
    <definedName name="FY3L" localSheetId="3">[152]INPUT!#REF!</definedName>
    <definedName name="FY3L" localSheetId="2">[152]INPUT!#REF!</definedName>
    <definedName name="FY3L" localSheetId="1">[152]INPUT!#REF!</definedName>
    <definedName name="FY3L" localSheetId="0">[152]INPUT!#REF!</definedName>
    <definedName name="FY3L" localSheetId="5">[152]INPUT!#REF!</definedName>
    <definedName name="FY3L">[153]INPUT!#REF!</definedName>
    <definedName name="FY3R" localSheetId="4">[152]INPUT!#REF!</definedName>
    <definedName name="FY3R" localSheetId="3">[152]INPUT!#REF!</definedName>
    <definedName name="FY3R" localSheetId="2">[152]INPUT!#REF!</definedName>
    <definedName name="FY3R" localSheetId="1">[152]INPUT!#REF!</definedName>
    <definedName name="FY3R" localSheetId="0">[152]INPUT!#REF!</definedName>
    <definedName name="FY3R" localSheetId="5">[152]INPUT!#REF!</definedName>
    <definedName name="FY3R">[153]INPUT!#REF!</definedName>
    <definedName name="FY4L" localSheetId="4">[152]INPUT!#REF!</definedName>
    <definedName name="FY4L" localSheetId="3">[152]INPUT!#REF!</definedName>
    <definedName name="FY4L" localSheetId="2">[152]INPUT!#REF!</definedName>
    <definedName name="FY4L" localSheetId="1">[152]INPUT!#REF!</definedName>
    <definedName name="FY4L" localSheetId="0">[152]INPUT!#REF!</definedName>
    <definedName name="FY4L" localSheetId="5">[152]INPUT!#REF!</definedName>
    <definedName name="FY4L">[153]INPUT!#REF!</definedName>
    <definedName name="FY4R" localSheetId="4">[152]INPUT!#REF!</definedName>
    <definedName name="FY4R" localSheetId="3">[152]INPUT!#REF!</definedName>
    <definedName name="FY4R" localSheetId="2">[152]INPUT!#REF!</definedName>
    <definedName name="FY4R" localSheetId="1">[152]INPUT!#REF!</definedName>
    <definedName name="FY4R" localSheetId="0">[152]INPUT!#REF!</definedName>
    <definedName name="FY4R" localSheetId="5">[152]INPUT!#REF!</definedName>
    <definedName name="FY4R">[153]INPUT!#REF!</definedName>
    <definedName name="FY5L" localSheetId="4">[152]INPUT!#REF!</definedName>
    <definedName name="FY5L" localSheetId="3">[152]INPUT!#REF!</definedName>
    <definedName name="FY5L" localSheetId="2">[152]INPUT!#REF!</definedName>
    <definedName name="FY5L" localSheetId="1">[152]INPUT!#REF!</definedName>
    <definedName name="FY5L" localSheetId="0">[152]INPUT!#REF!</definedName>
    <definedName name="FY5L" localSheetId="5">[152]INPUT!#REF!</definedName>
    <definedName name="FY5L">[153]INPUT!#REF!</definedName>
    <definedName name="FY5R" localSheetId="4">[152]INPUT!#REF!</definedName>
    <definedName name="FY5R" localSheetId="3">[152]INPUT!#REF!</definedName>
    <definedName name="FY5R" localSheetId="2">[152]INPUT!#REF!</definedName>
    <definedName name="FY5R" localSheetId="1">[152]INPUT!#REF!</definedName>
    <definedName name="FY5R" localSheetId="0">[152]INPUT!#REF!</definedName>
    <definedName name="FY5R" localSheetId="5">[152]INPUT!#REF!</definedName>
    <definedName name="FY5R">[153]INPUT!#REF!</definedName>
    <definedName name="FY6L" localSheetId="4">[152]INPUT!#REF!</definedName>
    <definedName name="FY6L" localSheetId="3">[152]INPUT!#REF!</definedName>
    <definedName name="FY6L" localSheetId="2">[152]INPUT!#REF!</definedName>
    <definedName name="FY6L" localSheetId="1">[152]INPUT!#REF!</definedName>
    <definedName name="FY6L" localSheetId="0">[152]INPUT!#REF!</definedName>
    <definedName name="FY6L" localSheetId="5">[152]INPUT!#REF!</definedName>
    <definedName name="FY6L">[153]INPUT!#REF!</definedName>
    <definedName name="FY6R" localSheetId="4">[152]INPUT!#REF!</definedName>
    <definedName name="FY6R" localSheetId="3">[152]INPUT!#REF!</definedName>
    <definedName name="FY6R" localSheetId="2">[152]INPUT!#REF!</definedName>
    <definedName name="FY6R" localSheetId="1">[152]INPUT!#REF!</definedName>
    <definedName name="FY6R" localSheetId="0">[152]INPUT!#REF!</definedName>
    <definedName name="FY6R" localSheetId="5">[152]INPUT!#REF!</definedName>
    <definedName name="FY6R">[153]INPUT!#REF!</definedName>
    <definedName name="FY7L" localSheetId="4">[152]INPUT!#REF!</definedName>
    <definedName name="FY7L" localSheetId="3">[152]INPUT!#REF!</definedName>
    <definedName name="FY7L" localSheetId="2">[152]INPUT!#REF!</definedName>
    <definedName name="FY7L" localSheetId="1">[152]INPUT!#REF!</definedName>
    <definedName name="FY7L" localSheetId="0">[152]INPUT!#REF!</definedName>
    <definedName name="FY7L" localSheetId="5">[152]INPUT!#REF!</definedName>
    <definedName name="FY7L">[153]INPUT!#REF!</definedName>
    <definedName name="FY7R" localSheetId="4">[152]INPUT!#REF!</definedName>
    <definedName name="FY7R" localSheetId="3">[152]INPUT!#REF!</definedName>
    <definedName name="FY7R" localSheetId="2">[152]INPUT!#REF!</definedName>
    <definedName name="FY7R" localSheetId="1">[152]INPUT!#REF!</definedName>
    <definedName name="FY7R" localSheetId="0">[152]INPUT!#REF!</definedName>
    <definedName name="FY7R" localSheetId="5">[152]INPUT!#REF!</definedName>
    <definedName name="FY7R">[153]INPUT!#REF!</definedName>
    <definedName name="FY8L" localSheetId="4">[152]INPUT!#REF!</definedName>
    <definedName name="FY8L" localSheetId="3">[152]INPUT!#REF!</definedName>
    <definedName name="FY8L" localSheetId="2">[152]INPUT!#REF!</definedName>
    <definedName name="FY8L" localSheetId="1">[152]INPUT!#REF!</definedName>
    <definedName name="FY8L" localSheetId="0">[152]INPUT!#REF!</definedName>
    <definedName name="FY8L" localSheetId="5">[152]INPUT!#REF!</definedName>
    <definedName name="FY8L">[153]INPUT!#REF!</definedName>
    <definedName name="FY8R" localSheetId="4">[152]INPUT!#REF!</definedName>
    <definedName name="FY8R" localSheetId="3">[152]INPUT!#REF!</definedName>
    <definedName name="FY8R" localSheetId="2">[152]INPUT!#REF!</definedName>
    <definedName name="FY8R" localSheetId="1">[152]INPUT!#REF!</definedName>
    <definedName name="FY8R" localSheetId="0">[152]INPUT!#REF!</definedName>
    <definedName name="FY8R" localSheetId="5">[152]INPUT!#REF!</definedName>
    <definedName name="FY8R">[153]INPUT!#REF!</definedName>
    <definedName name="FY9L" localSheetId="4">[152]INPUT!#REF!</definedName>
    <definedName name="FY9L" localSheetId="3">[152]INPUT!#REF!</definedName>
    <definedName name="FY9L" localSheetId="2">[152]INPUT!#REF!</definedName>
    <definedName name="FY9L" localSheetId="1">[152]INPUT!#REF!</definedName>
    <definedName name="FY9L" localSheetId="0">[152]INPUT!#REF!</definedName>
    <definedName name="FY9L" localSheetId="5">[152]INPUT!#REF!</definedName>
    <definedName name="FY9L">[153]INPUT!#REF!</definedName>
    <definedName name="FY9R" localSheetId="4">[152]INPUT!#REF!</definedName>
    <definedName name="FY9R" localSheetId="3">[152]INPUT!#REF!</definedName>
    <definedName name="FY9R" localSheetId="2">[152]INPUT!#REF!</definedName>
    <definedName name="FY9R" localSheetId="1">[152]INPUT!#REF!</definedName>
    <definedName name="FY9R" localSheetId="0">[152]INPUT!#REF!</definedName>
    <definedName name="FY9R" localSheetId="5">[152]INPUT!#REF!</definedName>
    <definedName name="FY9R">[153]INPUT!#REF!</definedName>
    <definedName name="FYY10L" localSheetId="4">[152]INPUT!#REF!</definedName>
    <definedName name="FYY10L" localSheetId="3">[152]INPUT!#REF!</definedName>
    <definedName name="FYY10L" localSheetId="2">[152]INPUT!#REF!</definedName>
    <definedName name="FYY10L" localSheetId="1">[152]INPUT!#REF!</definedName>
    <definedName name="FYY10L" localSheetId="0">[152]INPUT!#REF!</definedName>
    <definedName name="FYY10L" localSheetId="5">[152]INPUT!#REF!</definedName>
    <definedName name="FYY10L">[153]INPUT!#REF!</definedName>
    <definedName name="FYY10R" localSheetId="4">[152]INPUT!#REF!</definedName>
    <definedName name="FYY10R" localSheetId="3">[152]INPUT!#REF!</definedName>
    <definedName name="FYY10R" localSheetId="2">[152]INPUT!#REF!</definedName>
    <definedName name="FYY10R" localSheetId="1">[152]INPUT!#REF!</definedName>
    <definedName name="FYY10R" localSheetId="0">[152]INPUT!#REF!</definedName>
    <definedName name="FYY10R" localSheetId="5">[152]INPUT!#REF!</definedName>
    <definedName name="FYY10R">[153]INPUT!#REF!</definedName>
    <definedName name="FYY3L" localSheetId="4">[152]INPUT!#REF!</definedName>
    <definedName name="FYY3L" localSheetId="3">[152]INPUT!#REF!</definedName>
    <definedName name="FYY3L" localSheetId="2">[152]INPUT!#REF!</definedName>
    <definedName name="FYY3L" localSheetId="1">[152]INPUT!#REF!</definedName>
    <definedName name="FYY3L" localSheetId="0">[152]INPUT!#REF!</definedName>
    <definedName name="FYY3L" localSheetId="5">[152]INPUT!#REF!</definedName>
    <definedName name="FYY3L">[153]INPUT!#REF!</definedName>
    <definedName name="FYY3R" localSheetId="4">[152]INPUT!#REF!</definedName>
    <definedName name="FYY3R" localSheetId="3">[152]INPUT!#REF!</definedName>
    <definedName name="FYY3R" localSheetId="2">[152]INPUT!#REF!</definedName>
    <definedName name="FYY3R" localSheetId="1">[152]INPUT!#REF!</definedName>
    <definedName name="FYY3R" localSheetId="0">[152]INPUT!#REF!</definedName>
    <definedName name="FYY3R" localSheetId="5">[152]INPUT!#REF!</definedName>
    <definedName name="FYY3R">[153]INPUT!#REF!</definedName>
    <definedName name="FYY4L" localSheetId="4">[152]INPUT!#REF!</definedName>
    <definedName name="FYY4L" localSheetId="3">[152]INPUT!#REF!</definedName>
    <definedName name="FYY4L" localSheetId="2">[152]INPUT!#REF!</definedName>
    <definedName name="FYY4L" localSheetId="1">[152]INPUT!#REF!</definedName>
    <definedName name="FYY4L" localSheetId="0">[152]INPUT!#REF!</definedName>
    <definedName name="FYY4L" localSheetId="5">[152]INPUT!#REF!</definedName>
    <definedName name="FYY4L">[153]INPUT!#REF!</definedName>
    <definedName name="FYY4R" localSheetId="4">[152]INPUT!#REF!</definedName>
    <definedName name="FYY4R" localSheetId="3">[152]INPUT!#REF!</definedName>
    <definedName name="FYY4R" localSheetId="2">[152]INPUT!#REF!</definedName>
    <definedName name="FYY4R" localSheetId="1">[152]INPUT!#REF!</definedName>
    <definedName name="FYY4R" localSheetId="0">[152]INPUT!#REF!</definedName>
    <definedName name="FYY4R" localSheetId="5">[152]INPUT!#REF!</definedName>
    <definedName name="FYY4R">[153]INPUT!#REF!</definedName>
    <definedName name="FYY5L" localSheetId="4">[152]INPUT!#REF!</definedName>
    <definedName name="FYY5L" localSheetId="3">[152]INPUT!#REF!</definedName>
    <definedName name="FYY5L" localSheetId="2">[152]INPUT!#REF!</definedName>
    <definedName name="FYY5L" localSheetId="1">[152]INPUT!#REF!</definedName>
    <definedName name="FYY5L" localSheetId="0">[152]INPUT!#REF!</definedName>
    <definedName name="FYY5L" localSheetId="5">[152]INPUT!#REF!</definedName>
    <definedName name="FYY5L">[153]INPUT!#REF!</definedName>
    <definedName name="FYY5R" localSheetId="4">[152]INPUT!#REF!</definedName>
    <definedName name="FYY5R" localSheetId="3">[152]INPUT!#REF!</definedName>
    <definedName name="FYY5R" localSheetId="2">[152]INPUT!#REF!</definedName>
    <definedName name="FYY5R" localSheetId="1">[152]INPUT!#REF!</definedName>
    <definedName name="FYY5R" localSheetId="0">[152]INPUT!#REF!</definedName>
    <definedName name="FYY5R" localSheetId="5">[152]INPUT!#REF!</definedName>
    <definedName name="FYY5R">[153]INPUT!#REF!</definedName>
    <definedName name="FYY6L" localSheetId="4">[152]INPUT!#REF!</definedName>
    <definedName name="FYY6L" localSheetId="3">[152]INPUT!#REF!</definedName>
    <definedName name="FYY6L" localSheetId="2">[152]INPUT!#REF!</definedName>
    <definedName name="FYY6L" localSheetId="1">[152]INPUT!#REF!</definedName>
    <definedName name="FYY6L" localSheetId="0">[152]INPUT!#REF!</definedName>
    <definedName name="FYY6L" localSheetId="5">[152]INPUT!#REF!</definedName>
    <definedName name="FYY6L">[153]INPUT!#REF!</definedName>
    <definedName name="FYY6R" localSheetId="4">[152]INPUT!#REF!</definedName>
    <definedName name="FYY6R" localSheetId="3">[152]INPUT!#REF!</definedName>
    <definedName name="FYY6R" localSheetId="2">[152]INPUT!#REF!</definedName>
    <definedName name="FYY6R" localSheetId="1">[152]INPUT!#REF!</definedName>
    <definedName name="FYY6R" localSheetId="0">[152]INPUT!#REF!</definedName>
    <definedName name="FYY6R" localSheetId="5">[152]INPUT!#REF!</definedName>
    <definedName name="FYY6R">[153]INPUT!#REF!</definedName>
    <definedName name="FYY7L" localSheetId="4">[152]INPUT!#REF!</definedName>
    <definedName name="FYY7L" localSheetId="3">[152]INPUT!#REF!</definedName>
    <definedName name="FYY7L" localSheetId="2">[152]INPUT!#REF!</definedName>
    <definedName name="FYY7L" localSheetId="1">[152]INPUT!#REF!</definedName>
    <definedName name="FYY7L" localSheetId="0">[152]INPUT!#REF!</definedName>
    <definedName name="FYY7L" localSheetId="5">[152]INPUT!#REF!</definedName>
    <definedName name="FYY7L">[153]INPUT!#REF!</definedName>
    <definedName name="FYY7R" localSheetId="4">[152]INPUT!#REF!</definedName>
    <definedName name="FYY7R" localSheetId="3">[152]INPUT!#REF!</definedName>
    <definedName name="FYY7R" localSheetId="2">[152]INPUT!#REF!</definedName>
    <definedName name="FYY7R" localSheetId="1">[152]INPUT!#REF!</definedName>
    <definedName name="FYY7R" localSheetId="0">[152]INPUT!#REF!</definedName>
    <definedName name="FYY7R" localSheetId="5">[152]INPUT!#REF!</definedName>
    <definedName name="FYY7R">[153]INPUT!#REF!</definedName>
    <definedName name="FYY8L" localSheetId="4">[152]INPUT!#REF!</definedName>
    <definedName name="FYY8L" localSheetId="3">[152]INPUT!#REF!</definedName>
    <definedName name="FYY8L" localSheetId="2">[152]INPUT!#REF!</definedName>
    <definedName name="FYY8L" localSheetId="1">[152]INPUT!#REF!</definedName>
    <definedName name="FYY8L" localSheetId="0">[152]INPUT!#REF!</definedName>
    <definedName name="FYY8L" localSheetId="5">[152]INPUT!#REF!</definedName>
    <definedName name="FYY8L">[153]INPUT!#REF!</definedName>
    <definedName name="FYY8R" localSheetId="4">[152]INPUT!#REF!</definedName>
    <definedName name="FYY8R" localSheetId="3">[152]INPUT!#REF!</definedName>
    <definedName name="FYY8R" localSheetId="2">[152]INPUT!#REF!</definedName>
    <definedName name="FYY8R" localSheetId="1">[152]INPUT!#REF!</definedName>
    <definedName name="FYY8R" localSheetId="0">[152]INPUT!#REF!</definedName>
    <definedName name="FYY8R" localSheetId="5">[152]INPUT!#REF!</definedName>
    <definedName name="FYY8R">[153]INPUT!#REF!</definedName>
    <definedName name="FYY9L" localSheetId="4">[152]INPUT!#REF!</definedName>
    <definedName name="FYY9L" localSheetId="3">[152]INPUT!#REF!</definedName>
    <definedName name="FYY9L" localSheetId="2">[152]INPUT!#REF!</definedName>
    <definedName name="FYY9L" localSheetId="1">[152]INPUT!#REF!</definedName>
    <definedName name="FYY9L" localSheetId="0">[152]INPUT!#REF!</definedName>
    <definedName name="FYY9L" localSheetId="5">[152]INPUT!#REF!</definedName>
    <definedName name="FYY9L">[153]INPUT!#REF!</definedName>
    <definedName name="FYY9R" localSheetId="4">[152]INPUT!#REF!</definedName>
    <definedName name="FYY9R" localSheetId="3">[152]INPUT!#REF!</definedName>
    <definedName name="FYY9R" localSheetId="2">[152]INPUT!#REF!</definedName>
    <definedName name="FYY9R" localSheetId="1">[152]INPUT!#REF!</definedName>
    <definedName name="FYY9R" localSheetId="0">[152]INPUT!#REF!</definedName>
    <definedName name="FYY9R" localSheetId="5">[152]INPUT!#REF!</definedName>
    <definedName name="FYY9R">[153]INPUT!#REF!</definedName>
    <definedName name="FZ" localSheetId="4">#REF!</definedName>
    <definedName name="FZ" localSheetId="3">#REF!</definedName>
    <definedName name="FZ" localSheetId="2">#REF!</definedName>
    <definedName name="FZ" localSheetId="1">#REF!</definedName>
    <definedName name="FZ" localSheetId="0">#REF!</definedName>
    <definedName name="FZ" localSheetId="7">#REF!</definedName>
    <definedName name="FZ" localSheetId="5">#REF!</definedName>
    <definedName name="FZ">#REF!</definedName>
    <definedName name="G" localSheetId="4">#REF!</definedName>
    <definedName name="G" localSheetId="3">#REF!</definedName>
    <definedName name="G" localSheetId="2">#REF!</definedName>
    <definedName name="G" localSheetId="1">#REF!</definedName>
    <definedName name="G" localSheetId="0">#REF!</definedName>
    <definedName name="G" localSheetId="7">#REF!</definedName>
    <definedName name="G" localSheetId="5">#REF!</definedName>
    <definedName name="G">#REF!</definedName>
    <definedName name="G10L" localSheetId="4">[21]INPUT!#REF!</definedName>
    <definedName name="G10L" localSheetId="3">[21]INPUT!#REF!</definedName>
    <definedName name="G10L" localSheetId="2">[21]INPUT!#REF!</definedName>
    <definedName name="G10L" localSheetId="1">[21]INPUT!#REF!</definedName>
    <definedName name="G10L" localSheetId="0">[21]INPUT!#REF!</definedName>
    <definedName name="G10L" localSheetId="7">[21]INPUT!#REF!</definedName>
    <definedName name="G10L" localSheetId="5">[21]INPUT!#REF!</definedName>
    <definedName name="G10L">[21]INPUT!#REF!</definedName>
    <definedName name="G10R" localSheetId="4">[21]INPUT!#REF!</definedName>
    <definedName name="G10R" localSheetId="3">[21]INPUT!#REF!</definedName>
    <definedName name="G10R" localSheetId="2">[21]INPUT!#REF!</definedName>
    <definedName name="G10R" localSheetId="1">[21]INPUT!#REF!</definedName>
    <definedName name="G10R" localSheetId="0">[21]INPUT!#REF!</definedName>
    <definedName name="G10R" localSheetId="7">[21]INPUT!#REF!</definedName>
    <definedName name="G10R" localSheetId="5">[21]INPUT!#REF!</definedName>
    <definedName name="G10R">[21]INPUT!#REF!</definedName>
    <definedName name="G1A1P" localSheetId="4">#REF!</definedName>
    <definedName name="G1A1P" localSheetId="3">#REF!</definedName>
    <definedName name="G1A1P" localSheetId="2">#REF!</definedName>
    <definedName name="G1A1P" localSheetId="1">#REF!</definedName>
    <definedName name="G1A1P" localSheetId="0">#REF!</definedName>
    <definedName name="G1A1P" localSheetId="7">#REF!</definedName>
    <definedName name="G1A1P" localSheetId="5">#REF!</definedName>
    <definedName name="G1A1P">#REF!</definedName>
    <definedName name="g1a1t" localSheetId="4">#REF!</definedName>
    <definedName name="g1a1t" localSheetId="3">#REF!</definedName>
    <definedName name="g1a1t" localSheetId="2">#REF!</definedName>
    <definedName name="g1a1t" localSheetId="1">#REF!</definedName>
    <definedName name="g1a1t" localSheetId="0">#REF!</definedName>
    <definedName name="g1a1t" localSheetId="7">#REF!</definedName>
    <definedName name="g1a1t" localSheetId="5">#REF!</definedName>
    <definedName name="g1a1t">#REF!</definedName>
    <definedName name="g1a2p" localSheetId="4">#REF!</definedName>
    <definedName name="g1a2p" localSheetId="3">#REF!</definedName>
    <definedName name="g1a2p" localSheetId="2">#REF!</definedName>
    <definedName name="g1a2p" localSheetId="1">#REF!</definedName>
    <definedName name="g1a2p" localSheetId="0">#REF!</definedName>
    <definedName name="g1a2p" localSheetId="7">#REF!</definedName>
    <definedName name="g1a2p" localSheetId="5">#REF!</definedName>
    <definedName name="g1a2p">#REF!</definedName>
    <definedName name="g1a2t" localSheetId="4">#REF!</definedName>
    <definedName name="g1a2t" localSheetId="3">#REF!</definedName>
    <definedName name="g1a2t" localSheetId="2">#REF!</definedName>
    <definedName name="g1a2t" localSheetId="1">#REF!</definedName>
    <definedName name="g1a2t" localSheetId="0">#REF!</definedName>
    <definedName name="g1a2t" localSheetId="7">#REF!</definedName>
    <definedName name="g1a2t" localSheetId="5">#REF!</definedName>
    <definedName name="g1a2t">#REF!</definedName>
    <definedName name="G2A1P" localSheetId="4">#REF!</definedName>
    <definedName name="G2A1P" localSheetId="3">#REF!</definedName>
    <definedName name="G2A1P" localSheetId="2">#REF!</definedName>
    <definedName name="G2A1P" localSheetId="1">#REF!</definedName>
    <definedName name="G2A1P" localSheetId="0">#REF!</definedName>
    <definedName name="G2A1P" localSheetId="7">#REF!</definedName>
    <definedName name="G2A1P" localSheetId="5">#REF!</definedName>
    <definedName name="G2A1P">#REF!</definedName>
    <definedName name="g2a1t" localSheetId="4">#REF!</definedName>
    <definedName name="g2a1t" localSheetId="3">#REF!</definedName>
    <definedName name="g2a1t" localSheetId="2">#REF!</definedName>
    <definedName name="g2a1t" localSheetId="1">#REF!</definedName>
    <definedName name="g2a1t" localSheetId="0">#REF!</definedName>
    <definedName name="g2a1t" localSheetId="7">#REF!</definedName>
    <definedName name="g2a1t" localSheetId="5">#REF!</definedName>
    <definedName name="g2a1t">#REF!</definedName>
    <definedName name="g2a2p" localSheetId="4">#REF!</definedName>
    <definedName name="g2a2p" localSheetId="3">#REF!</definedName>
    <definedName name="g2a2p" localSheetId="2">#REF!</definedName>
    <definedName name="g2a2p" localSheetId="1">#REF!</definedName>
    <definedName name="g2a2p" localSheetId="0">#REF!</definedName>
    <definedName name="g2a2p" localSheetId="7">#REF!</definedName>
    <definedName name="g2a2p" localSheetId="5">#REF!</definedName>
    <definedName name="g2a2p">#REF!</definedName>
    <definedName name="g2a2t" localSheetId="4">#REF!</definedName>
    <definedName name="g2a2t" localSheetId="3">#REF!</definedName>
    <definedName name="g2a2t" localSheetId="2">#REF!</definedName>
    <definedName name="g2a2t" localSheetId="1">#REF!</definedName>
    <definedName name="g2a2t" localSheetId="0">#REF!</definedName>
    <definedName name="g2a2t" localSheetId="7">#REF!</definedName>
    <definedName name="g2a2t" localSheetId="5">#REF!</definedName>
    <definedName name="g2a2t">#REF!</definedName>
    <definedName name="G3A1P" localSheetId="4">#REF!</definedName>
    <definedName name="G3A1P" localSheetId="3">#REF!</definedName>
    <definedName name="G3A1P" localSheetId="2">#REF!</definedName>
    <definedName name="G3A1P" localSheetId="1">#REF!</definedName>
    <definedName name="G3A1P" localSheetId="0">#REF!</definedName>
    <definedName name="G3A1P" localSheetId="7">#REF!</definedName>
    <definedName name="G3A1P" localSheetId="5">#REF!</definedName>
    <definedName name="G3A1P">#REF!</definedName>
    <definedName name="g3a1t" localSheetId="4">#REF!</definedName>
    <definedName name="g3a1t" localSheetId="3">#REF!</definedName>
    <definedName name="g3a1t" localSheetId="2">#REF!</definedName>
    <definedName name="g3a1t" localSheetId="1">#REF!</definedName>
    <definedName name="g3a1t" localSheetId="0">#REF!</definedName>
    <definedName name="g3a1t" localSheetId="7">#REF!</definedName>
    <definedName name="g3a1t" localSheetId="5">#REF!</definedName>
    <definedName name="g3a1t">#REF!</definedName>
    <definedName name="g3a2p" localSheetId="4">#REF!</definedName>
    <definedName name="g3a2p" localSheetId="3">#REF!</definedName>
    <definedName name="g3a2p" localSheetId="2">#REF!</definedName>
    <definedName name="g3a2p" localSheetId="1">#REF!</definedName>
    <definedName name="g3a2p" localSheetId="0">#REF!</definedName>
    <definedName name="g3a2p" localSheetId="7">#REF!</definedName>
    <definedName name="g3a2p" localSheetId="5">#REF!</definedName>
    <definedName name="g3a2p">#REF!</definedName>
    <definedName name="g3a2t" localSheetId="4">#REF!</definedName>
    <definedName name="g3a2t" localSheetId="3">#REF!</definedName>
    <definedName name="g3a2t" localSheetId="2">#REF!</definedName>
    <definedName name="g3a2t" localSheetId="1">#REF!</definedName>
    <definedName name="g3a2t" localSheetId="0">#REF!</definedName>
    <definedName name="g3a2t" localSheetId="7">#REF!</definedName>
    <definedName name="g3a2t" localSheetId="5">#REF!</definedName>
    <definedName name="g3a2t">#REF!</definedName>
    <definedName name="G3L" localSheetId="4">[21]INPUT!#REF!</definedName>
    <definedName name="G3L" localSheetId="3">[21]INPUT!#REF!</definedName>
    <definedName name="G3L" localSheetId="2">[21]INPUT!#REF!</definedName>
    <definedName name="G3L" localSheetId="1">[21]INPUT!#REF!</definedName>
    <definedName name="G3L" localSheetId="0">[21]INPUT!#REF!</definedName>
    <definedName name="G3L" localSheetId="7">[21]INPUT!#REF!</definedName>
    <definedName name="G3L" localSheetId="5">[21]INPUT!#REF!</definedName>
    <definedName name="G3L">[21]INPUT!#REF!</definedName>
    <definedName name="G3R" localSheetId="4">[21]INPUT!#REF!</definedName>
    <definedName name="G3R" localSheetId="3">[21]INPUT!#REF!</definedName>
    <definedName name="G3R" localSheetId="2">[21]INPUT!#REF!</definedName>
    <definedName name="G3R" localSheetId="1">[21]INPUT!#REF!</definedName>
    <definedName name="G3R" localSheetId="0">[21]INPUT!#REF!</definedName>
    <definedName name="G3R" localSheetId="7">[21]INPUT!#REF!</definedName>
    <definedName name="G3R" localSheetId="5">[21]INPUT!#REF!</definedName>
    <definedName name="G3R">[21]INPUT!#REF!</definedName>
    <definedName name="G4A1P" localSheetId="4">#REF!</definedName>
    <definedName name="G4A1P" localSheetId="3">#REF!</definedName>
    <definedName name="G4A1P" localSheetId="2">#REF!</definedName>
    <definedName name="G4A1P" localSheetId="1">#REF!</definedName>
    <definedName name="G4A1P" localSheetId="0">#REF!</definedName>
    <definedName name="G4A1P" localSheetId="7">#REF!</definedName>
    <definedName name="G4A1P" localSheetId="5">#REF!</definedName>
    <definedName name="G4A1P">#REF!</definedName>
    <definedName name="g4a1t" localSheetId="4">#REF!</definedName>
    <definedName name="g4a1t" localSheetId="3">#REF!</definedName>
    <definedName name="g4a1t" localSheetId="2">#REF!</definedName>
    <definedName name="g4a1t" localSheetId="1">#REF!</definedName>
    <definedName name="g4a1t" localSheetId="0">#REF!</definedName>
    <definedName name="g4a1t" localSheetId="7">#REF!</definedName>
    <definedName name="g4a1t" localSheetId="5">#REF!</definedName>
    <definedName name="g4a1t">#REF!</definedName>
    <definedName name="g4a2p" localSheetId="4">#REF!</definedName>
    <definedName name="g4a2p" localSheetId="3">#REF!</definedName>
    <definedName name="g4a2p" localSheetId="2">#REF!</definedName>
    <definedName name="g4a2p" localSheetId="1">#REF!</definedName>
    <definedName name="g4a2p" localSheetId="0">#REF!</definedName>
    <definedName name="g4a2p" localSheetId="7">#REF!</definedName>
    <definedName name="g4a2p" localSheetId="5">#REF!</definedName>
    <definedName name="g4a2p">#REF!</definedName>
    <definedName name="g4a2t" localSheetId="4">#REF!</definedName>
    <definedName name="g4a2t" localSheetId="3">#REF!</definedName>
    <definedName name="g4a2t" localSheetId="2">#REF!</definedName>
    <definedName name="g4a2t" localSheetId="1">#REF!</definedName>
    <definedName name="g4a2t" localSheetId="0">#REF!</definedName>
    <definedName name="g4a2t" localSheetId="7">#REF!</definedName>
    <definedName name="g4a2t" localSheetId="5">#REF!</definedName>
    <definedName name="g4a2t">#REF!</definedName>
    <definedName name="G4L" localSheetId="4">[21]INPUT!#REF!</definedName>
    <definedName name="G4L" localSheetId="3">[21]INPUT!#REF!</definedName>
    <definedName name="G4L" localSheetId="2">[21]INPUT!#REF!</definedName>
    <definedName name="G4L" localSheetId="1">[21]INPUT!#REF!</definedName>
    <definedName name="G4L" localSheetId="0">[21]INPUT!#REF!</definedName>
    <definedName name="G4L" localSheetId="7">[21]INPUT!#REF!</definedName>
    <definedName name="G4L" localSheetId="5">[21]INPUT!#REF!</definedName>
    <definedName name="G4L">[21]INPUT!#REF!</definedName>
    <definedName name="G4R" localSheetId="4">[21]INPUT!#REF!</definedName>
    <definedName name="G4R" localSheetId="3">[21]INPUT!#REF!</definedName>
    <definedName name="G4R" localSheetId="2">[21]INPUT!#REF!</definedName>
    <definedName name="G4R" localSheetId="1">[21]INPUT!#REF!</definedName>
    <definedName name="G4R" localSheetId="0">[21]INPUT!#REF!</definedName>
    <definedName name="G4R" localSheetId="7">[21]INPUT!#REF!</definedName>
    <definedName name="G4R" localSheetId="5">[21]INPUT!#REF!</definedName>
    <definedName name="G4R">[21]INPUT!#REF!</definedName>
    <definedName name="G5A1P" localSheetId="4">#REF!</definedName>
    <definedName name="G5A1P" localSheetId="3">#REF!</definedName>
    <definedName name="G5A1P" localSheetId="2">#REF!</definedName>
    <definedName name="G5A1P" localSheetId="1">#REF!</definedName>
    <definedName name="G5A1P" localSheetId="0">#REF!</definedName>
    <definedName name="G5A1P" localSheetId="7">#REF!</definedName>
    <definedName name="G5A1P" localSheetId="5">#REF!</definedName>
    <definedName name="G5A1P">#REF!</definedName>
    <definedName name="g5a1t" localSheetId="4">#REF!</definedName>
    <definedName name="g5a1t" localSheetId="3">#REF!</definedName>
    <definedName name="g5a1t" localSheetId="2">#REF!</definedName>
    <definedName name="g5a1t" localSheetId="1">#REF!</definedName>
    <definedName name="g5a1t" localSheetId="0">#REF!</definedName>
    <definedName name="g5a1t" localSheetId="7">#REF!</definedName>
    <definedName name="g5a1t" localSheetId="5">#REF!</definedName>
    <definedName name="g5a1t">#REF!</definedName>
    <definedName name="g5a2p" localSheetId="4">#REF!</definedName>
    <definedName name="g5a2p" localSheetId="3">#REF!</definedName>
    <definedName name="g5a2p" localSheetId="2">#REF!</definedName>
    <definedName name="g5a2p" localSheetId="1">#REF!</definedName>
    <definedName name="g5a2p" localSheetId="0">#REF!</definedName>
    <definedName name="g5a2p" localSheetId="7">#REF!</definedName>
    <definedName name="g5a2p" localSheetId="5">#REF!</definedName>
    <definedName name="g5a2p">#REF!</definedName>
    <definedName name="g5a2t" localSheetId="4">#REF!</definedName>
    <definedName name="g5a2t" localSheetId="3">#REF!</definedName>
    <definedName name="g5a2t" localSheetId="2">#REF!</definedName>
    <definedName name="g5a2t" localSheetId="1">#REF!</definedName>
    <definedName name="g5a2t" localSheetId="0">#REF!</definedName>
    <definedName name="g5a2t" localSheetId="7">#REF!</definedName>
    <definedName name="g5a2t" localSheetId="5">#REF!</definedName>
    <definedName name="g5a2t">#REF!</definedName>
    <definedName name="G5L" localSheetId="4">[21]INPUT!#REF!</definedName>
    <definedName name="G5L" localSheetId="3">[21]INPUT!#REF!</definedName>
    <definedName name="G5L" localSheetId="2">[21]INPUT!#REF!</definedName>
    <definedName name="G5L" localSheetId="1">[21]INPUT!#REF!</definedName>
    <definedName name="G5L" localSheetId="0">[21]INPUT!#REF!</definedName>
    <definedName name="G5L" localSheetId="7">[21]INPUT!#REF!</definedName>
    <definedName name="G5L" localSheetId="5">[21]INPUT!#REF!</definedName>
    <definedName name="G5L">[21]INPUT!#REF!</definedName>
    <definedName name="G5R" localSheetId="4">[21]INPUT!#REF!</definedName>
    <definedName name="G5R" localSheetId="3">[21]INPUT!#REF!</definedName>
    <definedName name="G5R" localSheetId="2">[21]INPUT!#REF!</definedName>
    <definedName name="G5R" localSheetId="1">[21]INPUT!#REF!</definedName>
    <definedName name="G5R" localSheetId="0">[21]INPUT!#REF!</definedName>
    <definedName name="G5R" localSheetId="7">[21]INPUT!#REF!</definedName>
    <definedName name="G5R" localSheetId="5">[21]INPUT!#REF!</definedName>
    <definedName name="G5R">[21]INPUT!#REF!</definedName>
    <definedName name="G6A1P" localSheetId="4">#REF!</definedName>
    <definedName name="G6A1P" localSheetId="3">#REF!</definedName>
    <definedName name="G6A1P" localSheetId="2">#REF!</definedName>
    <definedName name="G6A1P" localSheetId="1">#REF!</definedName>
    <definedName name="G6A1P" localSheetId="0">#REF!</definedName>
    <definedName name="G6A1P" localSheetId="7">#REF!</definedName>
    <definedName name="G6A1P" localSheetId="5">#REF!</definedName>
    <definedName name="G6A1P">#REF!</definedName>
    <definedName name="g6a1t" localSheetId="4">#REF!</definedName>
    <definedName name="g6a1t" localSheetId="3">#REF!</definedName>
    <definedName name="g6a1t" localSheetId="2">#REF!</definedName>
    <definedName name="g6a1t" localSheetId="1">#REF!</definedName>
    <definedName name="g6a1t" localSheetId="0">#REF!</definedName>
    <definedName name="g6a1t" localSheetId="7">#REF!</definedName>
    <definedName name="g6a1t" localSheetId="5">#REF!</definedName>
    <definedName name="g6a1t">#REF!</definedName>
    <definedName name="g6a2p" localSheetId="4">#REF!</definedName>
    <definedName name="g6a2p" localSheetId="3">#REF!</definedName>
    <definedName name="g6a2p" localSheetId="2">#REF!</definedName>
    <definedName name="g6a2p" localSheetId="1">#REF!</definedName>
    <definedName name="g6a2p" localSheetId="0">#REF!</definedName>
    <definedName name="g6a2p" localSheetId="7">#REF!</definedName>
    <definedName name="g6a2p" localSheetId="5">#REF!</definedName>
    <definedName name="g6a2p">#REF!</definedName>
    <definedName name="g6a2t" localSheetId="4">#REF!</definedName>
    <definedName name="g6a2t" localSheetId="3">#REF!</definedName>
    <definedName name="g6a2t" localSheetId="2">#REF!</definedName>
    <definedName name="g6a2t" localSheetId="1">#REF!</definedName>
    <definedName name="g6a2t" localSheetId="0">#REF!</definedName>
    <definedName name="g6a2t" localSheetId="7">#REF!</definedName>
    <definedName name="g6a2t" localSheetId="5">#REF!</definedName>
    <definedName name="g6a2t">#REF!</definedName>
    <definedName name="G6L" localSheetId="4">[21]INPUT!#REF!</definedName>
    <definedName name="G6L" localSheetId="3">[21]INPUT!#REF!</definedName>
    <definedName name="G6L" localSheetId="2">[21]INPUT!#REF!</definedName>
    <definedName name="G6L" localSheetId="1">[21]INPUT!#REF!</definedName>
    <definedName name="G6L" localSheetId="0">[21]INPUT!#REF!</definedName>
    <definedName name="G6L" localSheetId="7">[21]INPUT!#REF!</definedName>
    <definedName name="G6L" localSheetId="5">[21]INPUT!#REF!</definedName>
    <definedName name="G6L">[21]INPUT!#REF!</definedName>
    <definedName name="G6R" localSheetId="4">[21]INPUT!#REF!</definedName>
    <definedName name="G6R" localSheetId="3">[21]INPUT!#REF!</definedName>
    <definedName name="G6R" localSheetId="2">[21]INPUT!#REF!</definedName>
    <definedName name="G6R" localSheetId="1">[21]INPUT!#REF!</definedName>
    <definedName name="G6R" localSheetId="0">[21]INPUT!#REF!</definedName>
    <definedName name="G6R" localSheetId="7">[21]INPUT!#REF!</definedName>
    <definedName name="G6R" localSheetId="5">[21]INPUT!#REF!</definedName>
    <definedName name="G6R">[21]INPUT!#REF!</definedName>
    <definedName name="G7L" localSheetId="4">[21]INPUT!#REF!</definedName>
    <definedName name="G7L" localSheetId="3">[21]INPUT!#REF!</definedName>
    <definedName name="G7L">[21]INPUT!#REF!</definedName>
    <definedName name="G7R" localSheetId="4">[21]INPUT!#REF!</definedName>
    <definedName name="G7R" localSheetId="3">[21]INPUT!#REF!</definedName>
    <definedName name="G7R">[21]INPUT!#REF!</definedName>
    <definedName name="G8L" localSheetId="4">[21]INPUT!#REF!</definedName>
    <definedName name="G8L" localSheetId="3">[21]INPUT!#REF!</definedName>
    <definedName name="G8L">[21]INPUT!#REF!</definedName>
    <definedName name="G8R" localSheetId="4">[21]INPUT!#REF!</definedName>
    <definedName name="G8R" localSheetId="3">[21]INPUT!#REF!</definedName>
    <definedName name="G8R">[21]INPUT!#REF!</definedName>
    <definedName name="G9L" localSheetId="4">[21]INPUT!#REF!</definedName>
    <definedName name="G9L" localSheetId="3">[21]INPUT!#REF!</definedName>
    <definedName name="G9L">[21]INPUT!#REF!</definedName>
    <definedName name="G9R" localSheetId="4">[21]INPUT!#REF!</definedName>
    <definedName name="G9R" localSheetId="3">[21]INPUT!#REF!</definedName>
    <definedName name="G9R">[21]INPUT!#REF!</definedName>
    <definedName name="GAB" localSheetId="4">[26]을!#REF!</definedName>
    <definedName name="GAB" localSheetId="3">[26]을!#REF!</definedName>
    <definedName name="GAB">[26]을!#REF!</definedName>
    <definedName name="GABION_개_소_별_명_세" localSheetId="4">#REF!</definedName>
    <definedName name="GABION_개_소_별_명_세" localSheetId="3">#REF!</definedName>
    <definedName name="GABION_개_소_별_명_세" localSheetId="2">#REF!</definedName>
    <definedName name="GABION_개_소_별_명_세" localSheetId="1">#REF!</definedName>
    <definedName name="GABION_개_소_별_명_세" localSheetId="0">#REF!</definedName>
    <definedName name="GABION_개_소_별_명_세" localSheetId="7">#REF!</definedName>
    <definedName name="GABION_개_소_별_명_세" localSheetId="5">#REF!</definedName>
    <definedName name="GABION_개_소_별_명_세">#REF!</definedName>
    <definedName name="GABION_수_량_집_계" localSheetId="4">#REF!</definedName>
    <definedName name="GABION_수_량_집_계" localSheetId="3">#REF!</definedName>
    <definedName name="GABION_수_량_집_계" localSheetId="2">#REF!</definedName>
    <definedName name="GABION_수_량_집_계" localSheetId="1">#REF!</definedName>
    <definedName name="GABION_수_량_집_계" localSheetId="0">#REF!</definedName>
    <definedName name="GABION_수_량_집_계" localSheetId="7">#REF!</definedName>
    <definedName name="GABION_수_량_집_계" localSheetId="5">#REF!</definedName>
    <definedName name="GABION_수_량_집_계">#REF!</definedName>
    <definedName name="GAK" localSheetId="4">#REF!</definedName>
    <definedName name="GAK" localSheetId="3">#REF!</definedName>
    <definedName name="GAK" localSheetId="2">#REF!</definedName>
    <definedName name="GAK" localSheetId="1">#REF!</definedName>
    <definedName name="GAK" localSheetId="0">#REF!</definedName>
    <definedName name="GAK" localSheetId="7">#REF!</definedName>
    <definedName name="GAK" localSheetId="5">#REF!</definedName>
    <definedName name="GAK">#REF!</definedName>
    <definedName name="gamma" localSheetId="4">#REF!</definedName>
    <definedName name="gamma" localSheetId="3">#REF!</definedName>
    <definedName name="gamma" localSheetId="2">#REF!</definedName>
    <definedName name="gamma" localSheetId="1">#REF!</definedName>
    <definedName name="gamma" localSheetId="0">#REF!</definedName>
    <definedName name="gamma" localSheetId="7">#REF!</definedName>
    <definedName name="gamma" localSheetId="5">#REF!</definedName>
    <definedName name="gamma">#REF!</definedName>
    <definedName name="GASP" localSheetId="4">#REF!</definedName>
    <definedName name="GASP" localSheetId="3">#REF!</definedName>
    <definedName name="GASP" localSheetId="2">#REF!</definedName>
    <definedName name="GASP" localSheetId="1">#REF!</definedName>
    <definedName name="GASP" localSheetId="0">#REF!</definedName>
    <definedName name="GASP" localSheetId="7">#REF!</definedName>
    <definedName name="GASP" localSheetId="5">#REF!</definedName>
    <definedName name="GASP">#REF!</definedName>
    <definedName name="GC" localSheetId="4">#REF!</definedName>
    <definedName name="GC" localSheetId="3">#REF!</definedName>
    <definedName name="GC" localSheetId="2">#REF!</definedName>
    <definedName name="GC" localSheetId="1">#REF!</definedName>
    <definedName name="GC" localSheetId="0">#REF!</definedName>
    <definedName name="GC" localSheetId="7">#REF!</definedName>
    <definedName name="GC" localSheetId="5">#REF!</definedName>
    <definedName name="GC">#REF!</definedName>
    <definedName name="gdgdg" localSheetId="4">#REF!</definedName>
    <definedName name="gdgdg" localSheetId="3">#REF!</definedName>
    <definedName name="gdgdg" localSheetId="2">#REF!</definedName>
    <definedName name="gdgdg" localSheetId="1">#REF!</definedName>
    <definedName name="gdgdg" localSheetId="0">#REF!</definedName>
    <definedName name="gdgdg" localSheetId="7">#REF!</definedName>
    <definedName name="gdgdg" localSheetId="5">#REF!</definedName>
    <definedName name="gdgdg">#REF!</definedName>
    <definedName name="gfgdfg" localSheetId="4" hidden="1">[166]차액보증!#REF!</definedName>
    <definedName name="gfgdfg" localSheetId="3" hidden="1">[166]차액보증!#REF!</definedName>
    <definedName name="gfgdfg" hidden="1">[166]차액보증!#REF!</definedName>
    <definedName name="gg" localSheetId="4" hidden="1">{#N/A,#N/A,FALSE,"운반시간"}</definedName>
    <definedName name="gg" localSheetId="3" hidden="1">{#N/A,#N/A,FALSE,"운반시간"}</definedName>
    <definedName name="gg" localSheetId="2" hidden="1">{#N/A,#N/A,FALSE,"운반시간"}</definedName>
    <definedName name="gg" localSheetId="1" hidden="1">{#N/A,#N/A,FALSE,"운반시간"}</definedName>
    <definedName name="gg" localSheetId="0" hidden="1">{#N/A,#N/A,FALSE,"운반시간"}</definedName>
    <definedName name="gg" localSheetId="7" hidden="1">{#N/A,#N/A,FALSE,"운반시간"}</definedName>
    <definedName name="gg" localSheetId="11" hidden="1">{#N/A,#N/A,FALSE,"운반시간"}</definedName>
    <definedName name="gg" localSheetId="5" hidden="1">{#N/A,#N/A,FALSE,"운반시간"}</definedName>
    <definedName name="gg" hidden="1">{#N/A,#N/A,FALSE,"운반시간"}</definedName>
    <definedName name="GH" localSheetId="4">#REF!</definedName>
    <definedName name="GH" localSheetId="3">#REF!</definedName>
    <definedName name="GH" localSheetId="2">#REF!</definedName>
    <definedName name="GH" localSheetId="1">#REF!</definedName>
    <definedName name="GH" localSheetId="0">#REF!</definedName>
    <definedName name="GH" localSheetId="7">#REF!</definedName>
    <definedName name="GH" localSheetId="5">#REF!</definedName>
    <definedName name="GH">#REF!</definedName>
    <definedName name="GH10L" localSheetId="4">[152]INPUT!#REF!</definedName>
    <definedName name="GH10L" localSheetId="3">[152]INPUT!#REF!</definedName>
    <definedName name="GH10L" localSheetId="2">[152]INPUT!#REF!</definedName>
    <definedName name="GH10L" localSheetId="1">[152]INPUT!#REF!</definedName>
    <definedName name="GH10L" localSheetId="0">[152]INPUT!#REF!</definedName>
    <definedName name="GH10L" localSheetId="7">[153]INPUT!#REF!</definedName>
    <definedName name="GH10L" localSheetId="5">[152]INPUT!#REF!</definedName>
    <definedName name="GH10L">[153]INPUT!#REF!</definedName>
    <definedName name="GH10R" localSheetId="4">[152]INPUT!#REF!</definedName>
    <definedName name="GH10R" localSheetId="3">[152]INPUT!#REF!</definedName>
    <definedName name="GH10R" localSheetId="2">[152]INPUT!#REF!</definedName>
    <definedName name="GH10R" localSheetId="1">[152]INPUT!#REF!</definedName>
    <definedName name="GH10R" localSheetId="0">[152]INPUT!#REF!</definedName>
    <definedName name="GH10R" localSheetId="7">[153]INPUT!#REF!</definedName>
    <definedName name="GH10R" localSheetId="5">[152]INPUT!#REF!</definedName>
    <definedName name="GH10R">[153]INPUT!#REF!</definedName>
    <definedName name="GH3L" localSheetId="4">[152]INPUT!#REF!</definedName>
    <definedName name="GH3L" localSheetId="3">[152]INPUT!#REF!</definedName>
    <definedName name="GH3L" localSheetId="2">[152]INPUT!#REF!</definedName>
    <definedName name="GH3L" localSheetId="1">[152]INPUT!#REF!</definedName>
    <definedName name="GH3L" localSheetId="0">[152]INPUT!#REF!</definedName>
    <definedName name="GH3L" localSheetId="5">[152]INPUT!#REF!</definedName>
    <definedName name="GH3L">[153]INPUT!#REF!</definedName>
    <definedName name="GH3R" localSheetId="4">[152]INPUT!#REF!</definedName>
    <definedName name="GH3R" localSheetId="3">[152]INPUT!#REF!</definedName>
    <definedName name="GH3R" localSheetId="2">[152]INPUT!#REF!</definedName>
    <definedName name="GH3R" localSheetId="1">[152]INPUT!#REF!</definedName>
    <definedName name="GH3R" localSheetId="0">[152]INPUT!#REF!</definedName>
    <definedName name="GH3R" localSheetId="5">[152]INPUT!#REF!</definedName>
    <definedName name="GH3R">[153]INPUT!#REF!</definedName>
    <definedName name="GH4L" localSheetId="4">[152]INPUT!#REF!</definedName>
    <definedName name="GH4L" localSheetId="3">[152]INPUT!#REF!</definedName>
    <definedName name="GH4L" localSheetId="2">[152]INPUT!#REF!</definedName>
    <definedName name="GH4L" localSheetId="1">[152]INPUT!#REF!</definedName>
    <definedName name="GH4L" localSheetId="0">[152]INPUT!#REF!</definedName>
    <definedName name="GH4L" localSheetId="5">[152]INPUT!#REF!</definedName>
    <definedName name="GH4L">[153]INPUT!#REF!</definedName>
    <definedName name="GH4R" localSheetId="4">[152]INPUT!#REF!</definedName>
    <definedName name="GH4R" localSheetId="3">[152]INPUT!#REF!</definedName>
    <definedName name="GH4R" localSheetId="2">[152]INPUT!#REF!</definedName>
    <definedName name="GH4R" localSheetId="1">[152]INPUT!#REF!</definedName>
    <definedName name="GH4R" localSheetId="0">[152]INPUT!#REF!</definedName>
    <definedName name="GH4R" localSheetId="5">[152]INPUT!#REF!</definedName>
    <definedName name="GH4R">[153]INPUT!#REF!</definedName>
    <definedName name="GH5L" localSheetId="4">[152]INPUT!#REF!</definedName>
    <definedName name="GH5L" localSheetId="3">[152]INPUT!#REF!</definedName>
    <definedName name="GH5L" localSheetId="2">[152]INPUT!#REF!</definedName>
    <definedName name="GH5L" localSheetId="1">[152]INPUT!#REF!</definedName>
    <definedName name="GH5L" localSheetId="0">[152]INPUT!#REF!</definedName>
    <definedName name="GH5L" localSheetId="5">[152]INPUT!#REF!</definedName>
    <definedName name="GH5L">[153]INPUT!#REF!</definedName>
    <definedName name="GH5R" localSheetId="4">[152]INPUT!#REF!</definedName>
    <definedName name="GH5R" localSheetId="3">[152]INPUT!#REF!</definedName>
    <definedName name="GH5R" localSheetId="2">[152]INPUT!#REF!</definedName>
    <definedName name="GH5R" localSheetId="1">[152]INPUT!#REF!</definedName>
    <definedName name="GH5R" localSheetId="0">[152]INPUT!#REF!</definedName>
    <definedName name="GH5R" localSheetId="5">[152]INPUT!#REF!</definedName>
    <definedName name="GH5R">[153]INPUT!#REF!</definedName>
    <definedName name="GH6L" localSheetId="4">[152]INPUT!#REF!</definedName>
    <definedName name="GH6L" localSheetId="3">[152]INPUT!#REF!</definedName>
    <definedName name="GH6L" localSheetId="2">[152]INPUT!#REF!</definedName>
    <definedName name="GH6L" localSheetId="1">[152]INPUT!#REF!</definedName>
    <definedName name="GH6L" localSheetId="0">[152]INPUT!#REF!</definedName>
    <definedName name="GH6L" localSheetId="5">[152]INPUT!#REF!</definedName>
    <definedName name="GH6L">[153]INPUT!#REF!</definedName>
    <definedName name="GH6R" localSheetId="4">[152]INPUT!#REF!</definedName>
    <definedName name="GH6R" localSheetId="3">[152]INPUT!#REF!</definedName>
    <definedName name="GH6R" localSheetId="2">[152]INPUT!#REF!</definedName>
    <definedName name="GH6R" localSheetId="1">[152]INPUT!#REF!</definedName>
    <definedName name="GH6R" localSheetId="0">[152]INPUT!#REF!</definedName>
    <definedName name="GH6R" localSheetId="5">[152]INPUT!#REF!</definedName>
    <definedName name="GH6R">[153]INPUT!#REF!</definedName>
    <definedName name="GH7L" localSheetId="4">[152]INPUT!#REF!</definedName>
    <definedName name="GH7L" localSheetId="3">[152]INPUT!#REF!</definedName>
    <definedName name="GH7L" localSheetId="2">[152]INPUT!#REF!</definedName>
    <definedName name="GH7L" localSheetId="1">[152]INPUT!#REF!</definedName>
    <definedName name="GH7L" localSheetId="0">[152]INPUT!#REF!</definedName>
    <definedName name="GH7L" localSheetId="5">[152]INPUT!#REF!</definedName>
    <definedName name="GH7L">[153]INPUT!#REF!</definedName>
    <definedName name="GH7R" localSheetId="4">[152]INPUT!#REF!</definedName>
    <definedName name="GH7R" localSheetId="3">[152]INPUT!#REF!</definedName>
    <definedName name="GH7R" localSheetId="2">[152]INPUT!#REF!</definedName>
    <definedName name="GH7R" localSheetId="1">[152]INPUT!#REF!</definedName>
    <definedName name="GH7R" localSheetId="0">[152]INPUT!#REF!</definedName>
    <definedName name="GH7R" localSheetId="5">[152]INPUT!#REF!</definedName>
    <definedName name="GH7R">[153]INPUT!#REF!</definedName>
    <definedName name="GH8L" localSheetId="4">[152]INPUT!#REF!</definedName>
    <definedName name="GH8L" localSheetId="3">[152]INPUT!#REF!</definedName>
    <definedName name="GH8L" localSheetId="2">[152]INPUT!#REF!</definedName>
    <definedName name="GH8L" localSheetId="1">[152]INPUT!#REF!</definedName>
    <definedName name="GH8L" localSheetId="0">[152]INPUT!#REF!</definedName>
    <definedName name="GH8L" localSheetId="5">[152]INPUT!#REF!</definedName>
    <definedName name="GH8L">[153]INPUT!#REF!</definedName>
    <definedName name="GH8R" localSheetId="4">[152]INPUT!#REF!</definedName>
    <definedName name="GH8R" localSheetId="3">[152]INPUT!#REF!</definedName>
    <definedName name="GH8R" localSheetId="2">[152]INPUT!#REF!</definedName>
    <definedName name="GH8R" localSheetId="1">[152]INPUT!#REF!</definedName>
    <definedName name="GH8R" localSheetId="0">[152]INPUT!#REF!</definedName>
    <definedName name="GH8R" localSheetId="5">[152]INPUT!#REF!</definedName>
    <definedName name="GH8R">[153]INPUT!#REF!</definedName>
    <definedName name="GH9L" localSheetId="4">[152]INPUT!#REF!</definedName>
    <definedName name="GH9L" localSheetId="3">[152]INPUT!#REF!</definedName>
    <definedName name="GH9L" localSheetId="2">[152]INPUT!#REF!</definedName>
    <definedName name="GH9L" localSheetId="1">[152]INPUT!#REF!</definedName>
    <definedName name="GH9L" localSheetId="0">[152]INPUT!#REF!</definedName>
    <definedName name="GH9L" localSheetId="5">[152]INPUT!#REF!</definedName>
    <definedName name="GH9L">[153]INPUT!#REF!</definedName>
    <definedName name="GH9R" localSheetId="4">[152]INPUT!#REF!</definedName>
    <definedName name="GH9R" localSheetId="3">[152]INPUT!#REF!</definedName>
    <definedName name="GH9R" localSheetId="2">[152]INPUT!#REF!</definedName>
    <definedName name="GH9R" localSheetId="1">[152]INPUT!#REF!</definedName>
    <definedName name="GH9R" localSheetId="0">[152]INPUT!#REF!</definedName>
    <definedName name="GH9R" localSheetId="5">[152]INPUT!#REF!</definedName>
    <definedName name="GH9R">[153]INPUT!#REF!</definedName>
    <definedName name="gigin" localSheetId="4">[14]설계조건!#REF!</definedName>
    <definedName name="gigin" localSheetId="3">[14]설계조건!#REF!</definedName>
    <definedName name="gigin">[14]설계조건!#REF!</definedName>
    <definedName name="GJP" localSheetId="4">#REF!</definedName>
    <definedName name="GJP" localSheetId="3">#REF!</definedName>
    <definedName name="GJP" localSheetId="2">#REF!</definedName>
    <definedName name="GJP" localSheetId="1">#REF!</definedName>
    <definedName name="GJP" localSheetId="0">#REF!</definedName>
    <definedName name="GJP" localSheetId="7">#REF!</definedName>
    <definedName name="GJP" localSheetId="5">#REF!</definedName>
    <definedName name="GJP">#REF!</definedName>
    <definedName name="GJR" localSheetId="4">#REF!</definedName>
    <definedName name="GJR" localSheetId="3">#REF!</definedName>
    <definedName name="GJR" localSheetId="2">#REF!</definedName>
    <definedName name="GJR" localSheetId="1">#REF!</definedName>
    <definedName name="GJR" localSheetId="0">#REF!</definedName>
    <definedName name="GJR" localSheetId="7">#REF!</definedName>
    <definedName name="GJR" localSheetId="5">#REF!</definedName>
    <definedName name="GJR">#REF!</definedName>
    <definedName name="GJS" localSheetId="4">#REF!</definedName>
    <definedName name="GJS" localSheetId="3">#REF!</definedName>
    <definedName name="GJS" localSheetId="2">#REF!</definedName>
    <definedName name="GJS" localSheetId="1">#REF!</definedName>
    <definedName name="GJS" localSheetId="0">#REF!</definedName>
    <definedName name="GJS" localSheetId="7">#REF!</definedName>
    <definedName name="GJS" localSheetId="5">#REF!</definedName>
    <definedName name="GJS">#REF!</definedName>
    <definedName name="GLA1P" localSheetId="4">#REF!</definedName>
    <definedName name="GLA1P" localSheetId="3">#REF!</definedName>
    <definedName name="GLA1P" localSheetId="2">#REF!</definedName>
    <definedName name="GLA1P" localSheetId="1">#REF!</definedName>
    <definedName name="GLA1P" localSheetId="0">#REF!</definedName>
    <definedName name="GLA1P" localSheetId="7">#REF!</definedName>
    <definedName name="GLA1P" localSheetId="5">#REF!</definedName>
    <definedName name="GLA1P">#REF!</definedName>
    <definedName name="gla1t" localSheetId="4">#REF!</definedName>
    <definedName name="gla1t" localSheetId="3">#REF!</definedName>
    <definedName name="gla1t" localSheetId="2">#REF!</definedName>
    <definedName name="gla1t" localSheetId="1">#REF!</definedName>
    <definedName name="gla1t" localSheetId="0">#REF!</definedName>
    <definedName name="gla1t" localSheetId="7">#REF!</definedName>
    <definedName name="gla1t" localSheetId="5">#REF!</definedName>
    <definedName name="gla1t">#REF!</definedName>
    <definedName name="gla2p" localSheetId="4">#REF!</definedName>
    <definedName name="gla2p" localSheetId="3">#REF!</definedName>
    <definedName name="gla2p" localSheetId="2">#REF!</definedName>
    <definedName name="gla2p" localSheetId="1">#REF!</definedName>
    <definedName name="gla2p" localSheetId="0">#REF!</definedName>
    <definedName name="gla2p" localSheetId="7">#REF!</definedName>
    <definedName name="gla2p" localSheetId="5">#REF!</definedName>
    <definedName name="gla2p">#REF!</definedName>
    <definedName name="gla2t" localSheetId="4">#REF!</definedName>
    <definedName name="gla2t" localSheetId="3">#REF!</definedName>
    <definedName name="gla2t" localSheetId="2">#REF!</definedName>
    <definedName name="gla2t" localSheetId="1">#REF!</definedName>
    <definedName name="gla2t" localSheetId="0">#REF!</definedName>
    <definedName name="gla2t" localSheetId="7">#REF!</definedName>
    <definedName name="gla2t" localSheetId="5">#REF!</definedName>
    <definedName name="gla2t">#REF!</definedName>
    <definedName name="GR" localSheetId="4">#REF!</definedName>
    <definedName name="GR" localSheetId="3">#REF!</definedName>
    <definedName name="GR" localSheetId="2">#REF!</definedName>
    <definedName name="GR" localSheetId="1">#REF!</definedName>
    <definedName name="GR" localSheetId="0">#REF!</definedName>
    <definedName name="GR" localSheetId="7">#REF!</definedName>
    <definedName name="GR" localSheetId="5">#REF!</definedName>
    <definedName name="GR">#REF!</definedName>
    <definedName name="grew" localSheetId="4" hidden="1">#REF!</definedName>
    <definedName name="grew" localSheetId="3" hidden="1">#REF!</definedName>
    <definedName name="grew" hidden="1">#REF!</definedName>
    <definedName name="GS" localSheetId="4">#REF!</definedName>
    <definedName name="GS" localSheetId="3">#REF!</definedName>
    <definedName name="GS" localSheetId="2">#REF!</definedName>
    <definedName name="GS" localSheetId="1">#REF!</definedName>
    <definedName name="GS" localSheetId="0">#REF!</definedName>
    <definedName name="GS" localSheetId="7">#REF!</definedName>
    <definedName name="GS" localSheetId="5">#REF!</definedName>
    <definedName name="GS">#REF!</definedName>
    <definedName name="GSBA">[72]설계조건!$I$40</definedName>
    <definedName name="gt" localSheetId="4">#REF!</definedName>
    <definedName name="gt" localSheetId="3">#REF!</definedName>
    <definedName name="gt" localSheetId="2">#REF!</definedName>
    <definedName name="gt" localSheetId="1">#REF!</definedName>
    <definedName name="gt" localSheetId="0">#REF!</definedName>
    <definedName name="gt" localSheetId="7">#REF!</definedName>
    <definedName name="gt" localSheetId="5">#REF!</definedName>
    <definedName name="gt">#REF!</definedName>
    <definedName name="GuBae" localSheetId="4">#REF!</definedName>
    <definedName name="GuBae" localSheetId="3">#REF!</definedName>
    <definedName name="GuBae" localSheetId="2">#REF!</definedName>
    <definedName name="GuBae" localSheetId="1">#REF!</definedName>
    <definedName name="GuBae" localSheetId="0">#REF!</definedName>
    <definedName name="GuBae" localSheetId="7">#REF!</definedName>
    <definedName name="GuBae" localSheetId="5">#REF!</definedName>
    <definedName name="GuBae">#REF!</definedName>
    <definedName name="H" localSheetId="4">#REF!</definedName>
    <definedName name="H" localSheetId="3">#REF!</definedName>
    <definedName name="H" localSheetId="2">#REF!</definedName>
    <definedName name="H" localSheetId="1">#REF!</definedName>
    <definedName name="H" localSheetId="0">#REF!</definedName>
    <definedName name="H" localSheetId="7">#REF!</definedName>
    <definedName name="H" localSheetId="5">#REF!</definedName>
    <definedName name="H">#REF!</definedName>
    <definedName name="h_water" localSheetId="4">[167]단가표!#REF!</definedName>
    <definedName name="h_water" localSheetId="3">[167]단가표!#REF!</definedName>
    <definedName name="h_water" localSheetId="2">[167]단가표!#REF!</definedName>
    <definedName name="h_water" localSheetId="1">[167]단가표!#REF!</definedName>
    <definedName name="h_water" localSheetId="0">[167]단가표!#REF!</definedName>
    <definedName name="h_water" localSheetId="7">[167]단가표!#REF!</definedName>
    <definedName name="h_water" localSheetId="5">[167]단가표!#REF!</definedName>
    <definedName name="h_water">[167]단가표!#REF!</definedName>
    <definedName name="H10A1P" localSheetId="4">#REF!</definedName>
    <definedName name="H10A1P" localSheetId="3">#REF!</definedName>
    <definedName name="H10A1P" localSheetId="2">#REF!</definedName>
    <definedName name="H10A1P" localSheetId="1">#REF!</definedName>
    <definedName name="H10A1P" localSheetId="0">#REF!</definedName>
    <definedName name="H10A1P" localSheetId="7">#REF!</definedName>
    <definedName name="H10A1P" localSheetId="5">#REF!</definedName>
    <definedName name="H10A1P">#REF!</definedName>
    <definedName name="h10a1t" localSheetId="4">#REF!</definedName>
    <definedName name="h10a1t" localSheetId="3">#REF!</definedName>
    <definedName name="h10a1t" localSheetId="2">#REF!</definedName>
    <definedName name="h10a1t" localSheetId="1">#REF!</definedName>
    <definedName name="h10a1t" localSheetId="0">#REF!</definedName>
    <definedName name="h10a1t" localSheetId="7">#REF!</definedName>
    <definedName name="h10a1t" localSheetId="5">#REF!</definedName>
    <definedName name="h10a1t">#REF!</definedName>
    <definedName name="h10a2p" localSheetId="4">#REF!</definedName>
    <definedName name="h10a2p" localSheetId="3">#REF!</definedName>
    <definedName name="h10a2p" localSheetId="2">#REF!</definedName>
    <definedName name="h10a2p" localSheetId="1">#REF!</definedName>
    <definedName name="h10a2p" localSheetId="0">#REF!</definedName>
    <definedName name="h10a2p" localSheetId="7">#REF!</definedName>
    <definedName name="h10a2p" localSheetId="5">#REF!</definedName>
    <definedName name="h10a2p">#REF!</definedName>
    <definedName name="h10a2t" localSheetId="4">#REF!</definedName>
    <definedName name="h10a2t" localSheetId="3">#REF!</definedName>
    <definedName name="h10a2t" localSheetId="2">#REF!</definedName>
    <definedName name="h10a2t" localSheetId="1">#REF!</definedName>
    <definedName name="h10a2t" localSheetId="0">#REF!</definedName>
    <definedName name="h10a2t" localSheetId="7">#REF!</definedName>
    <definedName name="h10a2t" localSheetId="5">#REF!</definedName>
    <definedName name="h10a2t">#REF!</definedName>
    <definedName name="H10AAL" localSheetId="4">[152]INPUT!#REF!</definedName>
    <definedName name="H10AAL" localSheetId="3">[152]INPUT!#REF!</definedName>
    <definedName name="H10AAL" localSheetId="2">[152]INPUT!#REF!</definedName>
    <definedName name="H10AAL" localSheetId="1">[152]INPUT!#REF!</definedName>
    <definedName name="H10AAL" localSheetId="0">[152]INPUT!#REF!</definedName>
    <definedName name="H10AAL" localSheetId="7">[153]INPUT!#REF!</definedName>
    <definedName name="H10AAL" localSheetId="5">[152]INPUT!#REF!</definedName>
    <definedName name="H10AAL">[153]INPUT!#REF!</definedName>
    <definedName name="H10AAR" localSheetId="4">[152]INPUT!#REF!</definedName>
    <definedName name="H10AAR" localSheetId="3">[152]INPUT!#REF!</definedName>
    <definedName name="H10AAR" localSheetId="2">[152]INPUT!#REF!</definedName>
    <definedName name="H10AAR" localSheetId="1">[152]INPUT!#REF!</definedName>
    <definedName name="H10AAR" localSheetId="0">[152]INPUT!#REF!</definedName>
    <definedName name="H10AAR" localSheetId="7">[153]INPUT!#REF!</definedName>
    <definedName name="H10AAR" localSheetId="5">[152]INPUT!#REF!</definedName>
    <definedName name="H10AAR">[153]INPUT!#REF!</definedName>
    <definedName name="H10ABL" localSheetId="4">[152]INPUT!#REF!</definedName>
    <definedName name="H10ABL" localSheetId="3">[152]INPUT!#REF!</definedName>
    <definedName name="H10ABL" localSheetId="2">[152]INPUT!#REF!</definedName>
    <definedName name="H10ABL" localSheetId="1">[152]INPUT!#REF!</definedName>
    <definedName name="H10ABL" localSheetId="0">[152]INPUT!#REF!</definedName>
    <definedName name="H10ABL" localSheetId="5">[152]INPUT!#REF!</definedName>
    <definedName name="H10ABL">[153]INPUT!#REF!</definedName>
    <definedName name="H10ABR" localSheetId="4">[152]INPUT!#REF!</definedName>
    <definedName name="H10ABR" localSheetId="3">[152]INPUT!#REF!</definedName>
    <definedName name="H10ABR" localSheetId="2">[152]INPUT!#REF!</definedName>
    <definedName name="H10ABR" localSheetId="1">[152]INPUT!#REF!</definedName>
    <definedName name="H10ABR" localSheetId="0">[152]INPUT!#REF!</definedName>
    <definedName name="H10ABR" localSheetId="5">[152]INPUT!#REF!</definedName>
    <definedName name="H10ABR">[153]INPUT!#REF!</definedName>
    <definedName name="H10ACL" localSheetId="4">[152]INPUT!#REF!</definedName>
    <definedName name="H10ACL" localSheetId="3">[152]INPUT!#REF!</definedName>
    <definedName name="H10ACL" localSheetId="2">[152]INPUT!#REF!</definedName>
    <definedName name="H10ACL" localSheetId="1">[152]INPUT!#REF!</definedName>
    <definedName name="H10ACL" localSheetId="0">[152]INPUT!#REF!</definedName>
    <definedName name="H10ACL" localSheetId="5">[152]INPUT!#REF!</definedName>
    <definedName name="H10ACL">[153]INPUT!#REF!</definedName>
    <definedName name="H10ACR" localSheetId="4">[152]INPUT!#REF!</definedName>
    <definedName name="H10ACR" localSheetId="3">[152]INPUT!#REF!</definedName>
    <definedName name="H10ACR" localSheetId="2">[152]INPUT!#REF!</definedName>
    <definedName name="H10ACR" localSheetId="1">[152]INPUT!#REF!</definedName>
    <definedName name="H10ACR" localSheetId="0">[152]INPUT!#REF!</definedName>
    <definedName name="H10ACR" localSheetId="5">[152]INPUT!#REF!</definedName>
    <definedName name="H10ACR">[153]INPUT!#REF!</definedName>
    <definedName name="H10ADL" localSheetId="4">[152]INPUT!#REF!</definedName>
    <definedName name="H10ADL" localSheetId="3">[152]INPUT!#REF!</definedName>
    <definedName name="H10ADL" localSheetId="2">[152]INPUT!#REF!</definedName>
    <definedName name="H10ADL" localSheetId="1">[152]INPUT!#REF!</definedName>
    <definedName name="H10ADL" localSheetId="0">[152]INPUT!#REF!</definedName>
    <definedName name="H10ADL" localSheetId="5">[152]INPUT!#REF!</definedName>
    <definedName name="H10ADL">[153]INPUT!#REF!</definedName>
    <definedName name="H10ADR" localSheetId="4">[152]INPUT!#REF!</definedName>
    <definedName name="H10ADR" localSheetId="3">[152]INPUT!#REF!</definedName>
    <definedName name="H10ADR" localSheetId="2">[152]INPUT!#REF!</definedName>
    <definedName name="H10ADR" localSheetId="1">[152]INPUT!#REF!</definedName>
    <definedName name="H10ADR" localSheetId="0">[152]INPUT!#REF!</definedName>
    <definedName name="H10ADR" localSheetId="5">[152]INPUT!#REF!</definedName>
    <definedName name="H10ADR">[153]INPUT!#REF!</definedName>
    <definedName name="H10AEL" localSheetId="4">[152]INPUT!#REF!</definedName>
    <definedName name="H10AEL" localSheetId="3">[152]INPUT!#REF!</definedName>
    <definedName name="H10AEL" localSheetId="2">[152]INPUT!#REF!</definedName>
    <definedName name="H10AEL" localSheetId="1">[152]INPUT!#REF!</definedName>
    <definedName name="H10AEL" localSheetId="0">[152]INPUT!#REF!</definedName>
    <definedName name="H10AEL" localSheetId="5">[152]INPUT!#REF!</definedName>
    <definedName name="H10AEL">[153]INPUT!#REF!</definedName>
    <definedName name="H10AER" localSheetId="4">[152]INPUT!#REF!</definedName>
    <definedName name="H10AER" localSheetId="3">[152]INPUT!#REF!</definedName>
    <definedName name="H10AER" localSheetId="2">[152]INPUT!#REF!</definedName>
    <definedName name="H10AER" localSheetId="1">[152]INPUT!#REF!</definedName>
    <definedName name="H10AER" localSheetId="0">[152]INPUT!#REF!</definedName>
    <definedName name="H10AER" localSheetId="5">[152]INPUT!#REF!</definedName>
    <definedName name="H10AER">[153]INPUT!#REF!</definedName>
    <definedName name="H10AFL" localSheetId="4">[152]INPUT!#REF!</definedName>
    <definedName name="H10AFL" localSheetId="3">[152]INPUT!#REF!</definedName>
    <definedName name="H10AFL" localSheetId="2">[152]INPUT!#REF!</definedName>
    <definedName name="H10AFL" localSheetId="1">[152]INPUT!#REF!</definedName>
    <definedName name="H10AFL" localSheetId="0">[152]INPUT!#REF!</definedName>
    <definedName name="H10AFL" localSheetId="5">[152]INPUT!#REF!</definedName>
    <definedName name="H10AFL">[153]INPUT!#REF!</definedName>
    <definedName name="H10AFR" localSheetId="4">[152]INPUT!#REF!</definedName>
    <definedName name="H10AFR" localSheetId="3">[152]INPUT!#REF!</definedName>
    <definedName name="H10AFR" localSheetId="2">[152]INPUT!#REF!</definedName>
    <definedName name="H10AFR" localSheetId="1">[152]INPUT!#REF!</definedName>
    <definedName name="H10AFR" localSheetId="0">[152]INPUT!#REF!</definedName>
    <definedName name="H10AFR" localSheetId="5">[152]INPUT!#REF!</definedName>
    <definedName name="H10AFR">[153]INPUT!#REF!</definedName>
    <definedName name="H10AGL" localSheetId="4">[152]INPUT!#REF!</definedName>
    <definedName name="H10AGL" localSheetId="3">[152]INPUT!#REF!</definedName>
    <definedName name="H10AGL" localSheetId="2">[152]INPUT!#REF!</definedName>
    <definedName name="H10AGL" localSheetId="1">[152]INPUT!#REF!</definedName>
    <definedName name="H10AGL" localSheetId="0">[152]INPUT!#REF!</definedName>
    <definedName name="H10AGL" localSheetId="5">[152]INPUT!#REF!</definedName>
    <definedName name="H10AGL">[153]INPUT!#REF!</definedName>
    <definedName name="H10AGR" localSheetId="4">[152]INPUT!#REF!</definedName>
    <definedName name="H10AGR" localSheetId="3">[152]INPUT!#REF!</definedName>
    <definedName name="H10AGR" localSheetId="2">[152]INPUT!#REF!</definedName>
    <definedName name="H10AGR" localSheetId="1">[152]INPUT!#REF!</definedName>
    <definedName name="H10AGR" localSheetId="0">[152]INPUT!#REF!</definedName>
    <definedName name="H10AGR" localSheetId="5">[152]INPUT!#REF!</definedName>
    <definedName name="H10AGR">[153]INPUT!#REF!</definedName>
    <definedName name="H10BAL" localSheetId="4">[152]INPUT!#REF!</definedName>
    <definedName name="H10BAL" localSheetId="3">[152]INPUT!#REF!</definedName>
    <definedName name="H10BAL" localSheetId="2">[152]INPUT!#REF!</definedName>
    <definedName name="H10BAL" localSheetId="1">[152]INPUT!#REF!</definedName>
    <definedName name="H10BAL" localSheetId="0">[152]INPUT!#REF!</definedName>
    <definedName name="H10BAL" localSheetId="5">[152]INPUT!#REF!</definedName>
    <definedName name="H10BAL">[153]INPUT!#REF!</definedName>
    <definedName name="H10BAR" localSheetId="4">[152]INPUT!#REF!</definedName>
    <definedName name="H10BAR" localSheetId="3">[152]INPUT!#REF!</definedName>
    <definedName name="H10BAR" localSheetId="2">[152]INPUT!#REF!</definedName>
    <definedName name="H10BAR" localSheetId="1">[152]INPUT!#REF!</definedName>
    <definedName name="H10BAR" localSheetId="0">[152]INPUT!#REF!</definedName>
    <definedName name="H10BAR" localSheetId="5">[152]INPUT!#REF!</definedName>
    <definedName name="H10BAR">[153]INPUT!#REF!</definedName>
    <definedName name="H10BBL" localSheetId="4">[152]INPUT!#REF!</definedName>
    <definedName name="H10BBL" localSheetId="3">[152]INPUT!#REF!</definedName>
    <definedName name="H10BBL" localSheetId="2">[152]INPUT!#REF!</definedName>
    <definedName name="H10BBL" localSheetId="1">[152]INPUT!#REF!</definedName>
    <definedName name="H10BBL" localSheetId="0">[152]INPUT!#REF!</definedName>
    <definedName name="H10BBL" localSheetId="5">[152]INPUT!#REF!</definedName>
    <definedName name="H10BBL">[153]INPUT!#REF!</definedName>
    <definedName name="H10BBR" localSheetId="4">[152]INPUT!#REF!</definedName>
    <definedName name="H10BBR" localSheetId="3">[152]INPUT!#REF!</definedName>
    <definedName name="H10BBR" localSheetId="2">[152]INPUT!#REF!</definedName>
    <definedName name="H10BBR" localSheetId="1">[152]INPUT!#REF!</definedName>
    <definedName name="H10BBR" localSheetId="0">[152]INPUT!#REF!</definedName>
    <definedName name="H10BBR" localSheetId="5">[152]INPUT!#REF!</definedName>
    <definedName name="H10BBR">[153]INPUT!#REF!</definedName>
    <definedName name="H10CAL" localSheetId="4">[152]INPUT!#REF!</definedName>
    <definedName name="H10CAL" localSheetId="3">[152]INPUT!#REF!</definedName>
    <definedName name="H10CAL" localSheetId="2">[152]INPUT!#REF!</definedName>
    <definedName name="H10CAL" localSheetId="1">[152]INPUT!#REF!</definedName>
    <definedName name="H10CAL" localSheetId="0">[152]INPUT!#REF!</definedName>
    <definedName name="H10CAL" localSheetId="5">[152]INPUT!#REF!</definedName>
    <definedName name="H10CAL">[153]INPUT!#REF!</definedName>
    <definedName name="H10CAR" localSheetId="4">[152]INPUT!#REF!</definedName>
    <definedName name="H10CAR" localSheetId="3">[152]INPUT!#REF!</definedName>
    <definedName name="H10CAR" localSheetId="2">[152]INPUT!#REF!</definedName>
    <definedName name="H10CAR" localSheetId="1">[152]INPUT!#REF!</definedName>
    <definedName name="H10CAR" localSheetId="0">[152]INPUT!#REF!</definedName>
    <definedName name="H10CAR" localSheetId="5">[152]INPUT!#REF!</definedName>
    <definedName name="H10CAR">[153]INPUT!#REF!</definedName>
    <definedName name="H10CBL" localSheetId="4">[152]INPUT!#REF!</definedName>
    <definedName name="H10CBL" localSheetId="3">[152]INPUT!#REF!</definedName>
    <definedName name="H10CBL" localSheetId="2">[152]INPUT!#REF!</definedName>
    <definedName name="H10CBL" localSheetId="1">[152]INPUT!#REF!</definedName>
    <definedName name="H10CBL" localSheetId="0">[152]INPUT!#REF!</definedName>
    <definedName name="H10CBL" localSheetId="5">[152]INPUT!#REF!</definedName>
    <definedName name="H10CBL">[153]INPUT!#REF!</definedName>
    <definedName name="H10CBR" localSheetId="4">[152]INPUT!#REF!</definedName>
    <definedName name="H10CBR" localSheetId="3">[152]INPUT!#REF!</definedName>
    <definedName name="H10CBR" localSheetId="2">[152]INPUT!#REF!</definedName>
    <definedName name="H10CBR" localSheetId="1">[152]INPUT!#REF!</definedName>
    <definedName name="H10CBR" localSheetId="0">[152]INPUT!#REF!</definedName>
    <definedName name="H10CBR" localSheetId="5">[152]INPUT!#REF!</definedName>
    <definedName name="H10CBR">[153]INPUT!#REF!</definedName>
    <definedName name="H10CCL" localSheetId="4">[152]INPUT!#REF!</definedName>
    <definedName name="H10CCL" localSheetId="3">[152]INPUT!#REF!</definedName>
    <definedName name="H10CCL" localSheetId="2">[152]INPUT!#REF!</definedName>
    <definedName name="H10CCL" localSheetId="1">[152]INPUT!#REF!</definedName>
    <definedName name="H10CCL" localSheetId="0">[152]INPUT!#REF!</definedName>
    <definedName name="H10CCL" localSheetId="5">[152]INPUT!#REF!</definedName>
    <definedName name="H10CCL">[153]INPUT!#REF!</definedName>
    <definedName name="H10CCR" localSheetId="4">[152]INPUT!#REF!</definedName>
    <definedName name="H10CCR" localSheetId="3">[152]INPUT!#REF!</definedName>
    <definedName name="H10CCR" localSheetId="2">[152]INPUT!#REF!</definedName>
    <definedName name="H10CCR" localSheetId="1">[152]INPUT!#REF!</definedName>
    <definedName name="H10CCR" localSheetId="0">[152]INPUT!#REF!</definedName>
    <definedName name="H10CCR" localSheetId="5">[152]INPUT!#REF!</definedName>
    <definedName name="H10CCR">[153]INPUT!#REF!</definedName>
    <definedName name="H10D1L" localSheetId="4">[152]INPUT!#REF!</definedName>
    <definedName name="H10D1L" localSheetId="3">[152]INPUT!#REF!</definedName>
    <definedName name="H10D1L" localSheetId="2">[152]INPUT!#REF!</definedName>
    <definedName name="H10D1L" localSheetId="1">[152]INPUT!#REF!</definedName>
    <definedName name="H10D1L" localSheetId="0">[152]INPUT!#REF!</definedName>
    <definedName name="H10D1L" localSheetId="5">[152]INPUT!#REF!</definedName>
    <definedName name="H10D1L">[153]INPUT!#REF!</definedName>
    <definedName name="H10D1R" localSheetId="4">[152]INPUT!#REF!</definedName>
    <definedName name="H10D1R" localSheetId="3">[152]INPUT!#REF!</definedName>
    <definedName name="H10D1R" localSheetId="2">[152]INPUT!#REF!</definedName>
    <definedName name="H10D1R" localSheetId="1">[152]INPUT!#REF!</definedName>
    <definedName name="H10D1R" localSheetId="0">[152]INPUT!#REF!</definedName>
    <definedName name="H10D1R" localSheetId="5">[152]INPUT!#REF!</definedName>
    <definedName name="H10D1R">[153]INPUT!#REF!</definedName>
    <definedName name="H10D2L" localSheetId="4">[152]INPUT!#REF!</definedName>
    <definedName name="H10D2L" localSheetId="3">[152]INPUT!#REF!</definedName>
    <definedName name="H10D2L" localSheetId="2">[152]INPUT!#REF!</definedName>
    <definedName name="H10D2L" localSheetId="1">[152]INPUT!#REF!</definedName>
    <definedName name="H10D2L" localSheetId="0">[152]INPUT!#REF!</definedName>
    <definedName name="H10D2L" localSheetId="5">[152]INPUT!#REF!</definedName>
    <definedName name="H10D2L">[153]INPUT!#REF!</definedName>
    <definedName name="H10D2R" localSheetId="4">[152]INPUT!#REF!</definedName>
    <definedName name="H10D2R" localSheetId="3">[152]INPUT!#REF!</definedName>
    <definedName name="H10D2R" localSheetId="2">[152]INPUT!#REF!</definedName>
    <definedName name="H10D2R" localSheetId="1">[152]INPUT!#REF!</definedName>
    <definedName name="H10D2R" localSheetId="0">[152]INPUT!#REF!</definedName>
    <definedName name="H10D2R" localSheetId="5">[152]INPUT!#REF!</definedName>
    <definedName name="H10D2R">[153]INPUT!#REF!</definedName>
    <definedName name="H10D3L" localSheetId="4">[152]INPUT!#REF!</definedName>
    <definedName name="H10D3L" localSheetId="3">[152]INPUT!#REF!</definedName>
    <definedName name="H10D3L" localSheetId="2">[152]INPUT!#REF!</definedName>
    <definedName name="H10D3L" localSheetId="1">[152]INPUT!#REF!</definedName>
    <definedName name="H10D3L" localSheetId="0">[152]INPUT!#REF!</definedName>
    <definedName name="H10D3L" localSheetId="5">[152]INPUT!#REF!</definedName>
    <definedName name="H10D3L">[153]INPUT!#REF!</definedName>
    <definedName name="H10D3R" localSheetId="4">[152]INPUT!#REF!</definedName>
    <definedName name="H10D3R" localSheetId="3">[152]INPUT!#REF!</definedName>
    <definedName name="H10D3R" localSheetId="2">[152]INPUT!#REF!</definedName>
    <definedName name="H10D3R" localSheetId="1">[152]INPUT!#REF!</definedName>
    <definedName name="H10D3R" localSheetId="0">[152]INPUT!#REF!</definedName>
    <definedName name="H10D3R" localSheetId="5">[152]INPUT!#REF!</definedName>
    <definedName name="H10D3R">[153]INPUT!#REF!</definedName>
    <definedName name="H11A1P" localSheetId="4">#REF!</definedName>
    <definedName name="H11A1P" localSheetId="3">#REF!</definedName>
    <definedName name="H11A1P" localSheetId="2">#REF!</definedName>
    <definedName name="H11A1P" localSheetId="1">#REF!</definedName>
    <definedName name="H11A1P" localSheetId="0">#REF!</definedName>
    <definedName name="H11A1P" localSheetId="7">#REF!</definedName>
    <definedName name="H11A1P" localSheetId="5">#REF!</definedName>
    <definedName name="H11A1P">#REF!</definedName>
    <definedName name="h11a1t" localSheetId="4">#REF!</definedName>
    <definedName name="h11a1t" localSheetId="3">#REF!</definedName>
    <definedName name="h11a1t" localSheetId="2">#REF!</definedName>
    <definedName name="h11a1t" localSheetId="1">#REF!</definedName>
    <definedName name="h11a1t" localSheetId="0">#REF!</definedName>
    <definedName name="h11a1t" localSheetId="7">#REF!</definedName>
    <definedName name="h11a1t" localSheetId="5">#REF!</definedName>
    <definedName name="h11a1t">#REF!</definedName>
    <definedName name="h11a2p" localSheetId="4">#REF!</definedName>
    <definedName name="h11a2p" localSheetId="3">#REF!</definedName>
    <definedName name="h11a2p" localSheetId="2">#REF!</definedName>
    <definedName name="h11a2p" localSheetId="1">#REF!</definedName>
    <definedName name="h11a2p" localSheetId="0">#REF!</definedName>
    <definedName name="h11a2p" localSheetId="7">#REF!</definedName>
    <definedName name="h11a2p" localSheetId="5">#REF!</definedName>
    <definedName name="h11a2p">#REF!</definedName>
    <definedName name="H11A2T" localSheetId="4">#REF!</definedName>
    <definedName name="H11A2T" localSheetId="3">#REF!</definedName>
    <definedName name="H11A2T" localSheetId="2">#REF!</definedName>
    <definedName name="H11A2T" localSheetId="1">#REF!</definedName>
    <definedName name="H11A2T" localSheetId="0">#REF!</definedName>
    <definedName name="H11A2T" localSheetId="7">#REF!</definedName>
    <definedName name="H11A2T" localSheetId="5">#REF!</definedName>
    <definedName name="H11A2T">#REF!</definedName>
    <definedName name="H1A" localSheetId="4">#REF!</definedName>
    <definedName name="H1A" localSheetId="3">#REF!</definedName>
    <definedName name="H1A" localSheetId="2">#REF!</definedName>
    <definedName name="H1A" localSheetId="1">#REF!</definedName>
    <definedName name="H1A" localSheetId="0">#REF!</definedName>
    <definedName name="H1A" localSheetId="7">#REF!</definedName>
    <definedName name="H1A" localSheetId="5">#REF!</definedName>
    <definedName name="H1A">#REF!</definedName>
    <definedName name="H1A1P" localSheetId="4">#REF!</definedName>
    <definedName name="H1A1P" localSheetId="3">#REF!</definedName>
    <definedName name="H1A1P" localSheetId="2">#REF!</definedName>
    <definedName name="H1A1P" localSheetId="1">#REF!</definedName>
    <definedName name="H1A1P" localSheetId="0">#REF!</definedName>
    <definedName name="H1A1P" localSheetId="7">#REF!</definedName>
    <definedName name="H1A1P" localSheetId="5">#REF!</definedName>
    <definedName name="H1A1P">#REF!</definedName>
    <definedName name="h1a1t" localSheetId="4">#REF!</definedName>
    <definedName name="h1a1t" localSheetId="3">#REF!</definedName>
    <definedName name="h1a1t" localSheetId="2">#REF!</definedName>
    <definedName name="h1a1t" localSheetId="1">#REF!</definedName>
    <definedName name="h1a1t" localSheetId="0">#REF!</definedName>
    <definedName name="h1a1t" localSheetId="7">#REF!</definedName>
    <definedName name="h1a1t" localSheetId="5">#REF!</definedName>
    <definedName name="h1a1t">#REF!</definedName>
    <definedName name="h1a2p" localSheetId="4">#REF!</definedName>
    <definedName name="h1a2p" localSheetId="3">#REF!</definedName>
    <definedName name="h1a2p" localSheetId="2">#REF!</definedName>
    <definedName name="h1a2p" localSheetId="1">#REF!</definedName>
    <definedName name="h1a2p" localSheetId="0">#REF!</definedName>
    <definedName name="h1a2p" localSheetId="7">#REF!</definedName>
    <definedName name="h1a2p" localSheetId="5">#REF!</definedName>
    <definedName name="h1a2p">#REF!</definedName>
    <definedName name="h1a2t" localSheetId="4">#REF!</definedName>
    <definedName name="h1a2t" localSheetId="3">#REF!</definedName>
    <definedName name="h1a2t" localSheetId="2">#REF!</definedName>
    <definedName name="h1a2t" localSheetId="1">#REF!</definedName>
    <definedName name="h1a2t" localSheetId="0">#REF!</definedName>
    <definedName name="h1a2t" localSheetId="7">#REF!</definedName>
    <definedName name="h1a2t" localSheetId="5">#REF!</definedName>
    <definedName name="h1a2t">#REF!</definedName>
    <definedName name="H1C" localSheetId="4">#REF!</definedName>
    <definedName name="H1C" localSheetId="3">#REF!</definedName>
    <definedName name="H1C" localSheetId="2">#REF!</definedName>
    <definedName name="H1C" localSheetId="1">#REF!</definedName>
    <definedName name="H1C" localSheetId="0">#REF!</definedName>
    <definedName name="H1C" localSheetId="7">#REF!</definedName>
    <definedName name="H1C" localSheetId="5">#REF!</definedName>
    <definedName name="H1C">#REF!</definedName>
    <definedName name="H1D" localSheetId="4">#REF!</definedName>
    <definedName name="H1D" localSheetId="3">#REF!</definedName>
    <definedName name="H1D" localSheetId="2">#REF!</definedName>
    <definedName name="H1D" localSheetId="1">#REF!</definedName>
    <definedName name="H1D" localSheetId="0">#REF!</definedName>
    <definedName name="H1D" localSheetId="7">#REF!</definedName>
    <definedName name="H1D" localSheetId="5">#REF!</definedName>
    <definedName name="H1D">#REF!</definedName>
    <definedName name="H1H" localSheetId="4">#REF!</definedName>
    <definedName name="H1H" localSheetId="3">#REF!</definedName>
    <definedName name="H1H" localSheetId="2">#REF!</definedName>
    <definedName name="H1H" localSheetId="1">#REF!</definedName>
    <definedName name="H1H" localSheetId="0">#REF!</definedName>
    <definedName name="H1H" localSheetId="7">[3]관로토공집계표!$D$33</definedName>
    <definedName name="H1H" localSheetId="5">#REF!</definedName>
    <definedName name="H1H">#REF!</definedName>
    <definedName name="H1L" localSheetId="4">#REF!</definedName>
    <definedName name="H1L" localSheetId="3">#REF!</definedName>
    <definedName name="H1L" localSheetId="2">#REF!</definedName>
    <definedName name="H1L" localSheetId="1">#REF!</definedName>
    <definedName name="H1L" localSheetId="0">#REF!</definedName>
    <definedName name="H1L" localSheetId="7">#REF!</definedName>
    <definedName name="H1L" localSheetId="5">#REF!</definedName>
    <definedName name="H1L">#REF!</definedName>
    <definedName name="H1R" localSheetId="4">#REF!</definedName>
    <definedName name="H1R" localSheetId="3">#REF!</definedName>
    <definedName name="H1R" localSheetId="2">#REF!</definedName>
    <definedName name="H1R" localSheetId="1">#REF!</definedName>
    <definedName name="H1R" localSheetId="0">#REF!</definedName>
    <definedName name="H1R" localSheetId="7">#REF!</definedName>
    <definedName name="H1R" localSheetId="5">#REF!</definedName>
    <definedName name="H1R">#REF!</definedName>
    <definedName name="H1WL" localSheetId="4">#REF!</definedName>
    <definedName name="H1WL" localSheetId="3">#REF!</definedName>
    <definedName name="H1WL" localSheetId="2">#REF!</definedName>
    <definedName name="H1WL" localSheetId="1">#REF!</definedName>
    <definedName name="H1WL" localSheetId="0">#REF!</definedName>
    <definedName name="H1WL" localSheetId="7">#REF!</definedName>
    <definedName name="H1WL" localSheetId="5">#REF!</definedName>
    <definedName name="H1WL">#REF!</definedName>
    <definedName name="H1WR" localSheetId="4">#REF!</definedName>
    <definedName name="H1WR" localSheetId="3">#REF!</definedName>
    <definedName name="H1WR" localSheetId="2">#REF!</definedName>
    <definedName name="H1WR" localSheetId="1">#REF!</definedName>
    <definedName name="H1WR" localSheetId="0">#REF!</definedName>
    <definedName name="H1WR" localSheetId="7">#REF!</definedName>
    <definedName name="H1WR" localSheetId="5">#REF!</definedName>
    <definedName name="H1WR">#REF!</definedName>
    <definedName name="H2A1P" localSheetId="4">#REF!</definedName>
    <definedName name="H2A1P" localSheetId="3">#REF!</definedName>
    <definedName name="H2A1P" localSheetId="2">#REF!</definedName>
    <definedName name="H2A1P" localSheetId="1">#REF!</definedName>
    <definedName name="H2A1P" localSheetId="0">#REF!</definedName>
    <definedName name="H2A1P" localSheetId="7">#REF!</definedName>
    <definedName name="H2A1P" localSheetId="5">#REF!</definedName>
    <definedName name="H2A1P">#REF!</definedName>
    <definedName name="h2a1t" localSheetId="4">#REF!</definedName>
    <definedName name="h2a1t" localSheetId="3">#REF!</definedName>
    <definedName name="h2a1t" localSheetId="2">#REF!</definedName>
    <definedName name="h2a1t" localSheetId="1">#REF!</definedName>
    <definedName name="h2a1t" localSheetId="0">#REF!</definedName>
    <definedName name="h2a1t" localSheetId="7">#REF!</definedName>
    <definedName name="h2a1t" localSheetId="5">#REF!</definedName>
    <definedName name="h2a1t">#REF!</definedName>
    <definedName name="h2a2p" localSheetId="4">#REF!</definedName>
    <definedName name="h2a2p" localSheetId="3">#REF!</definedName>
    <definedName name="h2a2p" localSheetId="2">#REF!</definedName>
    <definedName name="h2a2p" localSheetId="1">#REF!</definedName>
    <definedName name="h2a2p" localSheetId="0">#REF!</definedName>
    <definedName name="h2a2p" localSheetId="7">#REF!</definedName>
    <definedName name="h2a2p" localSheetId="5">#REF!</definedName>
    <definedName name="h2a2p">#REF!</definedName>
    <definedName name="h2a2t" localSheetId="4">#REF!</definedName>
    <definedName name="h2a2t" localSheetId="3">#REF!</definedName>
    <definedName name="h2a2t" localSheetId="2">#REF!</definedName>
    <definedName name="h2a2t" localSheetId="1">#REF!</definedName>
    <definedName name="h2a2t" localSheetId="0">#REF!</definedName>
    <definedName name="h2a2t" localSheetId="7">#REF!</definedName>
    <definedName name="h2a2t" localSheetId="5">#REF!</definedName>
    <definedName name="h2a2t">#REF!</definedName>
    <definedName name="H2C" localSheetId="4">#REF!</definedName>
    <definedName name="H2C" localSheetId="3">#REF!</definedName>
    <definedName name="H2C" localSheetId="2">#REF!</definedName>
    <definedName name="H2C" localSheetId="1">#REF!</definedName>
    <definedName name="H2C" localSheetId="0">#REF!</definedName>
    <definedName name="H2C" localSheetId="7">#REF!</definedName>
    <definedName name="H2C" localSheetId="5">#REF!</definedName>
    <definedName name="H2C">#REF!</definedName>
    <definedName name="H2D" localSheetId="4">#REF!</definedName>
    <definedName name="H2D" localSheetId="3">#REF!</definedName>
    <definedName name="H2D" localSheetId="2">#REF!</definedName>
    <definedName name="H2D" localSheetId="1">#REF!</definedName>
    <definedName name="H2D" localSheetId="0">#REF!</definedName>
    <definedName name="H2D" localSheetId="7">#REF!</definedName>
    <definedName name="H2D" localSheetId="5">#REF!</definedName>
    <definedName name="H2D">#REF!</definedName>
    <definedName name="H2H" localSheetId="4">#REF!</definedName>
    <definedName name="H2H" localSheetId="3">#REF!</definedName>
    <definedName name="H2H" localSheetId="2">#REF!</definedName>
    <definedName name="H2H" localSheetId="1">#REF!</definedName>
    <definedName name="H2H" localSheetId="0">#REF!</definedName>
    <definedName name="H2H" localSheetId="7">[3]관로토공집계표!$D$34</definedName>
    <definedName name="H2H" localSheetId="5">#REF!</definedName>
    <definedName name="H2H">#REF!</definedName>
    <definedName name="H2L" localSheetId="4">#REF!</definedName>
    <definedName name="H2L" localSheetId="3">#REF!</definedName>
    <definedName name="H2L" localSheetId="2">#REF!</definedName>
    <definedName name="H2L" localSheetId="1">#REF!</definedName>
    <definedName name="H2L" localSheetId="0">#REF!</definedName>
    <definedName name="H2L" localSheetId="7">#REF!</definedName>
    <definedName name="H2L" localSheetId="5">#REF!</definedName>
    <definedName name="H2L">#REF!</definedName>
    <definedName name="H2R" localSheetId="4">#REF!</definedName>
    <definedName name="H2R" localSheetId="3">#REF!</definedName>
    <definedName name="H2R" localSheetId="2">#REF!</definedName>
    <definedName name="H2R" localSheetId="1">#REF!</definedName>
    <definedName name="H2R" localSheetId="0">#REF!</definedName>
    <definedName name="H2R" localSheetId="7">#REF!</definedName>
    <definedName name="H2R" localSheetId="5">#REF!</definedName>
    <definedName name="H2R">#REF!</definedName>
    <definedName name="H2WL" localSheetId="4">#REF!</definedName>
    <definedName name="H2WL" localSheetId="3">#REF!</definedName>
    <definedName name="H2WL" localSheetId="2">#REF!</definedName>
    <definedName name="H2WL" localSheetId="1">#REF!</definedName>
    <definedName name="H2WL" localSheetId="0">#REF!</definedName>
    <definedName name="H2WL" localSheetId="7">#REF!</definedName>
    <definedName name="H2WL" localSheetId="5">#REF!</definedName>
    <definedName name="H2WL">#REF!</definedName>
    <definedName name="H2WR" localSheetId="4">#REF!</definedName>
    <definedName name="H2WR" localSheetId="3">#REF!</definedName>
    <definedName name="H2WR" localSheetId="2">#REF!</definedName>
    <definedName name="H2WR" localSheetId="1">#REF!</definedName>
    <definedName name="H2WR" localSheetId="0">#REF!</definedName>
    <definedName name="H2WR" localSheetId="7">#REF!</definedName>
    <definedName name="H2WR" localSheetId="5">#REF!</definedName>
    <definedName name="H2WR">#REF!</definedName>
    <definedName name="H3A1P" localSheetId="4">#REF!</definedName>
    <definedName name="H3A1P" localSheetId="3">#REF!</definedName>
    <definedName name="H3A1P" localSheetId="2">#REF!</definedName>
    <definedName name="H3A1P" localSheetId="1">#REF!</definedName>
    <definedName name="H3A1P" localSheetId="0">#REF!</definedName>
    <definedName name="H3A1P" localSheetId="7">#REF!</definedName>
    <definedName name="H3A1P" localSheetId="5">#REF!</definedName>
    <definedName name="H3A1P">#REF!</definedName>
    <definedName name="h3a1t" localSheetId="4">#REF!</definedName>
    <definedName name="h3a1t" localSheetId="3">#REF!</definedName>
    <definedName name="h3a1t" localSheetId="2">#REF!</definedName>
    <definedName name="h3a1t" localSheetId="1">#REF!</definedName>
    <definedName name="h3a1t" localSheetId="0">#REF!</definedName>
    <definedName name="h3a1t" localSheetId="7">#REF!</definedName>
    <definedName name="h3a1t" localSheetId="5">#REF!</definedName>
    <definedName name="h3a1t">#REF!</definedName>
    <definedName name="h3a2p" localSheetId="4">#REF!</definedName>
    <definedName name="h3a2p" localSheetId="3">#REF!</definedName>
    <definedName name="h3a2p" localSheetId="2">#REF!</definedName>
    <definedName name="h3a2p" localSheetId="1">#REF!</definedName>
    <definedName name="h3a2p" localSheetId="0">#REF!</definedName>
    <definedName name="h3a2p" localSheetId="7">#REF!</definedName>
    <definedName name="h3a2p" localSheetId="5">#REF!</definedName>
    <definedName name="h3a2p">#REF!</definedName>
    <definedName name="h3a2t" localSheetId="4">#REF!</definedName>
    <definedName name="h3a2t" localSheetId="3">#REF!</definedName>
    <definedName name="h3a2t" localSheetId="2">#REF!</definedName>
    <definedName name="h3a2t" localSheetId="1">#REF!</definedName>
    <definedName name="h3a2t" localSheetId="0">#REF!</definedName>
    <definedName name="h3a2t" localSheetId="7">#REF!</definedName>
    <definedName name="h3a2t" localSheetId="5">#REF!</definedName>
    <definedName name="h3a2t">#REF!</definedName>
    <definedName name="H3AAL" localSheetId="4">[152]INPUT!#REF!</definedName>
    <definedName name="H3AAL" localSheetId="3">[152]INPUT!#REF!</definedName>
    <definedName name="H3AAL" localSheetId="2">[152]INPUT!#REF!</definedName>
    <definedName name="H3AAL" localSheetId="1">[152]INPUT!#REF!</definedName>
    <definedName name="H3AAL" localSheetId="0">[152]INPUT!#REF!</definedName>
    <definedName name="H3AAL" localSheetId="7">[153]INPUT!#REF!</definedName>
    <definedName name="H3AAL" localSheetId="5">[152]INPUT!#REF!</definedName>
    <definedName name="H3AAL">[153]INPUT!#REF!</definedName>
    <definedName name="H3AAR" localSheetId="4">[152]INPUT!#REF!</definedName>
    <definedName name="H3AAR" localSheetId="3">[152]INPUT!#REF!</definedName>
    <definedName name="H3AAR" localSheetId="2">[152]INPUT!#REF!</definedName>
    <definedName name="H3AAR" localSheetId="1">[152]INPUT!#REF!</definedName>
    <definedName name="H3AAR" localSheetId="0">[152]INPUT!#REF!</definedName>
    <definedName name="H3AAR" localSheetId="7">[153]INPUT!#REF!</definedName>
    <definedName name="H3AAR" localSheetId="5">[152]INPUT!#REF!</definedName>
    <definedName name="H3AAR">[153]INPUT!#REF!</definedName>
    <definedName name="H3ABL" localSheetId="4">[152]INPUT!#REF!</definedName>
    <definedName name="H3ABL" localSheetId="3">[152]INPUT!#REF!</definedName>
    <definedName name="H3ABL" localSheetId="2">[152]INPUT!#REF!</definedName>
    <definedName name="H3ABL" localSheetId="1">[152]INPUT!#REF!</definedName>
    <definedName name="H3ABL" localSheetId="0">[152]INPUT!#REF!</definedName>
    <definedName name="H3ABL" localSheetId="5">[152]INPUT!#REF!</definedName>
    <definedName name="H3ABL">[153]INPUT!#REF!</definedName>
    <definedName name="H3ABR" localSheetId="4">[152]INPUT!#REF!</definedName>
    <definedName name="H3ABR" localSheetId="3">[152]INPUT!#REF!</definedName>
    <definedName name="H3ABR" localSheetId="2">[152]INPUT!#REF!</definedName>
    <definedName name="H3ABR" localSheetId="1">[152]INPUT!#REF!</definedName>
    <definedName name="H3ABR" localSheetId="0">[152]INPUT!#REF!</definedName>
    <definedName name="H3ABR" localSheetId="5">[152]INPUT!#REF!</definedName>
    <definedName name="H3ABR">[153]INPUT!#REF!</definedName>
    <definedName name="H3ACL" localSheetId="4">[152]INPUT!#REF!</definedName>
    <definedName name="H3ACL" localSheetId="3">[152]INPUT!#REF!</definedName>
    <definedName name="H3ACL" localSheetId="2">[152]INPUT!#REF!</definedName>
    <definedName name="H3ACL" localSheetId="1">[152]INPUT!#REF!</definedName>
    <definedName name="H3ACL" localSheetId="0">[152]INPUT!#REF!</definedName>
    <definedName name="H3ACL" localSheetId="5">[152]INPUT!#REF!</definedName>
    <definedName name="H3ACL">[153]INPUT!#REF!</definedName>
    <definedName name="H3ACR" localSheetId="4">[152]INPUT!#REF!</definedName>
    <definedName name="H3ACR" localSheetId="3">[152]INPUT!#REF!</definedName>
    <definedName name="H3ACR" localSheetId="2">[152]INPUT!#REF!</definedName>
    <definedName name="H3ACR" localSheetId="1">[152]INPUT!#REF!</definedName>
    <definedName name="H3ACR" localSheetId="0">[152]INPUT!#REF!</definedName>
    <definedName name="H3ACR" localSheetId="5">[152]INPUT!#REF!</definedName>
    <definedName name="H3ACR">[153]INPUT!#REF!</definedName>
    <definedName name="H3ADL" localSheetId="4">[152]INPUT!#REF!</definedName>
    <definedName name="H3ADL" localSheetId="3">[152]INPUT!#REF!</definedName>
    <definedName name="H3ADL" localSheetId="2">[152]INPUT!#REF!</definedName>
    <definedName name="H3ADL" localSheetId="1">[152]INPUT!#REF!</definedName>
    <definedName name="H3ADL" localSheetId="0">[152]INPUT!#REF!</definedName>
    <definedName name="H3ADL" localSheetId="5">[152]INPUT!#REF!</definedName>
    <definedName name="H3ADL">[153]INPUT!#REF!</definedName>
    <definedName name="H3ADR" localSheetId="4">[152]INPUT!#REF!</definedName>
    <definedName name="H3ADR" localSheetId="3">[152]INPUT!#REF!</definedName>
    <definedName name="H3ADR" localSheetId="2">[152]INPUT!#REF!</definedName>
    <definedName name="H3ADR" localSheetId="1">[152]INPUT!#REF!</definedName>
    <definedName name="H3ADR" localSheetId="0">[152]INPUT!#REF!</definedName>
    <definedName name="H3ADR" localSheetId="5">[152]INPUT!#REF!</definedName>
    <definedName name="H3ADR">[153]INPUT!#REF!</definedName>
    <definedName name="H3AEL" localSheetId="4">[152]INPUT!#REF!</definedName>
    <definedName name="H3AEL" localSheetId="3">[152]INPUT!#REF!</definedName>
    <definedName name="H3AEL" localSheetId="2">[152]INPUT!#REF!</definedName>
    <definedName name="H3AEL" localSheetId="1">[152]INPUT!#REF!</definedName>
    <definedName name="H3AEL" localSheetId="0">[152]INPUT!#REF!</definedName>
    <definedName name="H3AEL" localSheetId="5">[152]INPUT!#REF!</definedName>
    <definedName name="H3AEL">[153]INPUT!#REF!</definedName>
    <definedName name="H3AER" localSheetId="4">[152]INPUT!#REF!</definedName>
    <definedName name="H3AER" localSheetId="3">[152]INPUT!#REF!</definedName>
    <definedName name="H3AER" localSheetId="2">[152]INPUT!#REF!</definedName>
    <definedName name="H3AER" localSheetId="1">[152]INPUT!#REF!</definedName>
    <definedName name="H3AER" localSheetId="0">[152]INPUT!#REF!</definedName>
    <definedName name="H3AER" localSheetId="5">[152]INPUT!#REF!</definedName>
    <definedName name="H3AER">[153]INPUT!#REF!</definedName>
    <definedName name="H3AFL" localSheetId="4">[152]INPUT!#REF!</definedName>
    <definedName name="H3AFL" localSheetId="3">[152]INPUT!#REF!</definedName>
    <definedName name="H3AFL" localSheetId="2">[152]INPUT!#REF!</definedName>
    <definedName name="H3AFL" localSheetId="1">[152]INPUT!#REF!</definedName>
    <definedName name="H3AFL" localSheetId="0">[152]INPUT!#REF!</definedName>
    <definedName name="H3AFL" localSheetId="5">[152]INPUT!#REF!</definedName>
    <definedName name="H3AFL">[153]INPUT!#REF!</definedName>
    <definedName name="H3AFR" localSheetId="4">[152]INPUT!#REF!</definedName>
    <definedName name="H3AFR" localSheetId="3">[152]INPUT!#REF!</definedName>
    <definedName name="H3AFR" localSheetId="2">[152]INPUT!#REF!</definedName>
    <definedName name="H3AFR" localSheetId="1">[152]INPUT!#REF!</definedName>
    <definedName name="H3AFR" localSheetId="0">[152]INPUT!#REF!</definedName>
    <definedName name="H3AFR" localSheetId="5">[152]INPUT!#REF!</definedName>
    <definedName name="H3AFR">[153]INPUT!#REF!</definedName>
    <definedName name="H3AGL" localSheetId="4">[152]INPUT!#REF!</definedName>
    <definedName name="H3AGL" localSheetId="3">[152]INPUT!#REF!</definedName>
    <definedName name="H3AGL" localSheetId="2">[152]INPUT!#REF!</definedName>
    <definedName name="H3AGL" localSheetId="1">[152]INPUT!#REF!</definedName>
    <definedName name="H3AGL" localSheetId="0">[152]INPUT!#REF!</definedName>
    <definedName name="H3AGL" localSheetId="5">[152]INPUT!#REF!</definedName>
    <definedName name="H3AGL">[153]INPUT!#REF!</definedName>
    <definedName name="H3AGR" localSheetId="4">[152]INPUT!#REF!</definedName>
    <definedName name="H3AGR" localSheetId="3">[152]INPUT!#REF!</definedName>
    <definedName name="H3AGR" localSheetId="2">[152]INPUT!#REF!</definedName>
    <definedName name="H3AGR" localSheetId="1">[152]INPUT!#REF!</definedName>
    <definedName name="H3AGR" localSheetId="0">[152]INPUT!#REF!</definedName>
    <definedName name="H3AGR" localSheetId="5">[152]INPUT!#REF!</definedName>
    <definedName name="H3AGR">[153]INPUT!#REF!</definedName>
    <definedName name="H3AP1" localSheetId="4">#REF!</definedName>
    <definedName name="H3AP1" localSheetId="3">#REF!</definedName>
    <definedName name="H3AP1" localSheetId="2">#REF!</definedName>
    <definedName name="H3AP1" localSheetId="1">#REF!</definedName>
    <definedName name="H3AP1" localSheetId="0">#REF!</definedName>
    <definedName name="H3AP1" localSheetId="7">#REF!</definedName>
    <definedName name="H3AP1" localSheetId="5">#REF!</definedName>
    <definedName name="H3AP1">#REF!</definedName>
    <definedName name="H3BAL" localSheetId="4">[152]INPUT!#REF!</definedName>
    <definedName name="H3BAL" localSheetId="3">[152]INPUT!#REF!</definedName>
    <definedName name="H3BAL" localSheetId="2">[152]INPUT!#REF!</definedName>
    <definedName name="H3BAL" localSheetId="1">[152]INPUT!#REF!</definedName>
    <definedName name="H3BAL" localSheetId="0">[152]INPUT!#REF!</definedName>
    <definedName name="H3BAL" localSheetId="7">[153]INPUT!#REF!</definedName>
    <definedName name="H3BAL" localSheetId="5">[152]INPUT!#REF!</definedName>
    <definedName name="H3BAL">[153]INPUT!#REF!</definedName>
    <definedName name="H3BAR" localSheetId="4">[152]INPUT!#REF!</definedName>
    <definedName name="H3BAR" localSheetId="3">[152]INPUT!#REF!</definedName>
    <definedName name="H3BAR" localSheetId="2">[152]INPUT!#REF!</definedName>
    <definedName name="H3BAR" localSheetId="1">[152]INPUT!#REF!</definedName>
    <definedName name="H3BAR" localSheetId="0">[152]INPUT!#REF!</definedName>
    <definedName name="H3BAR" localSheetId="7">[153]INPUT!#REF!</definedName>
    <definedName name="H3BAR" localSheetId="5">[152]INPUT!#REF!</definedName>
    <definedName name="H3BAR">[153]INPUT!#REF!</definedName>
    <definedName name="H3BBL" localSheetId="4">[152]INPUT!#REF!</definedName>
    <definedName name="H3BBL" localSheetId="3">[152]INPUT!#REF!</definedName>
    <definedName name="H3BBL" localSheetId="2">[152]INPUT!#REF!</definedName>
    <definedName name="H3BBL" localSheetId="1">[152]INPUT!#REF!</definedName>
    <definedName name="H3BBL" localSheetId="0">[152]INPUT!#REF!</definedName>
    <definedName name="H3BBL" localSheetId="5">[152]INPUT!#REF!</definedName>
    <definedName name="H3BBL">[153]INPUT!#REF!</definedName>
    <definedName name="H3BBR" localSheetId="4">[152]INPUT!#REF!</definedName>
    <definedName name="H3BBR" localSheetId="3">[152]INPUT!#REF!</definedName>
    <definedName name="H3BBR" localSheetId="2">[152]INPUT!#REF!</definedName>
    <definedName name="H3BBR" localSheetId="1">[152]INPUT!#REF!</definedName>
    <definedName name="H3BBR" localSheetId="0">[152]INPUT!#REF!</definedName>
    <definedName name="H3BBR" localSheetId="5">[152]INPUT!#REF!</definedName>
    <definedName name="H3BBR">[153]INPUT!#REF!</definedName>
    <definedName name="H3CAL" localSheetId="4">[152]INPUT!#REF!</definedName>
    <definedName name="H3CAL" localSheetId="3">[152]INPUT!#REF!</definedName>
    <definedName name="H3CAL" localSheetId="2">[152]INPUT!#REF!</definedName>
    <definedName name="H3CAL" localSheetId="1">[152]INPUT!#REF!</definedName>
    <definedName name="H3CAL" localSheetId="0">[152]INPUT!#REF!</definedName>
    <definedName name="H3CAL" localSheetId="5">[152]INPUT!#REF!</definedName>
    <definedName name="H3CAL">[153]INPUT!#REF!</definedName>
    <definedName name="H3CAR" localSheetId="4">[152]INPUT!#REF!</definedName>
    <definedName name="H3CAR" localSheetId="3">[152]INPUT!#REF!</definedName>
    <definedName name="H3CAR" localSheetId="2">[152]INPUT!#REF!</definedName>
    <definedName name="H3CAR" localSheetId="1">[152]INPUT!#REF!</definedName>
    <definedName name="H3CAR" localSheetId="0">[152]INPUT!#REF!</definedName>
    <definedName name="H3CAR" localSheetId="5">[152]INPUT!#REF!</definedName>
    <definedName name="H3CAR">[153]INPUT!#REF!</definedName>
    <definedName name="H3CBL" localSheetId="4">[152]INPUT!#REF!</definedName>
    <definedName name="H3CBL" localSheetId="3">[152]INPUT!#REF!</definedName>
    <definedName name="H3CBL" localSheetId="2">[152]INPUT!#REF!</definedName>
    <definedName name="H3CBL" localSheetId="1">[152]INPUT!#REF!</definedName>
    <definedName name="H3CBL" localSheetId="0">[152]INPUT!#REF!</definedName>
    <definedName name="H3CBL" localSheetId="5">[152]INPUT!#REF!</definedName>
    <definedName name="H3CBL">[153]INPUT!#REF!</definedName>
    <definedName name="H3CBR" localSheetId="4">[152]INPUT!#REF!</definedName>
    <definedName name="H3CBR" localSheetId="3">[152]INPUT!#REF!</definedName>
    <definedName name="H3CBR" localSheetId="2">[152]INPUT!#REF!</definedName>
    <definedName name="H3CBR" localSheetId="1">[152]INPUT!#REF!</definedName>
    <definedName name="H3CBR" localSheetId="0">[152]INPUT!#REF!</definedName>
    <definedName name="H3CBR" localSheetId="5">[152]INPUT!#REF!</definedName>
    <definedName name="H3CBR">[153]INPUT!#REF!</definedName>
    <definedName name="H3CCL" localSheetId="4">[152]INPUT!#REF!</definedName>
    <definedName name="H3CCL" localSheetId="3">[152]INPUT!#REF!</definedName>
    <definedName name="H3CCL" localSheetId="2">[152]INPUT!#REF!</definedName>
    <definedName name="H3CCL" localSheetId="1">[152]INPUT!#REF!</definedName>
    <definedName name="H3CCL" localSheetId="0">[152]INPUT!#REF!</definedName>
    <definedName name="H3CCL" localSheetId="5">[152]INPUT!#REF!</definedName>
    <definedName name="H3CCL">[153]INPUT!#REF!</definedName>
    <definedName name="H3CCR" localSheetId="4">[152]INPUT!#REF!</definedName>
    <definedName name="H3CCR" localSheetId="3">[152]INPUT!#REF!</definedName>
    <definedName name="H3CCR" localSheetId="2">[152]INPUT!#REF!</definedName>
    <definedName name="H3CCR" localSheetId="1">[152]INPUT!#REF!</definedName>
    <definedName name="H3CCR" localSheetId="0">[152]INPUT!#REF!</definedName>
    <definedName name="H3CCR" localSheetId="5">[152]INPUT!#REF!</definedName>
    <definedName name="H3CCR">[153]INPUT!#REF!</definedName>
    <definedName name="H3D1L" localSheetId="4">[152]INPUT!#REF!</definedName>
    <definedName name="H3D1L" localSheetId="3">[152]INPUT!#REF!</definedName>
    <definedName name="H3D1L" localSheetId="2">[152]INPUT!#REF!</definedName>
    <definedName name="H3D1L" localSheetId="1">[152]INPUT!#REF!</definedName>
    <definedName name="H3D1L" localSheetId="0">[152]INPUT!#REF!</definedName>
    <definedName name="H3D1L" localSheetId="5">[152]INPUT!#REF!</definedName>
    <definedName name="H3D1L">[153]INPUT!#REF!</definedName>
    <definedName name="H3D1R" localSheetId="4">[152]INPUT!#REF!</definedName>
    <definedName name="H3D1R" localSheetId="3">[152]INPUT!#REF!</definedName>
    <definedName name="H3D1R" localSheetId="2">[152]INPUT!#REF!</definedName>
    <definedName name="H3D1R" localSheetId="1">[152]INPUT!#REF!</definedName>
    <definedName name="H3D1R" localSheetId="0">[152]INPUT!#REF!</definedName>
    <definedName name="H3D1R" localSheetId="5">[152]INPUT!#REF!</definedName>
    <definedName name="H3D1R">[153]INPUT!#REF!</definedName>
    <definedName name="H3D2L" localSheetId="4">[152]INPUT!#REF!</definedName>
    <definedName name="H3D2L" localSheetId="3">[152]INPUT!#REF!</definedName>
    <definedName name="H3D2L" localSheetId="2">[152]INPUT!#REF!</definedName>
    <definedName name="H3D2L" localSheetId="1">[152]INPUT!#REF!</definedName>
    <definedName name="H3D2L" localSheetId="0">[152]INPUT!#REF!</definedName>
    <definedName name="H3D2L" localSheetId="5">[152]INPUT!#REF!</definedName>
    <definedName name="H3D2L">[153]INPUT!#REF!</definedName>
    <definedName name="H3D2R" localSheetId="4">[152]INPUT!#REF!</definedName>
    <definedName name="H3D2R" localSheetId="3">[152]INPUT!#REF!</definedName>
    <definedName name="H3D2R" localSheetId="2">[152]INPUT!#REF!</definedName>
    <definedName name="H3D2R" localSheetId="1">[152]INPUT!#REF!</definedName>
    <definedName name="H3D2R" localSheetId="0">[152]INPUT!#REF!</definedName>
    <definedName name="H3D2R" localSheetId="5">[152]INPUT!#REF!</definedName>
    <definedName name="H3D2R">[153]INPUT!#REF!</definedName>
    <definedName name="H3D3L" localSheetId="4">[152]INPUT!#REF!</definedName>
    <definedName name="H3D3L" localSheetId="3">[152]INPUT!#REF!</definedName>
    <definedName name="H3D3L" localSheetId="2">[152]INPUT!#REF!</definedName>
    <definedName name="H3D3L" localSheetId="1">[152]INPUT!#REF!</definedName>
    <definedName name="H3D3L" localSheetId="0">[152]INPUT!#REF!</definedName>
    <definedName name="H3D3L" localSheetId="5">[152]INPUT!#REF!</definedName>
    <definedName name="H3D3L">[153]INPUT!#REF!</definedName>
    <definedName name="H3D3R" localSheetId="4">[152]INPUT!#REF!</definedName>
    <definedName name="H3D3R" localSheetId="3">[152]INPUT!#REF!</definedName>
    <definedName name="H3D3R" localSheetId="2">[152]INPUT!#REF!</definedName>
    <definedName name="H3D3R" localSheetId="1">[152]INPUT!#REF!</definedName>
    <definedName name="H3D3R" localSheetId="0">[152]INPUT!#REF!</definedName>
    <definedName name="H3D3R" localSheetId="5">[152]INPUT!#REF!</definedName>
    <definedName name="H3D3R">[153]INPUT!#REF!</definedName>
    <definedName name="H3H" localSheetId="4">#REF!</definedName>
    <definedName name="H3H" localSheetId="3">#REF!</definedName>
    <definedName name="H3H" localSheetId="2">#REF!</definedName>
    <definedName name="H3H" localSheetId="1">#REF!</definedName>
    <definedName name="H3H" localSheetId="0">#REF!</definedName>
    <definedName name="H3H" localSheetId="7">[3]관로토공집계표!$D$35</definedName>
    <definedName name="H3H" localSheetId="5">#REF!</definedName>
    <definedName name="H3H">#REF!</definedName>
    <definedName name="H3L" localSheetId="4">#REF!</definedName>
    <definedName name="H3L" localSheetId="3">#REF!</definedName>
    <definedName name="H3L" localSheetId="2">#REF!</definedName>
    <definedName name="H3L" localSheetId="1">#REF!</definedName>
    <definedName name="H3L" localSheetId="0">#REF!</definedName>
    <definedName name="H3L" localSheetId="7">#REF!</definedName>
    <definedName name="H3L" localSheetId="5">#REF!</definedName>
    <definedName name="H3L">#REF!</definedName>
    <definedName name="H3R" localSheetId="4">#REF!</definedName>
    <definedName name="H3R" localSheetId="3">#REF!</definedName>
    <definedName name="H3R" localSheetId="2">#REF!</definedName>
    <definedName name="H3R" localSheetId="1">#REF!</definedName>
    <definedName name="H3R" localSheetId="0">#REF!</definedName>
    <definedName name="H3R" localSheetId="7">#REF!</definedName>
    <definedName name="H3R" localSheetId="5">#REF!</definedName>
    <definedName name="H3R">#REF!</definedName>
    <definedName name="H3WL" localSheetId="4">#REF!</definedName>
    <definedName name="H3WL" localSheetId="3">#REF!</definedName>
    <definedName name="H3WL" localSheetId="2">#REF!</definedName>
    <definedName name="H3WL" localSheetId="1">#REF!</definedName>
    <definedName name="H3WL" localSheetId="0">#REF!</definedName>
    <definedName name="H3WL" localSheetId="7">#REF!</definedName>
    <definedName name="H3WL" localSheetId="5">#REF!</definedName>
    <definedName name="H3WL">#REF!</definedName>
    <definedName name="H3WR" localSheetId="4">#REF!</definedName>
    <definedName name="H3WR" localSheetId="3">#REF!</definedName>
    <definedName name="H3WR" localSheetId="2">#REF!</definedName>
    <definedName name="H3WR" localSheetId="1">#REF!</definedName>
    <definedName name="H3WR" localSheetId="0">#REF!</definedName>
    <definedName name="H3WR" localSheetId="7">#REF!</definedName>
    <definedName name="H3WR" localSheetId="5">#REF!</definedName>
    <definedName name="H3WR">#REF!</definedName>
    <definedName name="h4a1p" localSheetId="4">#REF!</definedName>
    <definedName name="h4a1p" localSheetId="3">#REF!</definedName>
    <definedName name="h4a1p" localSheetId="2">#REF!</definedName>
    <definedName name="h4a1p" localSheetId="1">#REF!</definedName>
    <definedName name="h4a1p" localSheetId="0">#REF!</definedName>
    <definedName name="h4a1p" localSheetId="7">#REF!</definedName>
    <definedName name="h4a1p" localSheetId="5">#REF!</definedName>
    <definedName name="h4a1p">#REF!</definedName>
    <definedName name="h4a1t" localSheetId="4">#REF!</definedName>
    <definedName name="h4a1t" localSheetId="3">#REF!</definedName>
    <definedName name="h4a1t" localSheetId="2">#REF!</definedName>
    <definedName name="h4a1t" localSheetId="1">#REF!</definedName>
    <definedName name="h4a1t" localSheetId="0">#REF!</definedName>
    <definedName name="h4a1t" localSheetId="7">#REF!</definedName>
    <definedName name="h4a1t" localSheetId="5">#REF!</definedName>
    <definedName name="h4a1t">#REF!</definedName>
    <definedName name="h4a2p" localSheetId="4">#REF!</definedName>
    <definedName name="h4a2p" localSheetId="3">#REF!</definedName>
    <definedName name="h4a2p" localSheetId="2">#REF!</definedName>
    <definedName name="h4a2p" localSheetId="1">#REF!</definedName>
    <definedName name="h4a2p" localSheetId="0">#REF!</definedName>
    <definedName name="h4a2p" localSheetId="7">#REF!</definedName>
    <definedName name="h4a2p" localSheetId="5">#REF!</definedName>
    <definedName name="h4a2p">#REF!</definedName>
    <definedName name="h4a2t" localSheetId="4">#REF!</definedName>
    <definedName name="h4a2t" localSheetId="3">#REF!</definedName>
    <definedName name="h4a2t" localSheetId="2">#REF!</definedName>
    <definedName name="h4a2t" localSheetId="1">#REF!</definedName>
    <definedName name="h4a2t" localSheetId="0">#REF!</definedName>
    <definedName name="h4a2t" localSheetId="7">#REF!</definedName>
    <definedName name="h4a2t" localSheetId="5">#REF!</definedName>
    <definedName name="h4a2t">#REF!</definedName>
    <definedName name="H4AAL" localSheetId="4">[152]INPUT!#REF!</definedName>
    <definedName name="H4AAL" localSheetId="3">[152]INPUT!#REF!</definedName>
    <definedName name="H4AAL" localSheetId="2">[152]INPUT!#REF!</definedName>
    <definedName name="H4AAL" localSheetId="1">[152]INPUT!#REF!</definedName>
    <definedName name="H4AAL" localSheetId="0">[152]INPUT!#REF!</definedName>
    <definedName name="H4AAL" localSheetId="7">[153]INPUT!#REF!</definedName>
    <definedName name="H4AAL" localSheetId="5">[152]INPUT!#REF!</definedName>
    <definedName name="H4AAL">[153]INPUT!#REF!</definedName>
    <definedName name="H4AAR" localSheetId="4">[152]INPUT!#REF!</definedName>
    <definedName name="H4AAR" localSheetId="3">[152]INPUT!#REF!</definedName>
    <definedName name="H4AAR" localSheetId="2">[152]INPUT!#REF!</definedName>
    <definedName name="H4AAR" localSheetId="1">[152]INPUT!#REF!</definedName>
    <definedName name="H4AAR" localSheetId="0">[152]INPUT!#REF!</definedName>
    <definedName name="H4AAR" localSheetId="7">[153]INPUT!#REF!</definedName>
    <definedName name="H4AAR" localSheetId="5">[152]INPUT!#REF!</definedName>
    <definedName name="H4AAR">[153]INPUT!#REF!</definedName>
    <definedName name="H4ABL" localSheetId="4">[152]INPUT!#REF!</definedName>
    <definedName name="H4ABL" localSheetId="3">[152]INPUT!#REF!</definedName>
    <definedName name="H4ABL" localSheetId="2">[152]INPUT!#REF!</definedName>
    <definedName name="H4ABL" localSheetId="1">[152]INPUT!#REF!</definedName>
    <definedName name="H4ABL" localSheetId="0">[152]INPUT!#REF!</definedName>
    <definedName name="H4ABL" localSheetId="5">[152]INPUT!#REF!</definedName>
    <definedName name="H4ABL">[153]INPUT!#REF!</definedName>
    <definedName name="H4ABR" localSheetId="4">[152]INPUT!#REF!</definedName>
    <definedName name="H4ABR" localSheetId="3">[152]INPUT!#REF!</definedName>
    <definedName name="H4ABR" localSheetId="2">[152]INPUT!#REF!</definedName>
    <definedName name="H4ABR" localSheetId="1">[152]INPUT!#REF!</definedName>
    <definedName name="H4ABR" localSheetId="0">[152]INPUT!#REF!</definedName>
    <definedName name="H4ABR" localSheetId="5">[152]INPUT!#REF!</definedName>
    <definedName name="H4ABR">[153]INPUT!#REF!</definedName>
    <definedName name="H4ACL" localSheetId="4">[152]INPUT!#REF!</definedName>
    <definedName name="H4ACL" localSheetId="3">[152]INPUT!#REF!</definedName>
    <definedName name="H4ACL" localSheetId="2">[152]INPUT!#REF!</definedName>
    <definedName name="H4ACL" localSheetId="1">[152]INPUT!#REF!</definedName>
    <definedName name="H4ACL" localSheetId="0">[152]INPUT!#REF!</definedName>
    <definedName name="H4ACL" localSheetId="5">[152]INPUT!#REF!</definedName>
    <definedName name="H4ACL">[153]INPUT!#REF!</definedName>
    <definedName name="H4ACR" localSheetId="4">[152]INPUT!#REF!</definedName>
    <definedName name="H4ACR" localSheetId="3">[152]INPUT!#REF!</definedName>
    <definedName name="H4ACR" localSheetId="2">[152]INPUT!#REF!</definedName>
    <definedName name="H4ACR" localSheetId="1">[152]INPUT!#REF!</definedName>
    <definedName name="H4ACR" localSheetId="0">[152]INPUT!#REF!</definedName>
    <definedName name="H4ACR" localSheetId="5">[152]INPUT!#REF!</definedName>
    <definedName name="H4ACR">[153]INPUT!#REF!</definedName>
    <definedName name="H4ADL" localSheetId="4">[152]INPUT!#REF!</definedName>
    <definedName name="H4ADL" localSheetId="3">[152]INPUT!#REF!</definedName>
    <definedName name="H4ADL" localSheetId="2">[152]INPUT!#REF!</definedName>
    <definedName name="H4ADL" localSheetId="1">[152]INPUT!#REF!</definedName>
    <definedName name="H4ADL" localSheetId="0">[152]INPUT!#REF!</definedName>
    <definedName name="H4ADL" localSheetId="5">[152]INPUT!#REF!</definedName>
    <definedName name="H4ADL">[153]INPUT!#REF!</definedName>
    <definedName name="H4ADR" localSheetId="4">[152]INPUT!#REF!</definedName>
    <definedName name="H4ADR" localSheetId="3">[152]INPUT!#REF!</definedName>
    <definedName name="H4ADR" localSheetId="2">[152]INPUT!#REF!</definedName>
    <definedName name="H4ADR" localSheetId="1">[152]INPUT!#REF!</definedName>
    <definedName name="H4ADR" localSheetId="0">[152]INPUT!#REF!</definedName>
    <definedName name="H4ADR" localSheetId="5">[152]INPUT!#REF!</definedName>
    <definedName name="H4ADR">[153]INPUT!#REF!</definedName>
    <definedName name="H4AEL" localSheetId="4">[152]INPUT!#REF!</definedName>
    <definedName name="H4AEL" localSheetId="3">[152]INPUT!#REF!</definedName>
    <definedName name="H4AEL" localSheetId="2">[152]INPUT!#REF!</definedName>
    <definedName name="H4AEL" localSheetId="1">[152]INPUT!#REF!</definedName>
    <definedName name="H4AEL" localSheetId="0">[152]INPUT!#REF!</definedName>
    <definedName name="H4AEL" localSheetId="5">[152]INPUT!#REF!</definedName>
    <definedName name="H4AEL">[153]INPUT!#REF!</definedName>
    <definedName name="H4AER" localSheetId="4">[152]INPUT!#REF!</definedName>
    <definedName name="H4AER" localSheetId="3">[152]INPUT!#REF!</definedName>
    <definedName name="H4AER" localSheetId="2">[152]INPUT!#REF!</definedName>
    <definedName name="H4AER" localSheetId="1">[152]INPUT!#REF!</definedName>
    <definedName name="H4AER" localSheetId="0">[152]INPUT!#REF!</definedName>
    <definedName name="H4AER" localSheetId="5">[152]INPUT!#REF!</definedName>
    <definedName name="H4AER">[153]INPUT!#REF!</definedName>
    <definedName name="H4AFL" localSheetId="4">[152]INPUT!#REF!</definedName>
    <definedName name="H4AFL" localSheetId="3">[152]INPUT!#REF!</definedName>
    <definedName name="H4AFL" localSheetId="2">[152]INPUT!#REF!</definedName>
    <definedName name="H4AFL" localSheetId="1">[152]INPUT!#REF!</definedName>
    <definedName name="H4AFL" localSheetId="0">[152]INPUT!#REF!</definedName>
    <definedName name="H4AFL" localSheetId="5">[152]INPUT!#REF!</definedName>
    <definedName name="H4AFL">[153]INPUT!#REF!</definedName>
    <definedName name="H4AFR" localSheetId="4">[152]INPUT!#REF!</definedName>
    <definedName name="H4AFR" localSheetId="3">[152]INPUT!#REF!</definedName>
    <definedName name="H4AFR" localSheetId="2">[152]INPUT!#REF!</definedName>
    <definedName name="H4AFR" localSheetId="1">[152]INPUT!#REF!</definedName>
    <definedName name="H4AFR" localSheetId="0">[152]INPUT!#REF!</definedName>
    <definedName name="H4AFR" localSheetId="5">[152]INPUT!#REF!</definedName>
    <definedName name="H4AFR">[153]INPUT!#REF!</definedName>
    <definedName name="H4AGL" localSheetId="4">[152]INPUT!#REF!</definedName>
    <definedName name="H4AGL" localSheetId="3">[152]INPUT!#REF!</definedName>
    <definedName name="H4AGL" localSheetId="2">[152]INPUT!#REF!</definedName>
    <definedName name="H4AGL" localSheetId="1">[152]INPUT!#REF!</definedName>
    <definedName name="H4AGL" localSheetId="0">[152]INPUT!#REF!</definedName>
    <definedName name="H4AGL" localSheetId="5">[152]INPUT!#REF!</definedName>
    <definedName name="H4AGL">[153]INPUT!#REF!</definedName>
    <definedName name="H4AGR" localSheetId="4">[152]INPUT!#REF!</definedName>
    <definedName name="H4AGR" localSheetId="3">[152]INPUT!#REF!</definedName>
    <definedName name="H4AGR" localSheetId="2">[152]INPUT!#REF!</definedName>
    <definedName name="H4AGR" localSheetId="1">[152]INPUT!#REF!</definedName>
    <definedName name="H4AGR" localSheetId="0">[152]INPUT!#REF!</definedName>
    <definedName name="H4AGR" localSheetId="5">[152]INPUT!#REF!</definedName>
    <definedName name="H4AGR">[153]INPUT!#REF!</definedName>
    <definedName name="H4BAL" localSheetId="4">[152]INPUT!#REF!</definedName>
    <definedName name="H4BAL" localSheetId="3">[152]INPUT!#REF!</definedName>
    <definedName name="H4BAL" localSheetId="2">[152]INPUT!#REF!</definedName>
    <definedName name="H4BAL" localSheetId="1">[152]INPUT!#REF!</definedName>
    <definedName name="H4BAL" localSheetId="0">[152]INPUT!#REF!</definedName>
    <definedName name="H4BAL" localSheetId="5">[152]INPUT!#REF!</definedName>
    <definedName name="H4BAL">[153]INPUT!#REF!</definedName>
    <definedName name="H4BAR" localSheetId="4">[152]INPUT!#REF!</definedName>
    <definedName name="H4BAR" localSheetId="3">[152]INPUT!#REF!</definedName>
    <definedName name="H4BAR" localSheetId="2">[152]INPUT!#REF!</definedName>
    <definedName name="H4BAR" localSheetId="1">[152]INPUT!#REF!</definedName>
    <definedName name="H4BAR" localSheetId="0">[152]INPUT!#REF!</definedName>
    <definedName name="H4BAR" localSheetId="5">[152]INPUT!#REF!</definedName>
    <definedName name="H4BAR">[153]INPUT!#REF!</definedName>
    <definedName name="H4BBL" localSheetId="4">[152]INPUT!#REF!</definedName>
    <definedName name="H4BBL" localSheetId="3">[152]INPUT!#REF!</definedName>
    <definedName name="H4BBL" localSheetId="2">[152]INPUT!#REF!</definedName>
    <definedName name="H4BBL" localSheetId="1">[152]INPUT!#REF!</definedName>
    <definedName name="H4BBL" localSheetId="0">[152]INPUT!#REF!</definedName>
    <definedName name="H4BBL" localSheetId="5">[152]INPUT!#REF!</definedName>
    <definedName name="H4BBL">[153]INPUT!#REF!</definedName>
    <definedName name="H4BBR" localSheetId="4">[152]INPUT!#REF!</definedName>
    <definedName name="H4BBR" localSheetId="3">[152]INPUT!#REF!</definedName>
    <definedName name="H4BBR" localSheetId="2">[152]INPUT!#REF!</definedName>
    <definedName name="H4BBR" localSheetId="1">[152]INPUT!#REF!</definedName>
    <definedName name="H4BBR" localSheetId="0">[152]INPUT!#REF!</definedName>
    <definedName name="H4BBR" localSheetId="5">[152]INPUT!#REF!</definedName>
    <definedName name="H4BBR">[153]INPUT!#REF!</definedName>
    <definedName name="H4CAL" localSheetId="4">[152]INPUT!#REF!</definedName>
    <definedName name="H4CAL" localSheetId="3">[152]INPUT!#REF!</definedName>
    <definedName name="H4CAL" localSheetId="2">[152]INPUT!#REF!</definedName>
    <definedName name="H4CAL" localSheetId="1">[152]INPUT!#REF!</definedName>
    <definedName name="H4CAL" localSheetId="0">[152]INPUT!#REF!</definedName>
    <definedName name="H4CAL" localSheetId="5">[152]INPUT!#REF!</definedName>
    <definedName name="H4CAL">[153]INPUT!#REF!</definedName>
    <definedName name="H4CAR" localSheetId="4">[152]INPUT!#REF!</definedName>
    <definedName name="H4CAR" localSheetId="3">[152]INPUT!#REF!</definedName>
    <definedName name="H4CAR" localSheetId="2">[152]INPUT!#REF!</definedName>
    <definedName name="H4CAR" localSheetId="1">[152]INPUT!#REF!</definedName>
    <definedName name="H4CAR" localSheetId="0">[152]INPUT!#REF!</definedName>
    <definedName name="H4CAR" localSheetId="5">[152]INPUT!#REF!</definedName>
    <definedName name="H4CAR">[153]INPUT!#REF!</definedName>
    <definedName name="H4CBL" localSheetId="4">[152]INPUT!#REF!</definedName>
    <definedName name="H4CBL" localSheetId="3">[152]INPUT!#REF!</definedName>
    <definedName name="H4CBL" localSheetId="2">[152]INPUT!#REF!</definedName>
    <definedName name="H4CBL" localSheetId="1">[152]INPUT!#REF!</definedName>
    <definedName name="H4CBL" localSheetId="0">[152]INPUT!#REF!</definedName>
    <definedName name="H4CBL" localSheetId="5">[152]INPUT!#REF!</definedName>
    <definedName name="H4CBL">[153]INPUT!#REF!</definedName>
    <definedName name="H4CBR" localSheetId="4">[152]INPUT!#REF!</definedName>
    <definedName name="H4CBR" localSheetId="3">[152]INPUT!#REF!</definedName>
    <definedName name="H4CBR" localSheetId="2">[152]INPUT!#REF!</definedName>
    <definedName name="H4CBR" localSheetId="1">[152]INPUT!#REF!</definedName>
    <definedName name="H4CBR" localSheetId="0">[152]INPUT!#REF!</definedName>
    <definedName name="H4CBR" localSheetId="5">[152]INPUT!#REF!</definedName>
    <definedName name="H4CBR">[153]INPUT!#REF!</definedName>
    <definedName name="H4CCL" localSheetId="4">[152]INPUT!#REF!</definedName>
    <definedName name="H4CCL" localSheetId="3">[152]INPUT!#REF!</definedName>
    <definedName name="H4CCL" localSheetId="2">[152]INPUT!#REF!</definedName>
    <definedName name="H4CCL" localSheetId="1">[152]INPUT!#REF!</definedName>
    <definedName name="H4CCL" localSheetId="0">[152]INPUT!#REF!</definedName>
    <definedName name="H4CCL" localSheetId="5">[152]INPUT!#REF!</definedName>
    <definedName name="H4CCL">[153]INPUT!#REF!</definedName>
    <definedName name="H4CCR" localSheetId="4">[152]INPUT!#REF!</definedName>
    <definedName name="H4CCR" localSheetId="3">[152]INPUT!#REF!</definedName>
    <definedName name="H4CCR" localSheetId="2">[152]INPUT!#REF!</definedName>
    <definedName name="H4CCR" localSheetId="1">[152]INPUT!#REF!</definedName>
    <definedName name="H4CCR" localSheetId="0">[152]INPUT!#REF!</definedName>
    <definedName name="H4CCR" localSheetId="5">[152]INPUT!#REF!</definedName>
    <definedName name="H4CCR">[153]INPUT!#REF!</definedName>
    <definedName name="H4D1L" localSheetId="4">[152]INPUT!#REF!</definedName>
    <definedName name="H4D1L" localSheetId="3">[152]INPUT!#REF!</definedName>
    <definedName name="H4D1L" localSheetId="2">[152]INPUT!#REF!</definedName>
    <definedName name="H4D1L" localSheetId="1">[152]INPUT!#REF!</definedName>
    <definedName name="H4D1L" localSheetId="0">[152]INPUT!#REF!</definedName>
    <definedName name="H4D1L" localSheetId="5">[152]INPUT!#REF!</definedName>
    <definedName name="H4D1L">[153]INPUT!#REF!</definedName>
    <definedName name="H4D1R" localSheetId="4">[152]INPUT!#REF!</definedName>
    <definedName name="H4D1R" localSheetId="3">[152]INPUT!#REF!</definedName>
    <definedName name="H4D1R" localSheetId="2">[152]INPUT!#REF!</definedName>
    <definedName name="H4D1R" localSheetId="1">[152]INPUT!#REF!</definedName>
    <definedName name="H4D1R" localSheetId="0">[152]INPUT!#REF!</definedName>
    <definedName name="H4D1R" localSheetId="5">[152]INPUT!#REF!</definedName>
    <definedName name="H4D1R">[153]INPUT!#REF!</definedName>
    <definedName name="H4D2L" localSheetId="4">[152]INPUT!#REF!</definedName>
    <definedName name="H4D2L" localSheetId="3">[152]INPUT!#REF!</definedName>
    <definedName name="H4D2L" localSheetId="2">[152]INPUT!#REF!</definedName>
    <definedName name="H4D2L" localSheetId="1">[152]INPUT!#REF!</definedName>
    <definedName name="H4D2L" localSheetId="0">[152]INPUT!#REF!</definedName>
    <definedName name="H4D2L" localSheetId="5">[152]INPUT!#REF!</definedName>
    <definedName name="H4D2L">[153]INPUT!#REF!</definedName>
    <definedName name="H4D2R" localSheetId="4">[152]INPUT!#REF!</definedName>
    <definedName name="H4D2R" localSheetId="3">[152]INPUT!#REF!</definedName>
    <definedName name="H4D2R" localSheetId="2">[152]INPUT!#REF!</definedName>
    <definedName name="H4D2R" localSheetId="1">[152]INPUT!#REF!</definedName>
    <definedName name="H4D2R" localSheetId="0">[152]INPUT!#REF!</definedName>
    <definedName name="H4D2R" localSheetId="5">[152]INPUT!#REF!</definedName>
    <definedName name="H4D2R">[153]INPUT!#REF!</definedName>
    <definedName name="H4D3L" localSheetId="4">[152]INPUT!#REF!</definedName>
    <definedName name="H4D3L" localSheetId="3">[152]INPUT!#REF!</definedName>
    <definedName name="H4D3L" localSheetId="2">[152]INPUT!#REF!</definedName>
    <definedName name="H4D3L" localSheetId="1">[152]INPUT!#REF!</definedName>
    <definedName name="H4D3L" localSheetId="0">[152]INPUT!#REF!</definedName>
    <definedName name="H4D3L" localSheetId="5">[152]INPUT!#REF!</definedName>
    <definedName name="H4D3L">[153]INPUT!#REF!</definedName>
    <definedName name="H4D3R" localSheetId="4">[152]INPUT!#REF!</definedName>
    <definedName name="H4D3R" localSheetId="3">[152]INPUT!#REF!</definedName>
    <definedName name="H4D3R" localSheetId="2">[152]INPUT!#REF!</definedName>
    <definedName name="H4D3R" localSheetId="1">[152]INPUT!#REF!</definedName>
    <definedName name="H4D3R" localSheetId="0">[152]INPUT!#REF!</definedName>
    <definedName name="H4D3R" localSheetId="5">[152]INPUT!#REF!</definedName>
    <definedName name="H4D3R">[153]INPUT!#REF!</definedName>
    <definedName name="H4H" localSheetId="4">#REF!</definedName>
    <definedName name="H4H" localSheetId="3">#REF!</definedName>
    <definedName name="H4H" localSheetId="2">#REF!</definedName>
    <definedName name="H4H" localSheetId="1">#REF!</definedName>
    <definedName name="H4H" localSheetId="0">#REF!</definedName>
    <definedName name="H4H" localSheetId="7">[3]관로토공집계표!$D$36</definedName>
    <definedName name="H4H" localSheetId="5">#REF!</definedName>
    <definedName name="H4H">#REF!</definedName>
    <definedName name="H4L" localSheetId="4">#REF!</definedName>
    <definedName name="H4L" localSheetId="3">#REF!</definedName>
    <definedName name="H4L" localSheetId="2">#REF!</definedName>
    <definedName name="H4L" localSheetId="1">#REF!</definedName>
    <definedName name="H4L" localSheetId="0">#REF!</definedName>
    <definedName name="H4L" localSheetId="7">#REF!</definedName>
    <definedName name="H4L" localSheetId="5">#REF!</definedName>
    <definedName name="H4L">#REF!</definedName>
    <definedName name="H4R" localSheetId="4">#REF!</definedName>
    <definedName name="H4R" localSheetId="3">#REF!</definedName>
    <definedName name="H4R" localSheetId="2">#REF!</definedName>
    <definedName name="H4R" localSheetId="1">#REF!</definedName>
    <definedName name="H4R" localSheetId="0">#REF!</definedName>
    <definedName name="H4R" localSheetId="7">#REF!</definedName>
    <definedName name="H4R" localSheetId="5">#REF!</definedName>
    <definedName name="H4R">#REF!</definedName>
    <definedName name="H5A1P" localSheetId="4">#REF!</definedName>
    <definedName name="H5A1P" localSheetId="3">#REF!</definedName>
    <definedName name="H5A1P" localSheetId="2">#REF!</definedName>
    <definedName name="H5A1P" localSheetId="1">#REF!</definedName>
    <definedName name="H5A1P" localSheetId="0">#REF!</definedName>
    <definedName name="H5A1P" localSheetId="7">#REF!</definedName>
    <definedName name="H5A1P" localSheetId="5">#REF!</definedName>
    <definedName name="H5A1P">#REF!</definedName>
    <definedName name="h5a1t" localSheetId="4">#REF!</definedName>
    <definedName name="h5a1t" localSheetId="3">#REF!</definedName>
    <definedName name="h5a1t" localSheetId="2">#REF!</definedName>
    <definedName name="h5a1t" localSheetId="1">#REF!</definedName>
    <definedName name="h5a1t" localSheetId="0">#REF!</definedName>
    <definedName name="h5a1t" localSheetId="7">#REF!</definedName>
    <definedName name="h5a1t" localSheetId="5">#REF!</definedName>
    <definedName name="h5a1t">#REF!</definedName>
    <definedName name="h5a2p" localSheetId="4">#REF!</definedName>
    <definedName name="h5a2p" localSheetId="3">#REF!</definedName>
    <definedName name="h5a2p" localSheetId="2">#REF!</definedName>
    <definedName name="h5a2p" localSheetId="1">#REF!</definedName>
    <definedName name="h5a2p" localSheetId="0">#REF!</definedName>
    <definedName name="h5a2p" localSheetId="7">#REF!</definedName>
    <definedName name="h5a2p" localSheetId="5">#REF!</definedName>
    <definedName name="h5a2p">#REF!</definedName>
    <definedName name="h5a2t" localSheetId="4">#REF!</definedName>
    <definedName name="h5a2t" localSheetId="3">#REF!</definedName>
    <definedName name="h5a2t" localSheetId="2">#REF!</definedName>
    <definedName name="h5a2t" localSheetId="1">#REF!</definedName>
    <definedName name="h5a2t" localSheetId="0">#REF!</definedName>
    <definedName name="h5a2t" localSheetId="7">#REF!</definedName>
    <definedName name="h5a2t" localSheetId="5">#REF!</definedName>
    <definedName name="h5a2t">#REF!</definedName>
    <definedName name="H5AAL" localSheetId="4">[152]INPUT!#REF!</definedName>
    <definedName name="H5AAL" localSheetId="3">[152]INPUT!#REF!</definedName>
    <definedName name="H5AAL" localSheetId="2">[152]INPUT!#REF!</definedName>
    <definedName name="H5AAL" localSheetId="1">[152]INPUT!#REF!</definedName>
    <definedName name="H5AAL" localSheetId="0">[152]INPUT!#REF!</definedName>
    <definedName name="H5AAL" localSheetId="7">[153]INPUT!#REF!</definedName>
    <definedName name="H5AAL" localSheetId="5">[152]INPUT!#REF!</definedName>
    <definedName name="H5AAL">[153]INPUT!#REF!</definedName>
    <definedName name="H5AAR" localSheetId="4">[152]INPUT!#REF!</definedName>
    <definedName name="H5AAR" localSheetId="3">[152]INPUT!#REF!</definedName>
    <definedName name="H5AAR" localSheetId="2">[152]INPUT!#REF!</definedName>
    <definedName name="H5AAR" localSheetId="1">[152]INPUT!#REF!</definedName>
    <definedName name="H5AAR" localSheetId="0">[152]INPUT!#REF!</definedName>
    <definedName name="H5AAR" localSheetId="7">[153]INPUT!#REF!</definedName>
    <definedName name="H5AAR" localSheetId="5">[152]INPUT!#REF!</definedName>
    <definedName name="H5AAR">[153]INPUT!#REF!</definedName>
    <definedName name="H5ABL" localSheetId="4">[152]INPUT!#REF!</definedName>
    <definedName name="H5ABL" localSheetId="3">[152]INPUT!#REF!</definedName>
    <definedName name="H5ABL" localSheetId="2">[152]INPUT!#REF!</definedName>
    <definedName name="H5ABL" localSheetId="1">[152]INPUT!#REF!</definedName>
    <definedName name="H5ABL" localSheetId="0">[152]INPUT!#REF!</definedName>
    <definedName name="H5ABL" localSheetId="5">[152]INPUT!#REF!</definedName>
    <definedName name="H5ABL">[153]INPUT!#REF!</definedName>
    <definedName name="H5ABR" localSheetId="4">[152]INPUT!#REF!</definedName>
    <definedName name="H5ABR" localSheetId="3">[152]INPUT!#REF!</definedName>
    <definedName name="H5ABR" localSheetId="2">[152]INPUT!#REF!</definedName>
    <definedName name="H5ABR" localSheetId="1">[152]INPUT!#REF!</definedName>
    <definedName name="H5ABR" localSheetId="0">[152]INPUT!#REF!</definedName>
    <definedName name="H5ABR" localSheetId="5">[152]INPUT!#REF!</definedName>
    <definedName name="H5ABR">[153]INPUT!#REF!</definedName>
    <definedName name="H5ACL" localSheetId="4">[152]INPUT!#REF!</definedName>
    <definedName name="H5ACL" localSheetId="3">[152]INPUT!#REF!</definedName>
    <definedName name="H5ACL" localSheetId="2">[152]INPUT!#REF!</definedName>
    <definedName name="H5ACL" localSheetId="1">[152]INPUT!#REF!</definedName>
    <definedName name="H5ACL" localSheetId="0">[152]INPUT!#REF!</definedName>
    <definedName name="H5ACL" localSheetId="5">[152]INPUT!#REF!</definedName>
    <definedName name="H5ACL">[153]INPUT!#REF!</definedName>
    <definedName name="H5ACR" localSheetId="4">[152]INPUT!#REF!</definedName>
    <definedName name="H5ACR" localSheetId="3">[152]INPUT!#REF!</definedName>
    <definedName name="H5ACR" localSheetId="2">[152]INPUT!#REF!</definedName>
    <definedName name="H5ACR" localSheetId="1">[152]INPUT!#REF!</definedName>
    <definedName name="H5ACR" localSheetId="0">[152]INPUT!#REF!</definedName>
    <definedName name="H5ACR" localSheetId="5">[152]INPUT!#REF!</definedName>
    <definedName name="H5ACR">[153]INPUT!#REF!</definedName>
    <definedName name="H5ADL" localSheetId="4">[152]INPUT!#REF!</definedName>
    <definedName name="H5ADL" localSheetId="3">[152]INPUT!#REF!</definedName>
    <definedName name="H5ADL" localSheetId="2">[152]INPUT!#REF!</definedName>
    <definedName name="H5ADL" localSheetId="1">[152]INPUT!#REF!</definedName>
    <definedName name="H5ADL" localSheetId="0">[152]INPUT!#REF!</definedName>
    <definedName name="H5ADL" localSheetId="5">[152]INPUT!#REF!</definedName>
    <definedName name="H5ADL">[153]INPUT!#REF!</definedName>
    <definedName name="H5ADR" localSheetId="4">[152]INPUT!#REF!</definedName>
    <definedName name="H5ADR" localSheetId="3">[152]INPUT!#REF!</definedName>
    <definedName name="H5ADR" localSheetId="2">[152]INPUT!#REF!</definedName>
    <definedName name="H5ADR" localSheetId="1">[152]INPUT!#REF!</definedName>
    <definedName name="H5ADR" localSheetId="0">[152]INPUT!#REF!</definedName>
    <definedName name="H5ADR" localSheetId="5">[152]INPUT!#REF!</definedName>
    <definedName name="H5ADR">[153]INPUT!#REF!</definedName>
    <definedName name="H5AEL" localSheetId="4">[152]INPUT!#REF!</definedName>
    <definedName name="H5AEL" localSheetId="3">[152]INPUT!#REF!</definedName>
    <definedName name="H5AEL" localSheetId="2">[152]INPUT!#REF!</definedName>
    <definedName name="H5AEL" localSheetId="1">[152]INPUT!#REF!</definedName>
    <definedName name="H5AEL" localSheetId="0">[152]INPUT!#REF!</definedName>
    <definedName name="H5AEL" localSheetId="5">[152]INPUT!#REF!</definedName>
    <definedName name="H5AEL">[153]INPUT!#REF!</definedName>
    <definedName name="H5AER" localSheetId="4">[152]INPUT!#REF!</definedName>
    <definedName name="H5AER" localSheetId="3">[152]INPUT!#REF!</definedName>
    <definedName name="H5AER" localSheetId="2">[152]INPUT!#REF!</definedName>
    <definedName name="H5AER" localSheetId="1">[152]INPUT!#REF!</definedName>
    <definedName name="H5AER" localSheetId="0">[152]INPUT!#REF!</definedName>
    <definedName name="H5AER" localSheetId="5">[152]INPUT!#REF!</definedName>
    <definedName name="H5AER">[153]INPUT!#REF!</definedName>
    <definedName name="H5AFL" localSheetId="4">[152]INPUT!#REF!</definedName>
    <definedName name="H5AFL" localSheetId="3">[152]INPUT!#REF!</definedName>
    <definedName name="H5AFL" localSheetId="2">[152]INPUT!#REF!</definedName>
    <definedName name="H5AFL" localSheetId="1">[152]INPUT!#REF!</definedName>
    <definedName name="H5AFL" localSheetId="0">[152]INPUT!#REF!</definedName>
    <definedName name="H5AFL" localSheetId="5">[152]INPUT!#REF!</definedName>
    <definedName name="H5AFL">[153]INPUT!#REF!</definedName>
    <definedName name="H5AFR" localSheetId="4">[152]INPUT!#REF!</definedName>
    <definedName name="H5AFR" localSheetId="3">[152]INPUT!#REF!</definedName>
    <definedName name="H5AFR" localSheetId="2">[152]INPUT!#REF!</definedName>
    <definedName name="H5AFR" localSheetId="1">[152]INPUT!#REF!</definedName>
    <definedName name="H5AFR" localSheetId="0">[152]INPUT!#REF!</definedName>
    <definedName name="H5AFR" localSheetId="5">[152]INPUT!#REF!</definedName>
    <definedName name="H5AFR">[153]INPUT!#REF!</definedName>
    <definedName name="H5AGL" localSheetId="4">[152]INPUT!#REF!</definedName>
    <definedName name="H5AGL" localSheetId="3">[152]INPUT!#REF!</definedName>
    <definedName name="H5AGL" localSheetId="2">[152]INPUT!#REF!</definedName>
    <definedName name="H5AGL" localSheetId="1">[152]INPUT!#REF!</definedName>
    <definedName name="H5AGL" localSheetId="0">[152]INPUT!#REF!</definedName>
    <definedName name="H5AGL" localSheetId="5">[152]INPUT!#REF!</definedName>
    <definedName name="H5AGL">[153]INPUT!#REF!</definedName>
    <definedName name="H5AGR" localSheetId="4">[152]INPUT!#REF!</definedName>
    <definedName name="H5AGR" localSheetId="3">[152]INPUT!#REF!</definedName>
    <definedName name="H5AGR" localSheetId="2">[152]INPUT!#REF!</definedName>
    <definedName name="H5AGR" localSheetId="1">[152]INPUT!#REF!</definedName>
    <definedName name="H5AGR" localSheetId="0">[152]INPUT!#REF!</definedName>
    <definedName name="H5AGR" localSheetId="5">[152]INPUT!#REF!</definedName>
    <definedName name="H5AGR">[153]INPUT!#REF!</definedName>
    <definedName name="H5BAL" localSheetId="4">[152]INPUT!#REF!</definedName>
    <definedName name="H5BAL" localSheetId="3">[152]INPUT!#REF!</definedName>
    <definedName name="H5BAL" localSheetId="2">[152]INPUT!#REF!</definedName>
    <definedName name="H5BAL" localSheetId="1">[152]INPUT!#REF!</definedName>
    <definedName name="H5BAL" localSheetId="0">[152]INPUT!#REF!</definedName>
    <definedName name="H5BAL" localSheetId="5">[152]INPUT!#REF!</definedName>
    <definedName name="H5BAL">[153]INPUT!#REF!</definedName>
    <definedName name="H5BAR" localSheetId="4">[152]INPUT!#REF!</definedName>
    <definedName name="H5BAR" localSheetId="3">[152]INPUT!#REF!</definedName>
    <definedName name="H5BAR" localSheetId="2">[152]INPUT!#REF!</definedName>
    <definedName name="H5BAR" localSheetId="1">[152]INPUT!#REF!</definedName>
    <definedName name="H5BAR" localSheetId="0">[152]INPUT!#REF!</definedName>
    <definedName name="H5BAR" localSheetId="5">[152]INPUT!#REF!</definedName>
    <definedName name="H5BAR">[153]INPUT!#REF!</definedName>
    <definedName name="H5BBL" localSheetId="4">[152]INPUT!#REF!</definedName>
    <definedName name="H5BBL" localSheetId="3">[152]INPUT!#REF!</definedName>
    <definedName name="H5BBL" localSheetId="2">[152]INPUT!#REF!</definedName>
    <definedName name="H5BBL" localSheetId="1">[152]INPUT!#REF!</definedName>
    <definedName name="H5BBL" localSheetId="0">[152]INPUT!#REF!</definedName>
    <definedName name="H5BBL" localSheetId="5">[152]INPUT!#REF!</definedName>
    <definedName name="H5BBL">[153]INPUT!#REF!</definedName>
    <definedName name="H5BBR" localSheetId="4">[152]INPUT!#REF!</definedName>
    <definedName name="H5BBR" localSheetId="3">[152]INPUT!#REF!</definedName>
    <definedName name="H5BBR" localSheetId="2">[152]INPUT!#REF!</definedName>
    <definedName name="H5BBR" localSheetId="1">[152]INPUT!#REF!</definedName>
    <definedName name="H5BBR" localSheetId="0">[152]INPUT!#REF!</definedName>
    <definedName name="H5BBR" localSheetId="5">[152]INPUT!#REF!</definedName>
    <definedName name="H5BBR">[153]INPUT!#REF!</definedName>
    <definedName name="H5CAL" localSheetId="4">[152]INPUT!#REF!</definedName>
    <definedName name="H5CAL" localSheetId="3">[152]INPUT!#REF!</definedName>
    <definedName name="H5CAL" localSheetId="2">[152]INPUT!#REF!</definedName>
    <definedName name="H5CAL" localSheetId="1">[152]INPUT!#REF!</definedName>
    <definedName name="H5CAL" localSheetId="0">[152]INPUT!#REF!</definedName>
    <definedName name="H5CAL" localSheetId="5">[152]INPUT!#REF!</definedName>
    <definedName name="H5CAL">[153]INPUT!#REF!</definedName>
    <definedName name="H5CAR" localSheetId="4">[152]INPUT!#REF!</definedName>
    <definedName name="H5CAR" localSheetId="3">[152]INPUT!#REF!</definedName>
    <definedName name="H5CAR" localSheetId="2">[152]INPUT!#REF!</definedName>
    <definedName name="H5CAR" localSheetId="1">[152]INPUT!#REF!</definedName>
    <definedName name="H5CAR" localSheetId="0">[152]INPUT!#REF!</definedName>
    <definedName name="H5CAR" localSheetId="5">[152]INPUT!#REF!</definedName>
    <definedName name="H5CAR">[153]INPUT!#REF!</definedName>
    <definedName name="H5CBL" localSheetId="4">[152]INPUT!#REF!</definedName>
    <definedName name="H5CBL" localSheetId="3">[152]INPUT!#REF!</definedName>
    <definedName name="H5CBL" localSheetId="2">[152]INPUT!#REF!</definedName>
    <definedName name="H5CBL" localSheetId="1">[152]INPUT!#REF!</definedName>
    <definedName name="H5CBL" localSheetId="0">[152]INPUT!#REF!</definedName>
    <definedName name="H5CBL" localSheetId="5">[152]INPUT!#REF!</definedName>
    <definedName name="H5CBL">[153]INPUT!#REF!</definedName>
    <definedName name="H5CBR" localSheetId="4">[152]INPUT!#REF!</definedName>
    <definedName name="H5CBR" localSheetId="3">[152]INPUT!#REF!</definedName>
    <definedName name="H5CBR" localSheetId="2">[152]INPUT!#REF!</definedName>
    <definedName name="H5CBR" localSheetId="1">[152]INPUT!#REF!</definedName>
    <definedName name="H5CBR" localSheetId="0">[152]INPUT!#REF!</definedName>
    <definedName name="H5CBR" localSheetId="5">[152]INPUT!#REF!</definedName>
    <definedName name="H5CBR">[153]INPUT!#REF!</definedName>
    <definedName name="H5CCL" localSheetId="4">[152]INPUT!#REF!</definedName>
    <definedName name="H5CCL" localSheetId="3">[152]INPUT!#REF!</definedName>
    <definedName name="H5CCL" localSheetId="2">[152]INPUT!#REF!</definedName>
    <definedName name="H5CCL" localSheetId="1">[152]INPUT!#REF!</definedName>
    <definedName name="H5CCL" localSheetId="0">[152]INPUT!#REF!</definedName>
    <definedName name="H5CCL" localSheetId="5">[152]INPUT!#REF!</definedName>
    <definedName name="H5CCL">[153]INPUT!#REF!</definedName>
    <definedName name="H5CCR" localSheetId="4">[152]INPUT!#REF!</definedName>
    <definedName name="H5CCR" localSheetId="3">[152]INPUT!#REF!</definedName>
    <definedName name="H5CCR" localSheetId="2">[152]INPUT!#REF!</definedName>
    <definedName name="H5CCR" localSheetId="1">[152]INPUT!#REF!</definedName>
    <definedName name="H5CCR" localSheetId="0">[152]INPUT!#REF!</definedName>
    <definedName name="H5CCR" localSheetId="5">[152]INPUT!#REF!</definedName>
    <definedName name="H5CCR">[153]INPUT!#REF!</definedName>
    <definedName name="H5D1L" localSheetId="4">[152]INPUT!#REF!</definedName>
    <definedName name="H5D1L" localSheetId="3">[152]INPUT!#REF!</definedName>
    <definedName name="H5D1L" localSheetId="2">[152]INPUT!#REF!</definedName>
    <definedName name="H5D1L" localSheetId="1">[152]INPUT!#REF!</definedName>
    <definedName name="H5D1L" localSheetId="0">[152]INPUT!#REF!</definedName>
    <definedName name="H5D1L" localSheetId="5">[152]INPUT!#REF!</definedName>
    <definedName name="H5D1L">[153]INPUT!#REF!</definedName>
    <definedName name="H5D1R" localSheetId="4">[152]INPUT!#REF!</definedName>
    <definedName name="H5D1R" localSheetId="3">[152]INPUT!#REF!</definedName>
    <definedName name="H5D1R" localSheetId="2">[152]INPUT!#REF!</definedName>
    <definedName name="H5D1R" localSheetId="1">[152]INPUT!#REF!</definedName>
    <definedName name="H5D1R" localSheetId="0">[152]INPUT!#REF!</definedName>
    <definedName name="H5D1R" localSheetId="5">[152]INPUT!#REF!</definedName>
    <definedName name="H5D1R">[153]INPUT!#REF!</definedName>
    <definedName name="H5D2L" localSheetId="4">[152]INPUT!#REF!</definedName>
    <definedName name="H5D2L" localSheetId="3">[152]INPUT!#REF!</definedName>
    <definedName name="H5D2L" localSheetId="2">[152]INPUT!#REF!</definedName>
    <definedName name="H5D2L" localSheetId="1">[152]INPUT!#REF!</definedName>
    <definedName name="H5D2L" localSheetId="0">[152]INPUT!#REF!</definedName>
    <definedName name="H5D2L" localSheetId="5">[152]INPUT!#REF!</definedName>
    <definedName name="H5D2L">[153]INPUT!#REF!</definedName>
    <definedName name="H5D2R" localSheetId="4">[152]INPUT!#REF!</definedName>
    <definedName name="H5D2R" localSheetId="3">[152]INPUT!#REF!</definedName>
    <definedName name="H5D2R" localSheetId="2">[152]INPUT!#REF!</definedName>
    <definedName name="H5D2R" localSheetId="1">[152]INPUT!#REF!</definedName>
    <definedName name="H5D2R" localSheetId="0">[152]INPUT!#REF!</definedName>
    <definedName name="H5D2R" localSheetId="5">[152]INPUT!#REF!</definedName>
    <definedName name="H5D2R">[153]INPUT!#REF!</definedName>
    <definedName name="H5D3L" localSheetId="4">[152]INPUT!#REF!</definedName>
    <definedName name="H5D3L" localSheetId="3">[152]INPUT!#REF!</definedName>
    <definedName name="H5D3L" localSheetId="2">[152]INPUT!#REF!</definedName>
    <definedName name="H5D3L" localSheetId="1">[152]INPUT!#REF!</definedName>
    <definedName name="H5D3L" localSheetId="0">[152]INPUT!#REF!</definedName>
    <definedName name="H5D3L" localSheetId="5">[152]INPUT!#REF!</definedName>
    <definedName name="H5D3L">[153]INPUT!#REF!</definedName>
    <definedName name="H5D3R" localSheetId="4">[152]INPUT!#REF!</definedName>
    <definedName name="H5D3R" localSheetId="3">[152]INPUT!#REF!</definedName>
    <definedName name="H5D3R" localSheetId="2">[152]INPUT!#REF!</definedName>
    <definedName name="H5D3R" localSheetId="1">[152]INPUT!#REF!</definedName>
    <definedName name="H5D3R" localSheetId="0">[152]INPUT!#REF!</definedName>
    <definedName name="H5D3R" localSheetId="5">[152]INPUT!#REF!</definedName>
    <definedName name="H5D3R">[153]INPUT!#REF!</definedName>
    <definedName name="H5L" localSheetId="4">#REF!</definedName>
    <definedName name="H5L" localSheetId="3">#REF!</definedName>
    <definedName name="H5L" localSheetId="2">#REF!</definedName>
    <definedName name="H5L" localSheetId="1">#REF!</definedName>
    <definedName name="H5L" localSheetId="0">#REF!</definedName>
    <definedName name="H5L" localSheetId="7">#REF!</definedName>
    <definedName name="H5L" localSheetId="5">#REF!</definedName>
    <definedName name="H5L">#REF!</definedName>
    <definedName name="H5R" localSheetId="4">#REF!</definedName>
    <definedName name="H5R" localSheetId="3">#REF!</definedName>
    <definedName name="H5R" localSheetId="2">#REF!</definedName>
    <definedName name="H5R" localSheetId="1">#REF!</definedName>
    <definedName name="H5R" localSheetId="0">#REF!</definedName>
    <definedName name="H5R" localSheetId="7">#REF!</definedName>
    <definedName name="H5R" localSheetId="5">#REF!</definedName>
    <definedName name="H5R">#REF!</definedName>
    <definedName name="H6A1P" localSheetId="4">#REF!</definedName>
    <definedName name="H6A1P" localSheetId="3">#REF!</definedName>
    <definedName name="H6A1P" localSheetId="2">#REF!</definedName>
    <definedName name="H6A1P" localSheetId="1">#REF!</definedName>
    <definedName name="H6A1P" localSheetId="0">#REF!</definedName>
    <definedName name="H6A1P" localSheetId="7">#REF!</definedName>
    <definedName name="H6A1P" localSheetId="5">#REF!</definedName>
    <definedName name="H6A1P">#REF!</definedName>
    <definedName name="h6a1t" localSheetId="4">#REF!</definedName>
    <definedName name="h6a1t" localSheetId="3">#REF!</definedName>
    <definedName name="h6a1t" localSheetId="2">#REF!</definedName>
    <definedName name="h6a1t" localSheetId="1">#REF!</definedName>
    <definedName name="h6a1t" localSheetId="0">#REF!</definedName>
    <definedName name="h6a1t" localSheetId="7">#REF!</definedName>
    <definedName name="h6a1t" localSheetId="5">#REF!</definedName>
    <definedName name="h6a1t">#REF!</definedName>
    <definedName name="h6a2p" localSheetId="4">#REF!</definedName>
    <definedName name="h6a2p" localSheetId="3">#REF!</definedName>
    <definedName name="h6a2p" localSheetId="2">#REF!</definedName>
    <definedName name="h6a2p" localSheetId="1">#REF!</definedName>
    <definedName name="h6a2p" localSheetId="0">#REF!</definedName>
    <definedName name="h6a2p" localSheetId="7">#REF!</definedName>
    <definedName name="h6a2p" localSheetId="5">#REF!</definedName>
    <definedName name="h6a2p">#REF!</definedName>
    <definedName name="h6a2t" localSheetId="4">#REF!</definedName>
    <definedName name="h6a2t" localSheetId="3">#REF!</definedName>
    <definedName name="h6a2t" localSheetId="2">#REF!</definedName>
    <definedName name="h6a2t" localSheetId="1">#REF!</definedName>
    <definedName name="h6a2t" localSheetId="0">#REF!</definedName>
    <definedName name="h6a2t" localSheetId="7">#REF!</definedName>
    <definedName name="h6a2t" localSheetId="5">#REF!</definedName>
    <definedName name="h6a2t">#REF!</definedName>
    <definedName name="H6AAL" localSheetId="4">[152]INPUT!#REF!</definedName>
    <definedName name="H6AAL" localSheetId="3">[152]INPUT!#REF!</definedName>
    <definedName name="H6AAL" localSheetId="2">[152]INPUT!#REF!</definedName>
    <definedName name="H6AAL" localSheetId="1">[152]INPUT!#REF!</definedName>
    <definedName name="H6AAL" localSheetId="0">[152]INPUT!#REF!</definedName>
    <definedName name="H6AAL" localSheetId="7">[153]INPUT!#REF!</definedName>
    <definedName name="H6AAL" localSheetId="5">[152]INPUT!#REF!</definedName>
    <definedName name="H6AAL">[153]INPUT!#REF!</definedName>
    <definedName name="H6AAR" localSheetId="4">[152]INPUT!#REF!</definedName>
    <definedName name="H6AAR" localSheetId="3">[152]INPUT!#REF!</definedName>
    <definedName name="H6AAR" localSheetId="2">[152]INPUT!#REF!</definedName>
    <definedName name="H6AAR" localSheetId="1">[152]INPUT!#REF!</definedName>
    <definedName name="H6AAR" localSheetId="0">[152]INPUT!#REF!</definedName>
    <definedName name="H6AAR" localSheetId="7">[153]INPUT!#REF!</definedName>
    <definedName name="H6AAR" localSheetId="5">[152]INPUT!#REF!</definedName>
    <definedName name="H6AAR">[153]INPUT!#REF!</definedName>
    <definedName name="H6ABL" localSheetId="4">[152]INPUT!#REF!</definedName>
    <definedName name="H6ABL" localSheetId="3">[152]INPUT!#REF!</definedName>
    <definedName name="H6ABL" localSheetId="2">[152]INPUT!#REF!</definedName>
    <definedName name="H6ABL" localSheetId="1">[152]INPUT!#REF!</definedName>
    <definedName name="H6ABL" localSheetId="0">[152]INPUT!#REF!</definedName>
    <definedName name="H6ABL" localSheetId="5">[152]INPUT!#REF!</definedName>
    <definedName name="H6ABL">[153]INPUT!#REF!</definedName>
    <definedName name="H6ABR" localSheetId="4">[152]INPUT!#REF!</definedName>
    <definedName name="H6ABR" localSheetId="3">[152]INPUT!#REF!</definedName>
    <definedName name="H6ABR" localSheetId="2">[152]INPUT!#REF!</definedName>
    <definedName name="H6ABR" localSheetId="1">[152]INPUT!#REF!</definedName>
    <definedName name="H6ABR" localSheetId="0">[152]INPUT!#REF!</definedName>
    <definedName name="H6ABR" localSheetId="5">[152]INPUT!#REF!</definedName>
    <definedName name="H6ABR">[153]INPUT!#REF!</definedName>
    <definedName name="H6ACL" localSheetId="4">[152]INPUT!#REF!</definedName>
    <definedName name="H6ACL" localSheetId="3">[152]INPUT!#REF!</definedName>
    <definedName name="H6ACL" localSheetId="2">[152]INPUT!#REF!</definedName>
    <definedName name="H6ACL" localSheetId="1">[152]INPUT!#REF!</definedName>
    <definedName name="H6ACL" localSheetId="0">[152]INPUT!#REF!</definedName>
    <definedName name="H6ACL" localSheetId="5">[152]INPUT!#REF!</definedName>
    <definedName name="H6ACL">[153]INPUT!#REF!</definedName>
    <definedName name="H6ACR" localSheetId="4">[152]INPUT!#REF!</definedName>
    <definedName name="H6ACR" localSheetId="3">[152]INPUT!#REF!</definedName>
    <definedName name="H6ACR" localSheetId="2">[152]INPUT!#REF!</definedName>
    <definedName name="H6ACR" localSheetId="1">[152]INPUT!#REF!</definedName>
    <definedName name="H6ACR" localSheetId="0">[152]INPUT!#REF!</definedName>
    <definedName name="H6ACR" localSheetId="5">[152]INPUT!#REF!</definedName>
    <definedName name="H6ACR">[153]INPUT!#REF!</definedName>
    <definedName name="H6ADL" localSheetId="4">[152]INPUT!#REF!</definedName>
    <definedName name="H6ADL" localSheetId="3">[152]INPUT!#REF!</definedName>
    <definedName name="H6ADL" localSheetId="2">[152]INPUT!#REF!</definedName>
    <definedName name="H6ADL" localSheetId="1">[152]INPUT!#REF!</definedName>
    <definedName name="H6ADL" localSheetId="0">[152]INPUT!#REF!</definedName>
    <definedName name="H6ADL" localSheetId="5">[152]INPUT!#REF!</definedName>
    <definedName name="H6ADL">[153]INPUT!#REF!</definedName>
    <definedName name="H6ADR" localSheetId="4">[152]INPUT!#REF!</definedName>
    <definedName name="H6ADR" localSheetId="3">[152]INPUT!#REF!</definedName>
    <definedName name="H6ADR" localSheetId="2">[152]INPUT!#REF!</definedName>
    <definedName name="H6ADR" localSheetId="1">[152]INPUT!#REF!</definedName>
    <definedName name="H6ADR" localSheetId="0">[152]INPUT!#REF!</definedName>
    <definedName name="H6ADR" localSheetId="5">[152]INPUT!#REF!</definedName>
    <definedName name="H6ADR">[153]INPUT!#REF!</definedName>
    <definedName name="H6AEL" localSheetId="4">[152]INPUT!#REF!</definedName>
    <definedName name="H6AEL" localSheetId="3">[152]INPUT!#REF!</definedName>
    <definedName name="H6AEL" localSheetId="2">[152]INPUT!#REF!</definedName>
    <definedName name="H6AEL" localSheetId="1">[152]INPUT!#REF!</definedName>
    <definedName name="H6AEL" localSheetId="0">[152]INPUT!#REF!</definedName>
    <definedName name="H6AEL" localSheetId="5">[152]INPUT!#REF!</definedName>
    <definedName name="H6AEL">[153]INPUT!#REF!</definedName>
    <definedName name="H6AER" localSheetId="4">[152]INPUT!#REF!</definedName>
    <definedName name="H6AER" localSheetId="3">[152]INPUT!#REF!</definedName>
    <definedName name="H6AER" localSheetId="2">[152]INPUT!#REF!</definedName>
    <definedName name="H6AER" localSheetId="1">[152]INPUT!#REF!</definedName>
    <definedName name="H6AER" localSheetId="0">[152]INPUT!#REF!</definedName>
    <definedName name="H6AER" localSheetId="5">[152]INPUT!#REF!</definedName>
    <definedName name="H6AER">[153]INPUT!#REF!</definedName>
    <definedName name="H6AFL" localSheetId="4">[152]INPUT!#REF!</definedName>
    <definedName name="H6AFL" localSheetId="3">[152]INPUT!#REF!</definedName>
    <definedName name="H6AFL" localSheetId="2">[152]INPUT!#REF!</definedName>
    <definedName name="H6AFL" localSheetId="1">[152]INPUT!#REF!</definedName>
    <definedName name="H6AFL" localSheetId="0">[152]INPUT!#REF!</definedName>
    <definedName name="H6AFL" localSheetId="5">[152]INPUT!#REF!</definedName>
    <definedName name="H6AFL">[153]INPUT!#REF!</definedName>
    <definedName name="H6AFR" localSheetId="4">[152]INPUT!#REF!</definedName>
    <definedName name="H6AFR" localSheetId="3">[152]INPUT!#REF!</definedName>
    <definedName name="H6AFR" localSheetId="2">[152]INPUT!#REF!</definedName>
    <definedName name="H6AFR" localSheetId="1">[152]INPUT!#REF!</definedName>
    <definedName name="H6AFR" localSheetId="0">[152]INPUT!#REF!</definedName>
    <definedName name="H6AFR" localSheetId="5">[152]INPUT!#REF!</definedName>
    <definedName name="H6AFR">[153]INPUT!#REF!</definedName>
    <definedName name="H6AGL" localSheetId="4">[152]INPUT!#REF!</definedName>
    <definedName name="H6AGL" localSheetId="3">[152]INPUT!#REF!</definedName>
    <definedName name="H6AGL" localSheetId="2">[152]INPUT!#REF!</definedName>
    <definedName name="H6AGL" localSheetId="1">[152]INPUT!#REF!</definedName>
    <definedName name="H6AGL" localSheetId="0">[152]INPUT!#REF!</definedName>
    <definedName name="H6AGL" localSheetId="5">[152]INPUT!#REF!</definedName>
    <definedName name="H6AGL">[153]INPUT!#REF!</definedName>
    <definedName name="H6AGR" localSheetId="4">[152]INPUT!#REF!</definedName>
    <definedName name="H6AGR" localSheetId="3">[152]INPUT!#REF!</definedName>
    <definedName name="H6AGR" localSheetId="2">[152]INPUT!#REF!</definedName>
    <definedName name="H6AGR" localSheetId="1">[152]INPUT!#REF!</definedName>
    <definedName name="H6AGR" localSheetId="0">[152]INPUT!#REF!</definedName>
    <definedName name="H6AGR" localSheetId="5">[152]INPUT!#REF!</definedName>
    <definedName name="H6AGR">[153]INPUT!#REF!</definedName>
    <definedName name="H6BAL" localSheetId="4">[152]INPUT!#REF!</definedName>
    <definedName name="H6BAL" localSheetId="3">[152]INPUT!#REF!</definedName>
    <definedName name="H6BAL" localSheetId="2">[152]INPUT!#REF!</definedName>
    <definedName name="H6BAL" localSheetId="1">[152]INPUT!#REF!</definedName>
    <definedName name="H6BAL" localSheetId="0">[152]INPUT!#REF!</definedName>
    <definedName name="H6BAL" localSheetId="5">[152]INPUT!#REF!</definedName>
    <definedName name="H6BAL">[153]INPUT!#REF!</definedName>
    <definedName name="H6BAR" localSheetId="4">[152]INPUT!#REF!</definedName>
    <definedName name="H6BAR" localSheetId="3">[152]INPUT!#REF!</definedName>
    <definedName name="H6BAR" localSheetId="2">[152]INPUT!#REF!</definedName>
    <definedName name="H6BAR" localSheetId="1">[152]INPUT!#REF!</definedName>
    <definedName name="H6BAR" localSheetId="0">[152]INPUT!#REF!</definedName>
    <definedName name="H6BAR" localSheetId="5">[152]INPUT!#REF!</definedName>
    <definedName name="H6BAR">[153]INPUT!#REF!</definedName>
    <definedName name="H6BBL" localSheetId="4">[152]INPUT!#REF!</definedName>
    <definedName name="H6BBL" localSheetId="3">[152]INPUT!#REF!</definedName>
    <definedName name="H6BBL" localSheetId="2">[152]INPUT!#REF!</definedName>
    <definedName name="H6BBL" localSheetId="1">[152]INPUT!#REF!</definedName>
    <definedName name="H6BBL" localSheetId="0">[152]INPUT!#REF!</definedName>
    <definedName name="H6BBL" localSheetId="5">[152]INPUT!#REF!</definedName>
    <definedName name="H6BBL">[153]INPUT!#REF!</definedName>
    <definedName name="H6BBR" localSheetId="4">[152]INPUT!#REF!</definedName>
    <definedName name="H6BBR" localSheetId="3">[152]INPUT!#REF!</definedName>
    <definedName name="H6BBR" localSheetId="2">[152]INPUT!#REF!</definedName>
    <definedName name="H6BBR" localSheetId="1">[152]INPUT!#REF!</definedName>
    <definedName name="H6BBR" localSheetId="0">[152]INPUT!#REF!</definedName>
    <definedName name="H6BBR" localSheetId="5">[152]INPUT!#REF!</definedName>
    <definedName name="H6BBR">[153]INPUT!#REF!</definedName>
    <definedName name="H6CAL" localSheetId="4">[152]INPUT!#REF!</definedName>
    <definedName name="H6CAL" localSheetId="3">[152]INPUT!#REF!</definedName>
    <definedName name="H6CAL" localSheetId="2">[152]INPUT!#REF!</definedName>
    <definedName name="H6CAL" localSheetId="1">[152]INPUT!#REF!</definedName>
    <definedName name="H6CAL" localSheetId="0">[152]INPUT!#REF!</definedName>
    <definedName name="H6CAL" localSheetId="5">[152]INPUT!#REF!</definedName>
    <definedName name="H6CAL">[153]INPUT!#REF!</definedName>
    <definedName name="H6CAR" localSheetId="4">[152]INPUT!#REF!</definedName>
    <definedName name="H6CAR" localSheetId="3">[152]INPUT!#REF!</definedName>
    <definedName name="H6CAR" localSheetId="2">[152]INPUT!#REF!</definedName>
    <definedName name="H6CAR" localSheetId="1">[152]INPUT!#REF!</definedName>
    <definedName name="H6CAR" localSheetId="0">[152]INPUT!#REF!</definedName>
    <definedName name="H6CAR" localSheetId="5">[152]INPUT!#REF!</definedName>
    <definedName name="H6CAR">[153]INPUT!#REF!</definedName>
    <definedName name="H6CBL" localSheetId="4">[152]INPUT!#REF!</definedName>
    <definedName name="H6CBL" localSheetId="3">[152]INPUT!#REF!</definedName>
    <definedName name="H6CBL" localSheetId="2">[152]INPUT!#REF!</definedName>
    <definedName name="H6CBL" localSheetId="1">[152]INPUT!#REF!</definedName>
    <definedName name="H6CBL" localSheetId="0">[152]INPUT!#REF!</definedName>
    <definedName name="H6CBL" localSheetId="5">[152]INPUT!#REF!</definedName>
    <definedName name="H6CBL">[153]INPUT!#REF!</definedName>
    <definedName name="H6CBR" localSheetId="4">[152]INPUT!#REF!</definedName>
    <definedName name="H6CBR" localSheetId="3">[152]INPUT!#REF!</definedName>
    <definedName name="H6CBR" localSheetId="2">[152]INPUT!#REF!</definedName>
    <definedName name="H6CBR" localSheetId="1">[152]INPUT!#REF!</definedName>
    <definedName name="H6CBR" localSheetId="0">[152]INPUT!#REF!</definedName>
    <definedName name="H6CBR" localSheetId="5">[152]INPUT!#REF!</definedName>
    <definedName name="H6CBR">[153]INPUT!#REF!</definedName>
    <definedName name="H6CCL" localSheetId="4">[152]INPUT!#REF!</definedName>
    <definedName name="H6CCL" localSheetId="3">[152]INPUT!#REF!</definedName>
    <definedName name="H6CCL" localSheetId="2">[152]INPUT!#REF!</definedName>
    <definedName name="H6CCL" localSheetId="1">[152]INPUT!#REF!</definedName>
    <definedName name="H6CCL" localSheetId="0">[152]INPUT!#REF!</definedName>
    <definedName name="H6CCL" localSheetId="5">[152]INPUT!#REF!</definedName>
    <definedName name="H6CCL">[153]INPUT!#REF!</definedName>
    <definedName name="H6CCR" localSheetId="4">[152]INPUT!#REF!</definedName>
    <definedName name="H6CCR" localSheetId="3">[152]INPUT!#REF!</definedName>
    <definedName name="H6CCR" localSheetId="2">[152]INPUT!#REF!</definedName>
    <definedName name="H6CCR" localSheetId="1">[152]INPUT!#REF!</definedName>
    <definedName name="H6CCR" localSheetId="0">[152]INPUT!#REF!</definedName>
    <definedName name="H6CCR" localSheetId="5">[152]INPUT!#REF!</definedName>
    <definedName name="H6CCR">[153]INPUT!#REF!</definedName>
    <definedName name="H6D1L" localSheetId="4">[152]INPUT!#REF!</definedName>
    <definedName name="H6D1L" localSheetId="3">[152]INPUT!#REF!</definedName>
    <definedName name="H6D1L" localSheetId="2">[152]INPUT!#REF!</definedName>
    <definedName name="H6D1L" localSheetId="1">[152]INPUT!#REF!</definedName>
    <definedName name="H6D1L" localSheetId="0">[152]INPUT!#REF!</definedName>
    <definedName name="H6D1L" localSheetId="5">[152]INPUT!#REF!</definedName>
    <definedName name="H6D1L">[153]INPUT!#REF!</definedName>
    <definedName name="H6D1R" localSheetId="4">[152]INPUT!#REF!</definedName>
    <definedName name="H6D1R" localSheetId="3">[152]INPUT!#REF!</definedName>
    <definedName name="H6D1R" localSheetId="2">[152]INPUT!#REF!</definedName>
    <definedName name="H6D1R" localSheetId="1">[152]INPUT!#REF!</definedName>
    <definedName name="H6D1R" localSheetId="0">[152]INPUT!#REF!</definedName>
    <definedName name="H6D1R" localSheetId="5">[152]INPUT!#REF!</definedName>
    <definedName name="H6D1R">[153]INPUT!#REF!</definedName>
    <definedName name="H6D2L" localSheetId="4">[152]INPUT!#REF!</definedName>
    <definedName name="H6D2L" localSheetId="3">[152]INPUT!#REF!</definedName>
    <definedName name="H6D2L" localSheetId="2">[152]INPUT!#REF!</definedName>
    <definedName name="H6D2L" localSheetId="1">[152]INPUT!#REF!</definedName>
    <definedName name="H6D2L" localSheetId="0">[152]INPUT!#REF!</definedName>
    <definedName name="H6D2L" localSheetId="5">[152]INPUT!#REF!</definedName>
    <definedName name="H6D2L">[153]INPUT!#REF!</definedName>
    <definedName name="H6D2R" localSheetId="4">[152]INPUT!#REF!</definedName>
    <definedName name="H6D2R" localSheetId="3">[152]INPUT!#REF!</definedName>
    <definedName name="H6D2R" localSheetId="2">[152]INPUT!#REF!</definedName>
    <definedName name="H6D2R" localSheetId="1">[152]INPUT!#REF!</definedName>
    <definedName name="H6D2R" localSheetId="0">[152]INPUT!#REF!</definedName>
    <definedName name="H6D2R" localSheetId="5">[152]INPUT!#REF!</definedName>
    <definedName name="H6D2R">[153]INPUT!#REF!</definedName>
    <definedName name="H6D3L" localSheetId="4">[152]INPUT!#REF!</definedName>
    <definedName name="H6D3L" localSheetId="3">[152]INPUT!#REF!</definedName>
    <definedName name="H6D3L" localSheetId="2">[152]INPUT!#REF!</definedName>
    <definedName name="H6D3L" localSheetId="1">[152]INPUT!#REF!</definedName>
    <definedName name="H6D3L" localSheetId="0">[152]INPUT!#REF!</definedName>
    <definedName name="H6D3L" localSheetId="5">[152]INPUT!#REF!</definedName>
    <definedName name="H6D3L">[153]INPUT!#REF!</definedName>
    <definedName name="H6D3R" localSheetId="4">[152]INPUT!#REF!</definedName>
    <definedName name="H6D3R" localSheetId="3">[152]INPUT!#REF!</definedName>
    <definedName name="H6D3R" localSheetId="2">[152]INPUT!#REF!</definedName>
    <definedName name="H6D3R" localSheetId="1">[152]INPUT!#REF!</definedName>
    <definedName name="H6D3R" localSheetId="0">[152]INPUT!#REF!</definedName>
    <definedName name="H6D3R" localSheetId="5">[152]INPUT!#REF!</definedName>
    <definedName name="H6D3R">[153]INPUT!#REF!</definedName>
    <definedName name="H6L" localSheetId="4">#REF!</definedName>
    <definedName name="H6L" localSheetId="3">#REF!</definedName>
    <definedName name="H6L" localSheetId="2">#REF!</definedName>
    <definedName name="H6L" localSheetId="1">#REF!</definedName>
    <definedName name="H6L" localSheetId="0">#REF!</definedName>
    <definedName name="H6L" localSheetId="7">#REF!</definedName>
    <definedName name="H6L" localSheetId="5">#REF!</definedName>
    <definedName name="H6L">#REF!</definedName>
    <definedName name="H6R" localSheetId="4">#REF!</definedName>
    <definedName name="H6R" localSheetId="3">#REF!</definedName>
    <definedName name="H6R" localSheetId="2">#REF!</definedName>
    <definedName name="H6R" localSheetId="1">#REF!</definedName>
    <definedName name="H6R" localSheetId="0">#REF!</definedName>
    <definedName name="H6R" localSheetId="7">#REF!</definedName>
    <definedName name="H6R" localSheetId="5">#REF!</definedName>
    <definedName name="H6R">#REF!</definedName>
    <definedName name="H7A1P" localSheetId="4">#REF!</definedName>
    <definedName name="H7A1P" localSheetId="3">#REF!</definedName>
    <definedName name="H7A1P" localSheetId="2">#REF!</definedName>
    <definedName name="H7A1P" localSheetId="1">#REF!</definedName>
    <definedName name="H7A1P" localSheetId="0">#REF!</definedName>
    <definedName name="H7A1P" localSheetId="7">#REF!</definedName>
    <definedName name="H7A1P" localSheetId="5">#REF!</definedName>
    <definedName name="H7A1P">#REF!</definedName>
    <definedName name="h7a1t" localSheetId="4">#REF!</definedName>
    <definedName name="h7a1t" localSheetId="3">#REF!</definedName>
    <definedName name="h7a1t" localSheetId="2">#REF!</definedName>
    <definedName name="h7a1t" localSheetId="1">#REF!</definedName>
    <definedName name="h7a1t" localSheetId="0">#REF!</definedName>
    <definedName name="h7a1t" localSheetId="7">#REF!</definedName>
    <definedName name="h7a1t" localSheetId="5">#REF!</definedName>
    <definedName name="h7a1t">#REF!</definedName>
    <definedName name="h7a2p" localSheetId="4">#REF!</definedName>
    <definedName name="h7a2p" localSheetId="3">#REF!</definedName>
    <definedName name="h7a2p" localSheetId="2">#REF!</definedName>
    <definedName name="h7a2p" localSheetId="1">#REF!</definedName>
    <definedName name="h7a2p" localSheetId="0">#REF!</definedName>
    <definedName name="h7a2p" localSheetId="7">#REF!</definedName>
    <definedName name="h7a2p" localSheetId="5">#REF!</definedName>
    <definedName name="h7a2p">#REF!</definedName>
    <definedName name="h7a2t" localSheetId="4">#REF!</definedName>
    <definedName name="h7a2t" localSheetId="3">#REF!</definedName>
    <definedName name="h7a2t" localSheetId="2">#REF!</definedName>
    <definedName name="h7a2t" localSheetId="1">#REF!</definedName>
    <definedName name="h7a2t" localSheetId="0">#REF!</definedName>
    <definedName name="h7a2t" localSheetId="7">#REF!</definedName>
    <definedName name="h7a2t" localSheetId="5">#REF!</definedName>
    <definedName name="h7a2t">#REF!</definedName>
    <definedName name="H7AAL" localSheetId="4">[152]INPUT!#REF!</definedName>
    <definedName name="H7AAL" localSheetId="3">[152]INPUT!#REF!</definedName>
    <definedName name="H7AAL" localSheetId="2">[152]INPUT!#REF!</definedName>
    <definedName name="H7AAL" localSheetId="1">[152]INPUT!#REF!</definedName>
    <definedName name="H7AAL" localSheetId="0">[152]INPUT!#REF!</definedName>
    <definedName name="H7AAL" localSheetId="7">[153]INPUT!#REF!</definedName>
    <definedName name="H7AAL" localSheetId="5">[152]INPUT!#REF!</definedName>
    <definedName name="H7AAL">[153]INPUT!#REF!</definedName>
    <definedName name="H7AAR" localSheetId="4">[152]INPUT!#REF!</definedName>
    <definedName name="H7AAR" localSheetId="3">[152]INPUT!#REF!</definedName>
    <definedName name="H7AAR" localSheetId="2">[152]INPUT!#REF!</definedName>
    <definedName name="H7AAR" localSheetId="1">[152]INPUT!#REF!</definedName>
    <definedName name="H7AAR" localSheetId="0">[152]INPUT!#REF!</definedName>
    <definedName name="H7AAR" localSheetId="7">[153]INPUT!#REF!</definedName>
    <definedName name="H7AAR" localSheetId="5">[152]INPUT!#REF!</definedName>
    <definedName name="H7AAR">[153]INPUT!#REF!</definedName>
    <definedName name="H7ABL" localSheetId="4">[152]INPUT!#REF!</definedName>
    <definedName name="H7ABL" localSheetId="3">[152]INPUT!#REF!</definedName>
    <definedName name="H7ABL" localSheetId="2">[152]INPUT!#REF!</definedName>
    <definedName name="H7ABL" localSheetId="1">[152]INPUT!#REF!</definedName>
    <definedName name="H7ABL" localSheetId="0">[152]INPUT!#REF!</definedName>
    <definedName name="H7ABL" localSheetId="5">[152]INPUT!#REF!</definedName>
    <definedName name="H7ABL">[153]INPUT!#REF!</definedName>
    <definedName name="H7ABR" localSheetId="4">[152]INPUT!#REF!</definedName>
    <definedName name="H7ABR" localSheetId="3">[152]INPUT!#REF!</definedName>
    <definedName name="H7ABR" localSheetId="2">[152]INPUT!#REF!</definedName>
    <definedName name="H7ABR" localSheetId="1">[152]INPUT!#REF!</definedName>
    <definedName name="H7ABR" localSheetId="0">[152]INPUT!#REF!</definedName>
    <definedName name="H7ABR" localSheetId="5">[152]INPUT!#REF!</definedName>
    <definedName name="H7ABR">[153]INPUT!#REF!</definedName>
    <definedName name="H7ACL" localSheetId="4">[152]INPUT!#REF!</definedName>
    <definedName name="H7ACL" localSheetId="3">[152]INPUT!#REF!</definedName>
    <definedName name="H7ACL" localSheetId="2">[152]INPUT!#REF!</definedName>
    <definedName name="H7ACL" localSheetId="1">[152]INPUT!#REF!</definedName>
    <definedName name="H7ACL" localSheetId="0">[152]INPUT!#REF!</definedName>
    <definedName name="H7ACL" localSheetId="5">[152]INPUT!#REF!</definedName>
    <definedName name="H7ACL">[153]INPUT!#REF!</definedName>
    <definedName name="H7ACR" localSheetId="4">[152]INPUT!#REF!</definedName>
    <definedName name="H7ACR" localSheetId="3">[152]INPUT!#REF!</definedName>
    <definedName name="H7ACR" localSheetId="2">[152]INPUT!#REF!</definedName>
    <definedName name="H7ACR" localSheetId="1">[152]INPUT!#REF!</definedName>
    <definedName name="H7ACR" localSheetId="0">[152]INPUT!#REF!</definedName>
    <definedName name="H7ACR" localSheetId="5">[152]INPUT!#REF!</definedName>
    <definedName name="H7ACR">[153]INPUT!#REF!</definedName>
    <definedName name="H7ADL" localSheetId="4">[152]INPUT!#REF!</definedName>
    <definedName name="H7ADL" localSheetId="3">[152]INPUT!#REF!</definedName>
    <definedName name="H7ADL" localSheetId="2">[152]INPUT!#REF!</definedName>
    <definedName name="H7ADL" localSheetId="1">[152]INPUT!#REF!</definedName>
    <definedName name="H7ADL" localSheetId="0">[152]INPUT!#REF!</definedName>
    <definedName name="H7ADL" localSheetId="5">[152]INPUT!#REF!</definedName>
    <definedName name="H7ADL">[153]INPUT!#REF!</definedName>
    <definedName name="H7ADR" localSheetId="4">[152]INPUT!#REF!</definedName>
    <definedName name="H7ADR" localSheetId="3">[152]INPUT!#REF!</definedName>
    <definedName name="H7ADR" localSheetId="2">[152]INPUT!#REF!</definedName>
    <definedName name="H7ADR" localSheetId="1">[152]INPUT!#REF!</definedName>
    <definedName name="H7ADR" localSheetId="0">[152]INPUT!#REF!</definedName>
    <definedName name="H7ADR" localSheetId="5">[152]INPUT!#REF!</definedName>
    <definedName name="H7ADR">[153]INPUT!#REF!</definedName>
    <definedName name="H7AEL" localSheetId="4">[152]INPUT!#REF!</definedName>
    <definedName name="H7AEL" localSheetId="3">[152]INPUT!#REF!</definedName>
    <definedName name="H7AEL" localSheetId="2">[152]INPUT!#REF!</definedName>
    <definedName name="H7AEL" localSheetId="1">[152]INPUT!#REF!</definedName>
    <definedName name="H7AEL" localSheetId="0">[152]INPUT!#REF!</definedName>
    <definedName name="H7AEL" localSheetId="5">[152]INPUT!#REF!</definedName>
    <definedName name="H7AEL">[153]INPUT!#REF!</definedName>
    <definedName name="H7AER" localSheetId="4">[152]INPUT!#REF!</definedName>
    <definedName name="H7AER" localSheetId="3">[152]INPUT!#REF!</definedName>
    <definedName name="H7AER" localSheetId="2">[152]INPUT!#REF!</definedName>
    <definedName name="H7AER" localSheetId="1">[152]INPUT!#REF!</definedName>
    <definedName name="H7AER" localSheetId="0">[152]INPUT!#REF!</definedName>
    <definedName name="H7AER" localSheetId="5">[152]INPUT!#REF!</definedName>
    <definedName name="H7AER">[153]INPUT!#REF!</definedName>
    <definedName name="H7AFL" localSheetId="4">[152]INPUT!#REF!</definedName>
    <definedName name="H7AFL" localSheetId="3">[152]INPUT!#REF!</definedName>
    <definedName name="H7AFL" localSheetId="2">[152]INPUT!#REF!</definedName>
    <definedName name="H7AFL" localSheetId="1">[152]INPUT!#REF!</definedName>
    <definedName name="H7AFL" localSheetId="0">[152]INPUT!#REF!</definedName>
    <definedName name="H7AFL" localSheetId="5">[152]INPUT!#REF!</definedName>
    <definedName name="H7AFL">[153]INPUT!#REF!</definedName>
    <definedName name="H7AFR" localSheetId="4">[152]INPUT!#REF!</definedName>
    <definedName name="H7AFR" localSheetId="3">[152]INPUT!#REF!</definedName>
    <definedName name="H7AFR" localSheetId="2">[152]INPUT!#REF!</definedName>
    <definedName name="H7AFR" localSheetId="1">[152]INPUT!#REF!</definedName>
    <definedName name="H7AFR" localSheetId="0">[152]INPUT!#REF!</definedName>
    <definedName name="H7AFR" localSheetId="5">[152]INPUT!#REF!</definedName>
    <definedName name="H7AFR">[153]INPUT!#REF!</definedName>
    <definedName name="H7AGL" localSheetId="4">[152]INPUT!#REF!</definedName>
    <definedName name="H7AGL" localSheetId="3">[152]INPUT!#REF!</definedName>
    <definedName name="H7AGL" localSheetId="2">[152]INPUT!#REF!</definedName>
    <definedName name="H7AGL" localSheetId="1">[152]INPUT!#REF!</definedName>
    <definedName name="H7AGL" localSheetId="0">[152]INPUT!#REF!</definedName>
    <definedName name="H7AGL" localSheetId="5">[152]INPUT!#REF!</definedName>
    <definedName name="H7AGL">[153]INPUT!#REF!</definedName>
    <definedName name="H7AGR" localSheetId="4">[152]INPUT!#REF!</definedName>
    <definedName name="H7AGR" localSheetId="3">[152]INPUT!#REF!</definedName>
    <definedName name="H7AGR" localSheetId="2">[152]INPUT!#REF!</definedName>
    <definedName name="H7AGR" localSheetId="1">[152]INPUT!#REF!</definedName>
    <definedName name="H7AGR" localSheetId="0">[152]INPUT!#REF!</definedName>
    <definedName name="H7AGR" localSheetId="5">[152]INPUT!#REF!</definedName>
    <definedName name="H7AGR">[153]INPUT!#REF!</definedName>
    <definedName name="H7BAL" localSheetId="4">[152]INPUT!#REF!</definedName>
    <definedName name="H7BAL" localSheetId="3">[152]INPUT!#REF!</definedName>
    <definedName name="H7BAL" localSheetId="2">[152]INPUT!#REF!</definedName>
    <definedName name="H7BAL" localSheetId="1">[152]INPUT!#REF!</definedName>
    <definedName name="H7BAL" localSheetId="0">[152]INPUT!#REF!</definedName>
    <definedName name="H7BAL" localSheetId="5">[152]INPUT!#REF!</definedName>
    <definedName name="H7BAL">[153]INPUT!#REF!</definedName>
    <definedName name="H7BAR" localSheetId="4">[152]INPUT!#REF!</definedName>
    <definedName name="H7BAR" localSheetId="3">[152]INPUT!#REF!</definedName>
    <definedName name="H7BAR" localSheetId="2">[152]INPUT!#REF!</definedName>
    <definedName name="H7BAR" localSheetId="1">[152]INPUT!#REF!</definedName>
    <definedName name="H7BAR" localSheetId="0">[152]INPUT!#REF!</definedName>
    <definedName name="H7BAR" localSheetId="5">[152]INPUT!#REF!</definedName>
    <definedName name="H7BAR">[153]INPUT!#REF!</definedName>
    <definedName name="H7BBL" localSheetId="4">[152]INPUT!#REF!</definedName>
    <definedName name="H7BBL" localSheetId="3">[152]INPUT!#REF!</definedName>
    <definedName name="H7BBL" localSheetId="2">[152]INPUT!#REF!</definedName>
    <definedName name="H7BBL" localSheetId="1">[152]INPUT!#REF!</definedName>
    <definedName name="H7BBL" localSheetId="0">[152]INPUT!#REF!</definedName>
    <definedName name="H7BBL" localSheetId="5">[152]INPUT!#REF!</definedName>
    <definedName name="H7BBL">[153]INPUT!#REF!</definedName>
    <definedName name="H7BBR" localSheetId="4">[152]INPUT!#REF!</definedName>
    <definedName name="H7BBR" localSheetId="3">[152]INPUT!#REF!</definedName>
    <definedName name="H7BBR" localSheetId="2">[152]INPUT!#REF!</definedName>
    <definedName name="H7BBR" localSheetId="1">[152]INPUT!#REF!</definedName>
    <definedName name="H7BBR" localSheetId="0">[152]INPUT!#REF!</definedName>
    <definedName name="H7BBR" localSheetId="5">[152]INPUT!#REF!</definedName>
    <definedName name="H7BBR">[153]INPUT!#REF!</definedName>
    <definedName name="H7CAL" localSheetId="4">[152]INPUT!#REF!</definedName>
    <definedName name="H7CAL" localSheetId="3">[152]INPUT!#REF!</definedName>
    <definedName name="H7CAL" localSheetId="2">[152]INPUT!#REF!</definedName>
    <definedName name="H7CAL" localSheetId="1">[152]INPUT!#REF!</definedName>
    <definedName name="H7CAL" localSheetId="0">[152]INPUT!#REF!</definedName>
    <definedName name="H7CAL" localSheetId="5">[152]INPUT!#REF!</definedName>
    <definedName name="H7CAL">[153]INPUT!#REF!</definedName>
    <definedName name="H7CAR" localSheetId="4">[152]INPUT!#REF!</definedName>
    <definedName name="H7CAR" localSheetId="3">[152]INPUT!#REF!</definedName>
    <definedName name="H7CAR" localSheetId="2">[152]INPUT!#REF!</definedName>
    <definedName name="H7CAR" localSheetId="1">[152]INPUT!#REF!</definedName>
    <definedName name="H7CAR" localSheetId="0">[152]INPUT!#REF!</definedName>
    <definedName name="H7CAR" localSheetId="5">[152]INPUT!#REF!</definedName>
    <definedName name="H7CAR">[153]INPUT!#REF!</definedName>
    <definedName name="H7CBL" localSheetId="4">[152]INPUT!#REF!</definedName>
    <definedName name="H7CBL" localSheetId="3">[152]INPUT!#REF!</definedName>
    <definedName name="H7CBL" localSheetId="2">[152]INPUT!#REF!</definedName>
    <definedName name="H7CBL" localSheetId="1">[152]INPUT!#REF!</definedName>
    <definedName name="H7CBL" localSheetId="0">[152]INPUT!#REF!</definedName>
    <definedName name="H7CBL" localSheetId="5">[152]INPUT!#REF!</definedName>
    <definedName name="H7CBL">[153]INPUT!#REF!</definedName>
    <definedName name="H7CBR" localSheetId="4">[152]INPUT!#REF!</definedName>
    <definedName name="H7CBR" localSheetId="3">[152]INPUT!#REF!</definedName>
    <definedName name="H7CBR" localSheetId="2">[152]INPUT!#REF!</definedName>
    <definedName name="H7CBR" localSheetId="1">[152]INPUT!#REF!</definedName>
    <definedName name="H7CBR" localSheetId="0">[152]INPUT!#REF!</definedName>
    <definedName name="H7CBR" localSheetId="5">[152]INPUT!#REF!</definedName>
    <definedName name="H7CBR">[153]INPUT!#REF!</definedName>
    <definedName name="H7CCL" localSheetId="4">[152]INPUT!#REF!</definedName>
    <definedName name="H7CCL" localSheetId="3">[152]INPUT!#REF!</definedName>
    <definedName name="H7CCL" localSheetId="2">[152]INPUT!#REF!</definedName>
    <definedName name="H7CCL" localSheetId="1">[152]INPUT!#REF!</definedName>
    <definedName name="H7CCL" localSheetId="0">[152]INPUT!#REF!</definedName>
    <definedName name="H7CCL" localSheetId="5">[152]INPUT!#REF!</definedName>
    <definedName name="H7CCL">[153]INPUT!#REF!</definedName>
    <definedName name="H7CCR" localSheetId="4">[152]INPUT!#REF!</definedName>
    <definedName name="H7CCR" localSheetId="3">[152]INPUT!#REF!</definedName>
    <definedName name="H7CCR" localSheetId="2">[152]INPUT!#REF!</definedName>
    <definedName name="H7CCR" localSheetId="1">[152]INPUT!#REF!</definedName>
    <definedName name="H7CCR" localSheetId="0">[152]INPUT!#REF!</definedName>
    <definedName name="H7CCR" localSheetId="5">[152]INPUT!#REF!</definedName>
    <definedName name="H7CCR">[153]INPUT!#REF!</definedName>
    <definedName name="H7D1L" localSheetId="4">[152]INPUT!#REF!</definedName>
    <definedName name="H7D1L" localSheetId="3">[152]INPUT!#REF!</definedName>
    <definedName name="H7D1L" localSheetId="2">[152]INPUT!#REF!</definedName>
    <definedName name="H7D1L" localSheetId="1">[152]INPUT!#REF!</definedName>
    <definedName name="H7D1L" localSheetId="0">[152]INPUT!#REF!</definedName>
    <definedName name="H7D1L" localSheetId="5">[152]INPUT!#REF!</definedName>
    <definedName name="H7D1L">[153]INPUT!#REF!</definedName>
    <definedName name="H7D1R" localSheetId="4">[152]INPUT!#REF!</definedName>
    <definedName name="H7D1R" localSheetId="3">[152]INPUT!#REF!</definedName>
    <definedName name="H7D1R" localSheetId="2">[152]INPUT!#REF!</definedName>
    <definedName name="H7D1R" localSheetId="1">[152]INPUT!#REF!</definedName>
    <definedName name="H7D1R" localSheetId="0">[152]INPUT!#REF!</definedName>
    <definedName name="H7D1R" localSheetId="5">[152]INPUT!#REF!</definedName>
    <definedName name="H7D1R">[153]INPUT!#REF!</definedName>
    <definedName name="H7D2L" localSheetId="4">[152]INPUT!#REF!</definedName>
    <definedName name="H7D2L" localSheetId="3">[152]INPUT!#REF!</definedName>
    <definedName name="H7D2L" localSheetId="2">[152]INPUT!#REF!</definedName>
    <definedName name="H7D2L" localSheetId="1">[152]INPUT!#REF!</definedName>
    <definedName name="H7D2L" localSheetId="0">[152]INPUT!#REF!</definedName>
    <definedName name="H7D2L" localSheetId="5">[152]INPUT!#REF!</definedName>
    <definedName name="H7D2L">[153]INPUT!#REF!</definedName>
    <definedName name="H7D2R" localSheetId="4">[152]INPUT!#REF!</definedName>
    <definedName name="H7D2R" localSheetId="3">[152]INPUT!#REF!</definedName>
    <definedName name="H7D2R" localSheetId="2">[152]INPUT!#REF!</definedName>
    <definedName name="H7D2R" localSheetId="1">[152]INPUT!#REF!</definedName>
    <definedName name="H7D2R" localSheetId="0">[152]INPUT!#REF!</definedName>
    <definedName name="H7D2R" localSheetId="5">[152]INPUT!#REF!</definedName>
    <definedName name="H7D2R">[153]INPUT!#REF!</definedName>
    <definedName name="H7D3L" localSheetId="4">[152]INPUT!#REF!</definedName>
    <definedName name="H7D3L" localSheetId="3">[152]INPUT!#REF!</definedName>
    <definedName name="H7D3L" localSheetId="2">[152]INPUT!#REF!</definedName>
    <definedName name="H7D3L" localSheetId="1">[152]INPUT!#REF!</definedName>
    <definedName name="H7D3L" localSheetId="0">[152]INPUT!#REF!</definedName>
    <definedName name="H7D3L" localSheetId="5">[152]INPUT!#REF!</definedName>
    <definedName name="H7D3L">[153]INPUT!#REF!</definedName>
    <definedName name="H7D3R" localSheetId="4">[152]INPUT!#REF!</definedName>
    <definedName name="H7D3R" localSheetId="3">[152]INPUT!#REF!</definedName>
    <definedName name="H7D3R" localSheetId="2">[152]INPUT!#REF!</definedName>
    <definedName name="H7D3R" localSheetId="1">[152]INPUT!#REF!</definedName>
    <definedName name="H7D3R" localSheetId="0">[152]INPUT!#REF!</definedName>
    <definedName name="H7D3R" localSheetId="5">[152]INPUT!#REF!</definedName>
    <definedName name="H7D3R">[153]INPUT!#REF!</definedName>
    <definedName name="H7L" localSheetId="4">#REF!</definedName>
    <definedName name="H7L" localSheetId="3">#REF!</definedName>
    <definedName name="H7L" localSheetId="2">#REF!</definedName>
    <definedName name="H7L" localSheetId="1">#REF!</definedName>
    <definedName name="H7L" localSheetId="0">#REF!</definedName>
    <definedName name="H7L" localSheetId="7">#REF!</definedName>
    <definedName name="H7L" localSheetId="5">#REF!</definedName>
    <definedName name="H7L">#REF!</definedName>
    <definedName name="H7R" localSheetId="4">#REF!</definedName>
    <definedName name="H7R" localSheetId="3">#REF!</definedName>
    <definedName name="H7R" localSheetId="2">#REF!</definedName>
    <definedName name="H7R" localSheetId="1">#REF!</definedName>
    <definedName name="H7R" localSheetId="0">#REF!</definedName>
    <definedName name="H7R" localSheetId="7">#REF!</definedName>
    <definedName name="H7R" localSheetId="5">#REF!</definedName>
    <definedName name="H7R">#REF!</definedName>
    <definedName name="H8A1P" localSheetId="4">#REF!</definedName>
    <definedName name="H8A1P" localSheetId="3">#REF!</definedName>
    <definedName name="H8A1P" localSheetId="2">#REF!</definedName>
    <definedName name="H8A1P" localSheetId="1">#REF!</definedName>
    <definedName name="H8A1P" localSheetId="0">#REF!</definedName>
    <definedName name="H8A1P" localSheetId="7">#REF!</definedName>
    <definedName name="H8A1P" localSheetId="5">#REF!</definedName>
    <definedName name="H8A1P">#REF!</definedName>
    <definedName name="h8a1t" localSheetId="4">#REF!</definedName>
    <definedName name="h8a1t" localSheetId="3">#REF!</definedName>
    <definedName name="h8a1t" localSheetId="2">#REF!</definedName>
    <definedName name="h8a1t" localSheetId="1">#REF!</definedName>
    <definedName name="h8a1t" localSheetId="0">#REF!</definedName>
    <definedName name="h8a1t" localSheetId="7">#REF!</definedName>
    <definedName name="h8a1t" localSheetId="5">#REF!</definedName>
    <definedName name="h8a1t">#REF!</definedName>
    <definedName name="h8a2p" localSheetId="4">#REF!</definedName>
    <definedName name="h8a2p" localSheetId="3">#REF!</definedName>
    <definedName name="h8a2p" localSheetId="2">#REF!</definedName>
    <definedName name="h8a2p" localSheetId="1">#REF!</definedName>
    <definedName name="h8a2p" localSheetId="0">#REF!</definedName>
    <definedName name="h8a2p" localSheetId="7">#REF!</definedName>
    <definedName name="h8a2p" localSheetId="5">#REF!</definedName>
    <definedName name="h8a2p">#REF!</definedName>
    <definedName name="h8a2t" localSheetId="4">#REF!</definedName>
    <definedName name="h8a2t" localSheetId="3">#REF!</definedName>
    <definedName name="h8a2t" localSheetId="2">#REF!</definedName>
    <definedName name="h8a2t" localSheetId="1">#REF!</definedName>
    <definedName name="h8a2t" localSheetId="0">#REF!</definedName>
    <definedName name="h8a2t" localSheetId="7">#REF!</definedName>
    <definedName name="h8a2t" localSheetId="5">#REF!</definedName>
    <definedName name="h8a2t">#REF!</definedName>
    <definedName name="H8AAL" localSheetId="4">[152]INPUT!#REF!</definedName>
    <definedName name="H8AAL" localSheetId="3">[152]INPUT!#REF!</definedName>
    <definedName name="H8AAL" localSheetId="2">[152]INPUT!#REF!</definedName>
    <definedName name="H8AAL" localSheetId="1">[152]INPUT!#REF!</definedName>
    <definedName name="H8AAL" localSheetId="0">[152]INPUT!#REF!</definedName>
    <definedName name="H8AAL" localSheetId="7">[153]INPUT!#REF!</definedName>
    <definedName name="H8AAL" localSheetId="5">[152]INPUT!#REF!</definedName>
    <definedName name="H8AAL">[153]INPUT!#REF!</definedName>
    <definedName name="H8AAR" localSheetId="4">[152]INPUT!#REF!</definedName>
    <definedName name="H8AAR" localSheetId="3">[152]INPUT!#REF!</definedName>
    <definedName name="H8AAR" localSheetId="2">[152]INPUT!#REF!</definedName>
    <definedName name="H8AAR" localSheetId="1">[152]INPUT!#REF!</definedName>
    <definedName name="H8AAR" localSheetId="0">[152]INPUT!#REF!</definedName>
    <definedName name="H8AAR" localSheetId="7">[153]INPUT!#REF!</definedName>
    <definedName name="H8AAR" localSheetId="5">[152]INPUT!#REF!</definedName>
    <definedName name="H8AAR">[153]INPUT!#REF!</definedName>
    <definedName name="H8ABL" localSheetId="4">[152]INPUT!#REF!</definedName>
    <definedName name="H8ABL" localSheetId="3">[152]INPUT!#REF!</definedName>
    <definedName name="H8ABL" localSheetId="2">[152]INPUT!#REF!</definedName>
    <definedName name="H8ABL" localSheetId="1">[152]INPUT!#REF!</definedName>
    <definedName name="H8ABL" localSheetId="0">[152]INPUT!#REF!</definedName>
    <definedName name="H8ABL" localSheetId="5">[152]INPUT!#REF!</definedName>
    <definedName name="H8ABL">[153]INPUT!#REF!</definedName>
    <definedName name="H8ABR" localSheetId="4">[152]INPUT!#REF!</definedName>
    <definedName name="H8ABR" localSheetId="3">[152]INPUT!#REF!</definedName>
    <definedName name="H8ABR" localSheetId="2">[152]INPUT!#REF!</definedName>
    <definedName name="H8ABR" localSheetId="1">[152]INPUT!#REF!</definedName>
    <definedName name="H8ABR" localSheetId="0">[152]INPUT!#REF!</definedName>
    <definedName name="H8ABR" localSheetId="5">[152]INPUT!#REF!</definedName>
    <definedName name="H8ABR">[153]INPUT!#REF!</definedName>
    <definedName name="H8ACL" localSheetId="4">[152]INPUT!#REF!</definedName>
    <definedName name="H8ACL" localSheetId="3">[152]INPUT!#REF!</definedName>
    <definedName name="H8ACL" localSheetId="2">[152]INPUT!#REF!</definedName>
    <definedName name="H8ACL" localSheetId="1">[152]INPUT!#REF!</definedName>
    <definedName name="H8ACL" localSheetId="0">[152]INPUT!#REF!</definedName>
    <definedName name="H8ACL" localSheetId="5">[152]INPUT!#REF!</definedName>
    <definedName name="H8ACL">[153]INPUT!#REF!</definedName>
    <definedName name="H8ACR" localSheetId="4">[152]INPUT!#REF!</definedName>
    <definedName name="H8ACR" localSheetId="3">[152]INPUT!#REF!</definedName>
    <definedName name="H8ACR" localSheetId="2">[152]INPUT!#REF!</definedName>
    <definedName name="H8ACR" localSheetId="1">[152]INPUT!#REF!</definedName>
    <definedName name="H8ACR" localSheetId="0">[152]INPUT!#REF!</definedName>
    <definedName name="H8ACR" localSheetId="5">[152]INPUT!#REF!</definedName>
    <definedName name="H8ACR">[153]INPUT!#REF!</definedName>
    <definedName name="H8ADL" localSheetId="4">[152]INPUT!#REF!</definedName>
    <definedName name="H8ADL" localSheetId="3">[152]INPUT!#REF!</definedName>
    <definedName name="H8ADL" localSheetId="2">[152]INPUT!#REF!</definedName>
    <definedName name="H8ADL" localSheetId="1">[152]INPUT!#REF!</definedName>
    <definedName name="H8ADL" localSheetId="0">[152]INPUT!#REF!</definedName>
    <definedName name="H8ADL" localSheetId="5">[152]INPUT!#REF!</definedName>
    <definedName name="H8ADL">[153]INPUT!#REF!</definedName>
    <definedName name="H8ADR" localSheetId="4">[152]INPUT!#REF!</definedName>
    <definedName name="H8ADR" localSheetId="3">[152]INPUT!#REF!</definedName>
    <definedName name="H8ADR" localSheetId="2">[152]INPUT!#REF!</definedName>
    <definedName name="H8ADR" localSheetId="1">[152]INPUT!#REF!</definedName>
    <definedName name="H8ADR" localSheetId="0">[152]INPUT!#REF!</definedName>
    <definedName name="H8ADR" localSheetId="5">[152]INPUT!#REF!</definedName>
    <definedName name="H8ADR">[153]INPUT!#REF!</definedName>
    <definedName name="H8AEL" localSheetId="4">[152]INPUT!#REF!</definedName>
    <definedName name="H8AEL" localSheetId="3">[152]INPUT!#REF!</definedName>
    <definedName name="H8AEL" localSheetId="2">[152]INPUT!#REF!</definedName>
    <definedName name="H8AEL" localSheetId="1">[152]INPUT!#REF!</definedName>
    <definedName name="H8AEL" localSheetId="0">[152]INPUT!#REF!</definedName>
    <definedName name="H8AEL" localSheetId="5">[152]INPUT!#REF!</definedName>
    <definedName name="H8AEL">[153]INPUT!#REF!</definedName>
    <definedName name="H8AER" localSheetId="4">[152]INPUT!#REF!</definedName>
    <definedName name="H8AER" localSheetId="3">[152]INPUT!#REF!</definedName>
    <definedName name="H8AER" localSheetId="2">[152]INPUT!#REF!</definedName>
    <definedName name="H8AER" localSheetId="1">[152]INPUT!#REF!</definedName>
    <definedName name="H8AER" localSheetId="0">[152]INPUT!#REF!</definedName>
    <definedName name="H8AER" localSheetId="5">[152]INPUT!#REF!</definedName>
    <definedName name="H8AER">[153]INPUT!#REF!</definedName>
    <definedName name="H8AFL" localSheetId="4">[152]INPUT!#REF!</definedName>
    <definedName name="H8AFL" localSheetId="3">[152]INPUT!#REF!</definedName>
    <definedName name="H8AFL" localSheetId="2">[152]INPUT!#REF!</definedName>
    <definedName name="H8AFL" localSheetId="1">[152]INPUT!#REF!</definedName>
    <definedName name="H8AFL" localSheetId="0">[152]INPUT!#REF!</definedName>
    <definedName name="H8AFL" localSheetId="5">[152]INPUT!#REF!</definedName>
    <definedName name="H8AFL">[153]INPUT!#REF!</definedName>
    <definedName name="H8AFR" localSheetId="4">[152]INPUT!#REF!</definedName>
    <definedName name="H8AFR" localSheetId="3">[152]INPUT!#REF!</definedName>
    <definedName name="H8AFR" localSheetId="2">[152]INPUT!#REF!</definedName>
    <definedName name="H8AFR" localSheetId="1">[152]INPUT!#REF!</definedName>
    <definedName name="H8AFR" localSheetId="0">[152]INPUT!#REF!</definedName>
    <definedName name="H8AFR" localSheetId="5">[152]INPUT!#REF!</definedName>
    <definedName name="H8AFR">[153]INPUT!#REF!</definedName>
    <definedName name="H8AGL" localSheetId="4">[152]INPUT!#REF!</definedName>
    <definedName name="H8AGL" localSheetId="3">[152]INPUT!#REF!</definedName>
    <definedName name="H8AGL" localSheetId="2">[152]INPUT!#REF!</definedName>
    <definedName name="H8AGL" localSheetId="1">[152]INPUT!#REF!</definedName>
    <definedName name="H8AGL" localSheetId="0">[152]INPUT!#REF!</definedName>
    <definedName name="H8AGL" localSheetId="5">[152]INPUT!#REF!</definedName>
    <definedName name="H8AGL">[153]INPUT!#REF!</definedName>
    <definedName name="H8AGR" localSheetId="4">[152]INPUT!#REF!</definedName>
    <definedName name="H8AGR" localSheetId="3">[152]INPUT!#REF!</definedName>
    <definedName name="H8AGR" localSheetId="2">[152]INPUT!#REF!</definedName>
    <definedName name="H8AGR" localSheetId="1">[152]INPUT!#REF!</definedName>
    <definedName name="H8AGR" localSheetId="0">[152]INPUT!#REF!</definedName>
    <definedName name="H8AGR" localSheetId="5">[152]INPUT!#REF!</definedName>
    <definedName name="H8AGR">[153]INPUT!#REF!</definedName>
    <definedName name="H8BAL" localSheetId="4">[152]INPUT!#REF!</definedName>
    <definedName name="H8BAL" localSheetId="3">[152]INPUT!#REF!</definedName>
    <definedName name="H8BAL" localSheetId="2">[152]INPUT!#REF!</definedName>
    <definedName name="H8BAL" localSheetId="1">[152]INPUT!#REF!</definedName>
    <definedName name="H8BAL" localSheetId="0">[152]INPUT!#REF!</definedName>
    <definedName name="H8BAL" localSheetId="5">[152]INPUT!#REF!</definedName>
    <definedName name="H8BAL">[153]INPUT!#REF!</definedName>
    <definedName name="H8BAR" localSheetId="4">[152]INPUT!#REF!</definedName>
    <definedName name="H8BAR" localSheetId="3">[152]INPUT!#REF!</definedName>
    <definedName name="H8BAR" localSheetId="2">[152]INPUT!#REF!</definedName>
    <definedName name="H8BAR" localSheetId="1">[152]INPUT!#REF!</definedName>
    <definedName name="H8BAR" localSheetId="0">[152]INPUT!#REF!</definedName>
    <definedName name="H8BAR" localSheetId="5">[152]INPUT!#REF!</definedName>
    <definedName name="H8BAR">[153]INPUT!#REF!</definedName>
    <definedName name="H8BBL" localSheetId="4">[152]INPUT!#REF!</definedName>
    <definedName name="H8BBL" localSheetId="3">[152]INPUT!#REF!</definedName>
    <definedName name="H8BBL" localSheetId="2">[152]INPUT!#REF!</definedName>
    <definedName name="H8BBL" localSheetId="1">[152]INPUT!#REF!</definedName>
    <definedName name="H8BBL" localSheetId="0">[152]INPUT!#REF!</definedName>
    <definedName name="H8BBL" localSheetId="5">[152]INPUT!#REF!</definedName>
    <definedName name="H8BBL">[153]INPUT!#REF!</definedName>
    <definedName name="H8BBR" localSheetId="4">[152]INPUT!#REF!</definedName>
    <definedName name="H8BBR" localSheetId="3">[152]INPUT!#REF!</definedName>
    <definedName name="H8BBR" localSheetId="2">[152]INPUT!#REF!</definedName>
    <definedName name="H8BBR" localSheetId="1">[152]INPUT!#REF!</definedName>
    <definedName name="H8BBR" localSheetId="0">[152]INPUT!#REF!</definedName>
    <definedName name="H8BBR" localSheetId="5">[152]INPUT!#REF!</definedName>
    <definedName name="H8BBR">[153]INPUT!#REF!</definedName>
    <definedName name="H8CAL" localSheetId="4">[152]INPUT!#REF!</definedName>
    <definedName name="H8CAL" localSheetId="3">[152]INPUT!#REF!</definedName>
    <definedName name="H8CAL" localSheetId="2">[152]INPUT!#REF!</definedName>
    <definedName name="H8CAL" localSheetId="1">[152]INPUT!#REF!</definedName>
    <definedName name="H8CAL" localSheetId="0">[152]INPUT!#REF!</definedName>
    <definedName name="H8CAL" localSheetId="5">[152]INPUT!#REF!</definedName>
    <definedName name="H8CAL">[153]INPUT!#REF!</definedName>
    <definedName name="H8CAR" localSheetId="4">[152]INPUT!#REF!</definedName>
    <definedName name="H8CAR" localSheetId="3">[152]INPUT!#REF!</definedName>
    <definedName name="H8CAR" localSheetId="2">[152]INPUT!#REF!</definedName>
    <definedName name="H8CAR" localSheetId="1">[152]INPUT!#REF!</definedName>
    <definedName name="H8CAR" localSheetId="0">[152]INPUT!#REF!</definedName>
    <definedName name="H8CAR" localSheetId="5">[152]INPUT!#REF!</definedName>
    <definedName name="H8CAR">[153]INPUT!#REF!</definedName>
    <definedName name="H8CBL" localSheetId="4">[152]INPUT!#REF!</definedName>
    <definedName name="H8CBL" localSheetId="3">[152]INPUT!#REF!</definedName>
    <definedName name="H8CBL" localSheetId="2">[152]INPUT!#REF!</definedName>
    <definedName name="H8CBL" localSheetId="1">[152]INPUT!#REF!</definedName>
    <definedName name="H8CBL" localSheetId="0">[152]INPUT!#REF!</definedName>
    <definedName name="H8CBL" localSheetId="5">[152]INPUT!#REF!</definedName>
    <definedName name="H8CBL">[153]INPUT!#REF!</definedName>
    <definedName name="H8CBR" localSheetId="4">[152]INPUT!#REF!</definedName>
    <definedName name="H8CBR" localSheetId="3">[152]INPUT!#REF!</definedName>
    <definedName name="H8CBR" localSheetId="2">[152]INPUT!#REF!</definedName>
    <definedName name="H8CBR" localSheetId="1">[152]INPUT!#REF!</definedName>
    <definedName name="H8CBR" localSheetId="0">[152]INPUT!#REF!</definedName>
    <definedName name="H8CBR" localSheetId="5">[152]INPUT!#REF!</definedName>
    <definedName name="H8CBR">[153]INPUT!#REF!</definedName>
    <definedName name="H8CCL" localSheetId="4">[152]INPUT!#REF!</definedName>
    <definedName name="H8CCL" localSheetId="3">[152]INPUT!#REF!</definedName>
    <definedName name="H8CCL" localSheetId="2">[152]INPUT!#REF!</definedName>
    <definedName name="H8CCL" localSheetId="1">[152]INPUT!#REF!</definedName>
    <definedName name="H8CCL" localSheetId="0">[152]INPUT!#REF!</definedName>
    <definedName name="H8CCL" localSheetId="5">[152]INPUT!#REF!</definedName>
    <definedName name="H8CCL">[153]INPUT!#REF!</definedName>
    <definedName name="H8CCR" localSheetId="4">[152]INPUT!#REF!</definedName>
    <definedName name="H8CCR" localSheetId="3">[152]INPUT!#REF!</definedName>
    <definedName name="H8CCR" localSheetId="2">[152]INPUT!#REF!</definedName>
    <definedName name="H8CCR" localSheetId="1">[152]INPUT!#REF!</definedName>
    <definedName name="H8CCR" localSheetId="0">[152]INPUT!#REF!</definedName>
    <definedName name="H8CCR" localSheetId="5">[152]INPUT!#REF!</definedName>
    <definedName name="H8CCR">[153]INPUT!#REF!</definedName>
    <definedName name="H8D1L" localSheetId="4">[152]INPUT!#REF!</definedName>
    <definedName name="H8D1L" localSheetId="3">[152]INPUT!#REF!</definedName>
    <definedName name="H8D1L" localSheetId="2">[152]INPUT!#REF!</definedName>
    <definedName name="H8D1L" localSheetId="1">[152]INPUT!#REF!</definedName>
    <definedName name="H8D1L" localSheetId="0">[152]INPUT!#REF!</definedName>
    <definedName name="H8D1L" localSheetId="5">[152]INPUT!#REF!</definedName>
    <definedName name="H8D1L">[153]INPUT!#REF!</definedName>
    <definedName name="H8D1R" localSheetId="4">[152]INPUT!#REF!</definedName>
    <definedName name="H8D1R" localSheetId="3">[152]INPUT!#REF!</definedName>
    <definedName name="H8D1R" localSheetId="2">[152]INPUT!#REF!</definedName>
    <definedName name="H8D1R" localSheetId="1">[152]INPUT!#REF!</definedName>
    <definedName name="H8D1R" localSheetId="0">[152]INPUT!#REF!</definedName>
    <definedName name="H8D1R" localSheetId="5">[152]INPUT!#REF!</definedName>
    <definedName name="H8D1R">[153]INPUT!#REF!</definedName>
    <definedName name="H8D2L" localSheetId="4">[152]INPUT!#REF!</definedName>
    <definedName name="H8D2L" localSheetId="3">[152]INPUT!#REF!</definedName>
    <definedName name="H8D2L" localSheetId="2">[152]INPUT!#REF!</definedName>
    <definedName name="H8D2L" localSheetId="1">[152]INPUT!#REF!</definedName>
    <definedName name="H8D2L" localSheetId="0">[152]INPUT!#REF!</definedName>
    <definedName name="H8D2L" localSheetId="5">[152]INPUT!#REF!</definedName>
    <definedName name="H8D2L">[153]INPUT!#REF!</definedName>
    <definedName name="H8D2R" localSheetId="4">[152]INPUT!#REF!</definedName>
    <definedName name="H8D2R" localSheetId="3">[152]INPUT!#REF!</definedName>
    <definedName name="H8D2R" localSheetId="2">[152]INPUT!#REF!</definedName>
    <definedName name="H8D2R" localSheetId="1">[152]INPUT!#REF!</definedName>
    <definedName name="H8D2R" localSheetId="0">[152]INPUT!#REF!</definedName>
    <definedName name="H8D2R" localSheetId="5">[152]INPUT!#REF!</definedName>
    <definedName name="H8D2R">[153]INPUT!#REF!</definedName>
    <definedName name="H8D3L" localSheetId="4">[152]INPUT!#REF!</definedName>
    <definedName name="H8D3L" localSheetId="3">[152]INPUT!#REF!</definedName>
    <definedName name="H8D3L" localSheetId="2">[152]INPUT!#REF!</definedName>
    <definedName name="H8D3L" localSheetId="1">[152]INPUT!#REF!</definedName>
    <definedName name="H8D3L" localSheetId="0">[152]INPUT!#REF!</definedName>
    <definedName name="H8D3L" localSheetId="5">[152]INPUT!#REF!</definedName>
    <definedName name="H8D3L">[153]INPUT!#REF!</definedName>
    <definedName name="H8D3R" localSheetId="4">[152]INPUT!#REF!</definedName>
    <definedName name="H8D3R" localSheetId="3">[152]INPUT!#REF!</definedName>
    <definedName name="H8D3R" localSheetId="2">[152]INPUT!#REF!</definedName>
    <definedName name="H8D3R" localSheetId="1">[152]INPUT!#REF!</definedName>
    <definedName name="H8D3R" localSheetId="0">[152]INPUT!#REF!</definedName>
    <definedName name="H8D3R" localSheetId="5">[152]INPUT!#REF!</definedName>
    <definedName name="H8D3R">[153]INPUT!#REF!</definedName>
    <definedName name="H9A" localSheetId="4">#REF!</definedName>
    <definedName name="H9A" localSheetId="3">#REF!</definedName>
    <definedName name="H9A" localSheetId="2">#REF!</definedName>
    <definedName name="H9A" localSheetId="1">#REF!</definedName>
    <definedName name="H9A" localSheetId="0">#REF!</definedName>
    <definedName name="H9A" localSheetId="7">#REF!</definedName>
    <definedName name="H9A" localSheetId="5">#REF!</definedName>
    <definedName name="H9A">#REF!</definedName>
    <definedName name="H9A1P" localSheetId="4">#REF!</definedName>
    <definedName name="H9A1P" localSheetId="3">#REF!</definedName>
    <definedName name="H9A1P" localSheetId="2">#REF!</definedName>
    <definedName name="H9A1P" localSheetId="1">#REF!</definedName>
    <definedName name="H9A1P" localSheetId="0">#REF!</definedName>
    <definedName name="H9A1P" localSheetId="7">#REF!</definedName>
    <definedName name="H9A1P" localSheetId="5">#REF!</definedName>
    <definedName name="H9A1P">#REF!</definedName>
    <definedName name="h9a1t" localSheetId="4">#REF!</definedName>
    <definedName name="h9a1t" localSheetId="3">#REF!</definedName>
    <definedName name="h9a1t" localSheetId="2">#REF!</definedName>
    <definedName name="h9a1t" localSheetId="1">#REF!</definedName>
    <definedName name="h9a1t" localSheetId="0">#REF!</definedName>
    <definedName name="h9a1t" localSheetId="7">#REF!</definedName>
    <definedName name="h9a1t" localSheetId="5">#REF!</definedName>
    <definedName name="h9a1t">#REF!</definedName>
    <definedName name="h9a2p" localSheetId="4">#REF!</definedName>
    <definedName name="h9a2p" localSheetId="3">#REF!</definedName>
    <definedName name="h9a2p" localSheetId="2">#REF!</definedName>
    <definedName name="h9a2p" localSheetId="1">#REF!</definedName>
    <definedName name="h9a2p" localSheetId="0">#REF!</definedName>
    <definedName name="h9a2p" localSheetId="7">#REF!</definedName>
    <definedName name="h9a2p" localSheetId="5">#REF!</definedName>
    <definedName name="h9a2p">#REF!</definedName>
    <definedName name="h9a2t" localSheetId="4">#REF!</definedName>
    <definedName name="h9a2t" localSheetId="3">#REF!</definedName>
    <definedName name="h9a2t" localSheetId="2">#REF!</definedName>
    <definedName name="h9a2t" localSheetId="1">#REF!</definedName>
    <definedName name="h9a2t" localSheetId="0">#REF!</definedName>
    <definedName name="h9a2t" localSheetId="7">#REF!</definedName>
    <definedName name="h9a2t" localSheetId="5">#REF!</definedName>
    <definedName name="h9a2t">#REF!</definedName>
    <definedName name="H9AAL" localSheetId="4">[152]INPUT!#REF!</definedName>
    <definedName name="H9AAL" localSheetId="3">[152]INPUT!#REF!</definedName>
    <definedName name="H9AAL" localSheetId="2">[152]INPUT!#REF!</definedName>
    <definedName name="H9AAL" localSheetId="1">[152]INPUT!#REF!</definedName>
    <definedName name="H9AAL" localSheetId="0">[152]INPUT!#REF!</definedName>
    <definedName name="H9AAL" localSheetId="7">[153]INPUT!#REF!</definedName>
    <definedName name="H9AAL" localSheetId="5">[152]INPUT!#REF!</definedName>
    <definedName name="H9AAL">[153]INPUT!#REF!</definedName>
    <definedName name="H9AAR" localSheetId="4">[152]INPUT!#REF!</definedName>
    <definedName name="H9AAR" localSheetId="3">[152]INPUT!#REF!</definedName>
    <definedName name="H9AAR" localSheetId="2">[152]INPUT!#REF!</definedName>
    <definedName name="H9AAR" localSheetId="1">[152]INPUT!#REF!</definedName>
    <definedName name="H9AAR" localSheetId="0">[152]INPUT!#REF!</definedName>
    <definedName name="H9AAR" localSheetId="7">[153]INPUT!#REF!</definedName>
    <definedName name="H9AAR" localSheetId="5">[152]INPUT!#REF!</definedName>
    <definedName name="H9AAR">[153]INPUT!#REF!</definedName>
    <definedName name="H9ABL" localSheetId="4">[152]INPUT!#REF!</definedName>
    <definedName name="H9ABL" localSheetId="3">[152]INPUT!#REF!</definedName>
    <definedName name="H9ABL" localSheetId="2">[152]INPUT!#REF!</definedName>
    <definedName name="H9ABL" localSheetId="1">[152]INPUT!#REF!</definedName>
    <definedName name="H9ABL" localSheetId="0">[152]INPUT!#REF!</definedName>
    <definedName name="H9ABL" localSheetId="5">[152]INPUT!#REF!</definedName>
    <definedName name="H9ABL">[153]INPUT!#REF!</definedName>
    <definedName name="H9ABR" localSheetId="4">[152]INPUT!#REF!</definedName>
    <definedName name="H9ABR" localSheetId="3">[152]INPUT!#REF!</definedName>
    <definedName name="H9ABR" localSheetId="2">[152]INPUT!#REF!</definedName>
    <definedName name="H9ABR" localSheetId="1">[152]INPUT!#REF!</definedName>
    <definedName name="H9ABR" localSheetId="0">[152]INPUT!#REF!</definedName>
    <definedName name="H9ABR" localSheetId="5">[152]INPUT!#REF!</definedName>
    <definedName name="H9ABR">[153]INPUT!#REF!</definedName>
    <definedName name="H9ACL" localSheetId="4">[152]INPUT!#REF!</definedName>
    <definedName name="H9ACL" localSheetId="3">[152]INPUT!#REF!</definedName>
    <definedName name="H9ACL" localSheetId="2">[152]INPUT!#REF!</definedName>
    <definedName name="H9ACL" localSheetId="1">[152]INPUT!#REF!</definedName>
    <definedName name="H9ACL" localSheetId="0">[152]INPUT!#REF!</definedName>
    <definedName name="H9ACL" localSheetId="5">[152]INPUT!#REF!</definedName>
    <definedName name="H9ACL">[153]INPUT!#REF!</definedName>
    <definedName name="H9ACR" localSheetId="4">[152]INPUT!#REF!</definedName>
    <definedName name="H9ACR" localSheetId="3">[152]INPUT!#REF!</definedName>
    <definedName name="H9ACR" localSheetId="2">[152]INPUT!#REF!</definedName>
    <definedName name="H9ACR" localSheetId="1">[152]INPUT!#REF!</definedName>
    <definedName name="H9ACR" localSheetId="0">[152]INPUT!#REF!</definedName>
    <definedName name="H9ACR" localSheetId="5">[152]INPUT!#REF!</definedName>
    <definedName name="H9ACR">[153]INPUT!#REF!</definedName>
    <definedName name="H9ADL" localSheetId="4">[152]INPUT!#REF!</definedName>
    <definedName name="H9ADL" localSheetId="3">[152]INPUT!#REF!</definedName>
    <definedName name="H9ADL" localSheetId="2">[152]INPUT!#REF!</definedName>
    <definedName name="H9ADL" localSheetId="1">[152]INPUT!#REF!</definedName>
    <definedName name="H9ADL" localSheetId="0">[152]INPUT!#REF!</definedName>
    <definedName name="H9ADL" localSheetId="5">[152]INPUT!#REF!</definedName>
    <definedName name="H9ADL">[153]INPUT!#REF!</definedName>
    <definedName name="H9ADR" localSheetId="4">[152]INPUT!#REF!</definedName>
    <definedName name="H9ADR" localSheetId="3">[152]INPUT!#REF!</definedName>
    <definedName name="H9ADR" localSheetId="2">[152]INPUT!#REF!</definedName>
    <definedName name="H9ADR" localSheetId="1">[152]INPUT!#REF!</definedName>
    <definedName name="H9ADR" localSheetId="0">[152]INPUT!#REF!</definedName>
    <definedName name="H9ADR" localSheetId="5">[152]INPUT!#REF!</definedName>
    <definedName name="H9ADR">[153]INPUT!#REF!</definedName>
    <definedName name="H9AEL" localSheetId="4">[152]INPUT!#REF!</definedName>
    <definedName name="H9AEL" localSheetId="3">[152]INPUT!#REF!</definedName>
    <definedName name="H9AEL" localSheetId="2">[152]INPUT!#REF!</definedName>
    <definedName name="H9AEL" localSheetId="1">[152]INPUT!#REF!</definedName>
    <definedName name="H9AEL" localSheetId="0">[152]INPUT!#REF!</definedName>
    <definedName name="H9AEL" localSheetId="5">[152]INPUT!#REF!</definedName>
    <definedName name="H9AEL">[153]INPUT!#REF!</definedName>
    <definedName name="H9AER" localSheetId="4">[152]INPUT!#REF!</definedName>
    <definedName name="H9AER" localSheetId="3">[152]INPUT!#REF!</definedName>
    <definedName name="H9AER" localSheetId="2">[152]INPUT!#REF!</definedName>
    <definedName name="H9AER" localSheetId="1">[152]INPUT!#REF!</definedName>
    <definedName name="H9AER" localSheetId="0">[152]INPUT!#REF!</definedName>
    <definedName name="H9AER" localSheetId="5">[152]INPUT!#REF!</definedName>
    <definedName name="H9AER">[153]INPUT!#REF!</definedName>
    <definedName name="H9AFL" localSheetId="4">[152]INPUT!#REF!</definedName>
    <definedName name="H9AFL" localSheetId="3">[152]INPUT!#REF!</definedName>
    <definedName name="H9AFL" localSheetId="2">[152]INPUT!#REF!</definedName>
    <definedName name="H9AFL" localSheetId="1">[152]INPUT!#REF!</definedName>
    <definedName name="H9AFL" localSheetId="0">[152]INPUT!#REF!</definedName>
    <definedName name="H9AFL" localSheetId="5">[152]INPUT!#REF!</definedName>
    <definedName name="H9AFL">[153]INPUT!#REF!</definedName>
    <definedName name="H9AFR" localSheetId="4">[152]INPUT!#REF!</definedName>
    <definedName name="H9AFR" localSheetId="3">[152]INPUT!#REF!</definedName>
    <definedName name="H9AFR" localSheetId="2">[152]INPUT!#REF!</definedName>
    <definedName name="H9AFR" localSheetId="1">[152]INPUT!#REF!</definedName>
    <definedName name="H9AFR" localSheetId="0">[152]INPUT!#REF!</definedName>
    <definedName name="H9AFR" localSheetId="5">[152]INPUT!#REF!</definedName>
    <definedName name="H9AFR">[153]INPUT!#REF!</definedName>
    <definedName name="H9AGL" localSheetId="4">[152]INPUT!#REF!</definedName>
    <definedName name="H9AGL" localSheetId="3">[152]INPUT!#REF!</definedName>
    <definedName name="H9AGL" localSheetId="2">[152]INPUT!#REF!</definedName>
    <definedName name="H9AGL" localSheetId="1">[152]INPUT!#REF!</definedName>
    <definedName name="H9AGL" localSheetId="0">[152]INPUT!#REF!</definedName>
    <definedName name="H9AGL" localSheetId="5">[152]INPUT!#REF!</definedName>
    <definedName name="H9AGL">[153]INPUT!#REF!</definedName>
    <definedName name="H9AGR" localSheetId="4">[152]INPUT!#REF!</definedName>
    <definedName name="H9AGR" localSheetId="3">[152]INPUT!#REF!</definedName>
    <definedName name="H9AGR" localSheetId="2">[152]INPUT!#REF!</definedName>
    <definedName name="H9AGR" localSheetId="1">[152]INPUT!#REF!</definedName>
    <definedName name="H9AGR" localSheetId="0">[152]INPUT!#REF!</definedName>
    <definedName name="H9AGR" localSheetId="5">[152]INPUT!#REF!</definedName>
    <definedName name="H9AGR">[153]INPUT!#REF!</definedName>
    <definedName name="H9BAL" localSheetId="4">[152]INPUT!#REF!</definedName>
    <definedName name="H9BAL" localSheetId="3">[152]INPUT!#REF!</definedName>
    <definedName name="H9BAL" localSheetId="2">[152]INPUT!#REF!</definedName>
    <definedName name="H9BAL" localSheetId="1">[152]INPUT!#REF!</definedName>
    <definedName name="H9BAL" localSheetId="0">[152]INPUT!#REF!</definedName>
    <definedName name="H9BAL" localSheetId="5">[152]INPUT!#REF!</definedName>
    <definedName name="H9BAL">[153]INPUT!#REF!</definedName>
    <definedName name="H9BAR" localSheetId="4">[152]INPUT!#REF!</definedName>
    <definedName name="H9BAR" localSheetId="3">[152]INPUT!#REF!</definedName>
    <definedName name="H9BAR" localSheetId="2">[152]INPUT!#REF!</definedName>
    <definedName name="H9BAR" localSheetId="1">[152]INPUT!#REF!</definedName>
    <definedName name="H9BAR" localSheetId="0">[152]INPUT!#REF!</definedName>
    <definedName name="H9BAR" localSheetId="5">[152]INPUT!#REF!</definedName>
    <definedName name="H9BAR">[153]INPUT!#REF!</definedName>
    <definedName name="H9BBL" localSheetId="4">[152]INPUT!#REF!</definedName>
    <definedName name="H9BBL" localSheetId="3">[152]INPUT!#REF!</definedName>
    <definedName name="H9BBL" localSheetId="2">[152]INPUT!#REF!</definedName>
    <definedName name="H9BBL" localSheetId="1">[152]INPUT!#REF!</definedName>
    <definedName name="H9BBL" localSheetId="0">[152]INPUT!#REF!</definedName>
    <definedName name="H9BBL" localSheetId="5">[152]INPUT!#REF!</definedName>
    <definedName name="H9BBL">[153]INPUT!#REF!</definedName>
    <definedName name="H9BBR" localSheetId="4">[152]INPUT!#REF!</definedName>
    <definedName name="H9BBR" localSheetId="3">[152]INPUT!#REF!</definedName>
    <definedName name="H9BBR" localSheetId="2">[152]INPUT!#REF!</definedName>
    <definedName name="H9BBR" localSheetId="1">[152]INPUT!#REF!</definedName>
    <definedName name="H9BBR" localSheetId="0">[152]INPUT!#REF!</definedName>
    <definedName name="H9BBR" localSheetId="5">[152]INPUT!#REF!</definedName>
    <definedName name="H9BBR">[153]INPUT!#REF!</definedName>
    <definedName name="H9CAL" localSheetId="4">[152]INPUT!#REF!</definedName>
    <definedName name="H9CAL" localSheetId="3">[152]INPUT!#REF!</definedName>
    <definedName name="H9CAL" localSheetId="2">[152]INPUT!#REF!</definedName>
    <definedName name="H9CAL" localSheetId="1">[152]INPUT!#REF!</definedName>
    <definedName name="H9CAL" localSheetId="0">[152]INPUT!#REF!</definedName>
    <definedName name="H9CAL" localSheetId="5">[152]INPUT!#REF!</definedName>
    <definedName name="H9CAL">[153]INPUT!#REF!</definedName>
    <definedName name="H9CAR" localSheetId="4">[152]INPUT!#REF!</definedName>
    <definedName name="H9CAR" localSheetId="3">[152]INPUT!#REF!</definedName>
    <definedName name="H9CAR" localSheetId="2">[152]INPUT!#REF!</definedName>
    <definedName name="H9CAR" localSheetId="1">[152]INPUT!#REF!</definedName>
    <definedName name="H9CAR" localSheetId="0">[152]INPUT!#REF!</definedName>
    <definedName name="H9CAR" localSheetId="5">[152]INPUT!#REF!</definedName>
    <definedName name="H9CAR">[153]INPUT!#REF!</definedName>
    <definedName name="H9CBL" localSheetId="4">[152]INPUT!#REF!</definedName>
    <definedName name="H9CBL" localSheetId="3">[152]INPUT!#REF!</definedName>
    <definedName name="H9CBL" localSheetId="2">[152]INPUT!#REF!</definedName>
    <definedName name="H9CBL" localSheetId="1">[152]INPUT!#REF!</definedName>
    <definedName name="H9CBL" localSheetId="0">[152]INPUT!#REF!</definedName>
    <definedName name="H9CBL" localSheetId="5">[152]INPUT!#REF!</definedName>
    <definedName name="H9CBL">[153]INPUT!#REF!</definedName>
    <definedName name="H9CBR" localSheetId="4">[152]INPUT!#REF!</definedName>
    <definedName name="H9CBR" localSheetId="3">[152]INPUT!#REF!</definedName>
    <definedName name="H9CBR" localSheetId="2">[152]INPUT!#REF!</definedName>
    <definedName name="H9CBR" localSheetId="1">[152]INPUT!#REF!</definedName>
    <definedName name="H9CBR" localSheetId="0">[152]INPUT!#REF!</definedName>
    <definedName name="H9CBR" localSheetId="5">[152]INPUT!#REF!</definedName>
    <definedName name="H9CBR">[153]INPUT!#REF!</definedName>
    <definedName name="H9CCL" localSheetId="4">[152]INPUT!#REF!</definedName>
    <definedName name="H9CCL" localSheetId="3">[152]INPUT!#REF!</definedName>
    <definedName name="H9CCL" localSheetId="2">[152]INPUT!#REF!</definedName>
    <definedName name="H9CCL" localSheetId="1">[152]INPUT!#REF!</definedName>
    <definedName name="H9CCL" localSheetId="0">[152]INPUT!#REF!</definedName>
    <definedName name="H9CCL" localSheetId="5">[152]INPUT!#REF!</definedName>
    <definedName name="H9CCL">[153]INPUT!#REF!</definedName>
    <definedName name="H9CCR" localSheetId="4">[152]INPUT!#REF!</definedName>
    <definedName name="H9CCR" localSheetId="3">[152]INPUT!#REF!</definedName>
    <definedName name="H9CCR" localSheetId="2">[152]INPUT!#REF!</definedName>
    <definedName name="H9CCR" localSheetId="1">[152]INPUT!#REF!</definedName>
    <definedName name="H9CCR" localSheetId="0">[152]INPUT!#REF!</definedName>
    <definedName name="H9CCR" localSheetId="5">[152]INPUT!#REF!</definedName>
    <definedName name="H9CCR">[153]INPUT!#REF!</definedName>
    <definedName name="H9D1L" localSheetId="4">[152]INPUT!#REF!</definedName>
    <definedName name="H9D1L" localSheetId="3">[152]INPUT!#REF!</definedName>
    <definedName name="H9D1L" localSheetId="2">[152]INPUT!#REF!</definedName>
    <definedName name="H9D1L" localSheetId="1">[152]INPUT!#REF!</definedName>
    <definedName name="H9D1L" localSheetId="0">[152]INPUT!#REF!</definedName>
    <definedName name="H9D1L" localSheetId="5">[152]INPUT!#REF!</definedName>
    <definedName name="H9D1L">[153]INPUT!#REF!</definedName>
    <definedName name="H9D1R" localSheetId="4">[152]INPUT!#REF!</definedName>
    <definedName name="H9D1R" localSheetId="3">[152]INPUT!#REF!</definedName>
    <definedName name="H9D1R" localSheetId="2">[152]INPUT!#REF!</definedName>
    <definedName name="H9D1R" localSheetId="1">[152]INPUT!#REF!</definedName>
    <definedName name="H9D1R" localSheetId="0">[152]INPUT!#REF!</definedName>
    <definedName name="H9D1R" localSheetId="5">[152]INPUT!#REF!</definedName>
    <definedName name="H9D1R">[153]INPUT!#REF!</definedName>
    <definedName name="H9D2L" localSheetId="4">[152]INPUT!#REF!</definedName>
    <definedName name="H9D2L" localSheetId="3">[152]INPUT!#REF!</definedName>
    <definedName name="H9D2L" localSheetId="2">[152]INPUT!#REF!</definedName>
    <definedName name="H9D2L" localSheetId="1">[152]INPUT!#REF!</definedName>
    <definedName name="H9D2L" localSheetId="0">[152]INPUT!#REF!</definedName>
    <definedName name="H9D2L" localSheetId="5">[152]INPUT!#REF!</definedName>
    <definedName name="H9D2L">[153]INPUT!#REF!</definedName>
    <definedName name="H9D2R" localSheetId="4">[152]INPUT!#REF!</definedName>
    <definedName name="H9D2R" localSheetId="3">[152]INPUT!#REF!</definedName>
    <definedName name="H9D2R" localSheetId="2">[152]INPUT!#REF!</definedName>
    <definedName name="H9D2R" localSheetId="1">[152]INPUT!#REF!</definedName>
    <definedName name="H9D2R" localSheetId="0">[152]INPUT!#REF!</definedName>
    <definedName name="H9D2R" localSheetId="5">[152]INPUT!#REF!</definedName>
    <definedName name="H9D2R">[153]INPUT!#REF!</definedName>
    <definedName name="H9D3L" localSheetId="4">[152]INPUT!#REF!</definedName>
    <definedName name="H9D3L" localSheetId="3">[152]INPUT!#REF!</definedName>
    <definedName name="H9D3L" localSheetId="2">[152]INPUT!#REF!</definedName>
    <definedName name="H9D3L" localSheetId="1">[152]INPUT!#REF!</definedName>
    <definedName name="H9D3L" localSheetId="0">[152]INPUT!#REF!</definedName>
    <definedName name="H9D3L" localSheetId="5">[152]INPUT!#REF!</definedName>
    <definedName name="H9D3L">[153]INPUT!#REF!</definedName>
    <definedName name="H9D3R" localSheetId="4">[152]INPUT!#REF!</definedName>
    <definedName name="H9D3R" localSheetId="3">[152]INPUT!#REF!</definedName>
    <definedName name="H9D3R" localSheetId="2">[152]INPUT!#REF!</definedName>
    <definedName name="H9D3R" localSheetId="1">[152]INPUT!#REF!</definedName>
    <definedName name="H9D3R" localSheetId="0">[152]INPUT!#REF!</definedName>
    <definedName name="H9D3R" localSheetId="5">[152]INPUT!#REF!</definedName>
    <definedName name="H9D3R">[153]INPUT!#REF!</definedName>
    <definedName name="H모래180규격">[34]SORCE1!$N$18:$Y$32</definedName>
    <definedName name="H모래90규격">[34]SORCE1!$A$18:$L$32</definedName>
    <definedName name="H사" localSheetId="4">#REF!</definedName>
    <definedName name="H사" localSheetId="3">#REF!</definedName>
    <definedName name="H사" localSheetId="2">#REF!</definedName>
    <definedName name="H사" localSheetId="1">#REF!</definedName>
    <definedName name="H사" localSheetId="0">#REF!</definedName>
    <definedName name="H사" localSheetId="7">#REF!</definedName>
    <definedName name="H사" localSheetId="5">#REF!</definedName>
    <definedName name="H사">#REF!</definedName>
    <definedName name="H삼" localSheetId="4">#REF!</definedName>
    <definedName name="H삼" localSheetId="3">#REF!</definedName>
    <definedName name="H삼" localSheetId="2">#REF!</definedName>
    <definedName name="H삼" localSheetId="1">#REF!</definedName>
    <definedName name="H삼" localSheetId="0">#REF!</definedName>
    <definedName name="H삼" localSheetId="7">#REF!</definedName>
    <definedName name="H삼" localSheetId="5">#REF!</definedName>
    <definedName name="H삼">#REF!</definedName>
    <definedName name="H이" localSheetId="4">#REF!</definedName>
    <definedName name="H이" localSheetId="3">#REF!</definedName>
    <definedName name="H이" localSheetId="2">#REF!</definedName>
    <definedName name="H이" localSheetId="1">#REF!</definedName>
    <definedName name="H이" localSheetId="0">#REF!</definedName>
    <definedName name="H이" localSheetId="7">#REF!</definedName>
    <definedName name="H이" localSheetId="5">#REF!</definedName>
    <definedName name="H이">#REF!</definedName>
    <definedName name="H일" localSheetId="4">#REF!</definedName>
    <definedName name="H일" localSheetId="3">#REF!</definedName>
    <definedName name="H일" localSheetId="2">#REF!</definedName>
    <definedName name="H일" localSheetId="1">#REF!</definedName>
    <definedName name="H일" localSheetId="0">#REF!</definedName>
    <definedName name="H일" localSheetId="7">#REF!</definedName>
    <definedName name="H일" localSheetId="5">#REF!</definedName>
    <definedName name="H일">#REF!</definedName>
    <definedName name="HA" localSheetId="4">#REF!</definedName>
    <definedName name="HA" localSheetId="3">#REF!</definedName>
    <definedName name="HA" localSheetId="2">#REF!</definedName>
    <definedName name="HA" localSheetId="1">#REF!</definedName>
    <definedName name="HA" localSheetId="0">#REF!</definedName>
    <definedName name="HA" localSheetId="7">#REF!</definedName>
    <definedName name="HA" localSheetId="5">#REF!</definedName>
    <definedName name="HA">#REF!</definedName>
    <definedName name="HA10L" localSheetId="4">[152]INPUT!#REF!</definedName>
    <definedName name="HA10L" localSheetId="3">[152]INPUT!#REF!</definedName>
    <definedName name="HA10L" localSheetId="2">[152]INPUT!#REF!</definedName>
    <definedName name="HA10L" localSheetId="1">[152]INPUT!#REF!</definedName>
    <definedName name="HA10L" localSheetId="0">[152]INPUT!#REF!</definedName>
    <definedName name="HA10L" localSheetId="7">[153]INPUT!#REF!</definedName>
    <definedName name="HA10L" localSheetId="5">[152]INPUT!#REF!</definedName>
    <definedName name="HA10L">[153]INPUT!#REF!</definedName>
    <definedName name="HA10R" localSheetId="4">[152]INPUT!#REF!</definedName>
    <definedName name="HA10R" localSheetId="3">[152]INPUT!#REF!</definedName>
    <definedName name="HA10R" localSheetId="2">[152]INPUT!#REF!</definedName>
    <definedName name="HA10R" localSheetId="1">[152]INPUT!#REF!</definedName>
    <definedName name="HA10R" localSheetId="0">[152]INPUT!#REF!</definedName>
    <definedName name="HA10R" localSheetId="7">[153]INPUT!#REF!</definedName>
    <definedName name="HA10R" localSheetId="5">[152]INPUT!#REF!</definedName>
    <definedName name="HA10R">[153]INPUT!#REF!</definedName>
    <definedName name="HA1P" localSheetId="4">#REF!</definedName>
    <definedName name="HA1P" localSheetId="3">#REF!</definedName>
    <definedName name="HA1P" localSheetId="2">#REF!</definedName>
    <definedName name="HA1P" localSheetId="1">#REF!</definedName>
    <definedName name="HA1P" localSheetId="0">#REF!</definedName>
    <definedName name="HA1P" localSheetId="7">#REF!</definedName>
    <definedName name="HA1P" localSheetId="5">#REF!</definedName>
    <definedName name="HA1P">#REF!</definedName>
    <definedName name="ha1t" localSheetId="4">#REF!</definedName>
    <definedName name="ha1t" localSheetId="3">#REF!</definedName>
    <definedName name="ha1t" localSheetId="2">#REF!</definedName>
    <definedName name="ha1t" localSheetId="1">#REF!</definedName>
    <definedName name="ha1t" localSheetId="0">#REF!</definedName>
    <definedName name="ha1t" localSheetId="7">#REF!</definedName>
    <definedName name="ha1t" localSheetId="5">#REF!</definedName>
    <definedName name="ha1t">#REF!</definedName>
    <definedName name="ha2p" localSheetId="4">#REF!</definedName>
    <definedName name="ha2p" localSheetId="3">#REF!</definedName>
    <definedName name="ha2p" localSheetId="2">#REF!</definedName>
    <definedName name="ha2p" localSheetId="1">#REF!</definedName>
    <definedName name="ha2p" localSheetId="0">#REF!</definedName>
    <definedName name="ha2p" localSheetId="7">#REF!</definedName>
    <definedName name="ha2p" localSheetId="5">#REF!</definedName>
    <definedName name="ha2p">#REF!</definedName>
    <definedName name="ha2t" localSheetId="4">#REF!</definedName>
    <definedName name="ha2t" localSheetId="3">#REF!</definedName>
    <definedName name="ha2t" localSheetId="2">#REF!</definedName>
    <definedName name="ha2t" localSheetId="1">#REF!</definedName>
    <definedName name="ha2t" localSheetId="0">#REF!</definedName>
    <definedName name="ha2t" localSheetId="7">#REF!</definedName>
    <definedName name="ha2t" localSheetId="5">#REF!</definedName>
    <definedName name="ha2t">#REF!</definedName>
    <definedName name="HA3L" localSheetId="4">[152]INPUT!#REF!</definedName>
    <definedName name="HA3L" localSheetId="3">[152]INPUT!#REF!</definedName>
    <definedName name="HA3L" localSheetId="2">[152]INPUT!#REF!</definedName>
    <definedName name="HA3L" localSheetId="1">[152]INPUT!#REF!</definedName>
    <definedName name="HA3L" localSheetId="0">[152]INPUT!#REF!</definedName>
    <definedName name="HA3L" localSheetId="7">[153]INPUT!#REF!</definedName>
    <definedName name="HA3L" localSheetId="5">[152]INPUT!#REF!</definedName>
    <definedName name="HA3L">[153]INPUT!#REF!</definedName>
    <definedName name="HA3R" localSheetId="4">[152]INPUT!#REF!</definedName>
    <definedName name="HA3R" localSheetId="3">[152]INPUT!#REF!</definedName>
    <definedName name="HA3R" localSheetId="2">[152]INPUT!#REF!</definedName>
    <definedName name="HA3R" localSheetId="1">[152]INPUT!#REF!</definedName>
    <definedName name="HA3R" localSheetId="0">[152]INPUT!#REF!</definedName>
    <definedName name="HA3R" localSheetId="7">[153]INPUT!#REF!</definedName>
    <definedName name="HA3R" localSheetId="5">[152]INPUT!#REF!</definedName>
    <definedName name="HA3R">[153]INPUT!#REF!</definedName>
    <definedName name="HA4L" localSheetId="4">[152]INPUT!#REF!</definedName>
    <definedName name="HA4L" localSheetId="3">[152]INPUT!#REF!</definedName>
    <definedName name="HA4L" localSheetId="2">[152]INPUT!#REF!</definedName>
    <definedName name="HA4L" localSheetId="1">[152]INPUT!#REF!</definedName>
    <definedName name="HA4L" localSheetId="0">[152]INPUT!#REF!</definedName>
    <definedName name="HA4L" localSheetId="5">[152]INPUT!#REF!</definedName>
    <definedName name="HA4L">[153]INPUT!#REF!</definedName>
    <definedName name="HA4R" localSheetId="4">[152]INPUT!#REF!</definedName>
    <definedName name="HA4R" localSheetId="3">[152]INPUT!#REF!</definedName>
    <definedName name="HA4R" localSheetId="2">[152]INPUT!#REF!</definedName>
    <definedName name="HA4R" localSheetId="1">[152]INPUT!#REF!</definedName>
    <definedName name="HA4R" localSheetId="0">[152]INPUT!#REF!</definedName>
    <definedName name="HA4R" localSheetId="5">[152]INPUT!#REF!</definedName>
    <definedName name="HA4R">[153]INPUT!#REF!</definedName>
    <definedName name="HA5L" localSheetId="4">[152]INPUT!#REF!</definedName>
    <definedName name="HA5L" localSheetId="3">[152]INPUT!#REF!</definedName>
    <definedName name="HA5L" localSheetId="2">[152]INPUT!#REF!</definedName>
    <definedName name="HA5L" localSheetId="1">[152]INPUT!#REF!</definedName>
    <definedName name="HA5L" localSheetId="0">[152]INPUT!#REF!</definedName>
    <definedName name="HA5L" localSheetId="5">[152]INPUT!#REF!</definedName>
    <definedName name="HA5L">[153]INPUT!#REF!</definedName>
    <definedName name="HA5R" localSheetId="4">[152]INPUT!#REF!</definedName>
    <definedName name="HA5R" localSheetId="3">[152]INPUT!#REF!</definedName>
    <definedName name="HA5R" localSheetId="2">[152]INPUT!#REF!</definedName>
    <definedName name="HA5R" localSheetId="1">[152]INPUT!#REF!</definedName>
    <definedName name="HA5R" localSheetId="0">[152]INPUT!#REF!</definedName>
    <definedName name="HA5R" localSheetId="5">[152]INPUT!#REF!</definedName>
    <definedName name="HA5R">[153]INPUT!#REF!</definedName>
    <definedName name="HA6L" localSheetId="4">[152]INPUT!#REF!</definedName>
    <definedName name="HA6L" localSheetId="3">[152]INPUT!#REF!</definedName>
    <definedName name="HA6L" localSheetId="2">[152]INPUT!#REF!</definedName>
    <definedName name="HA6L" localSheetId="1">[152]INPUT!#REF!</definedName>
    <definedName name="HA6L" localSheetId="0">[152]INPUT!#REF!</definedName>
    <definedName name="HA6L" localSheetId="5">[152]INPUT!#REF!</definedName>
    <definedName name="HA6L">[153]INPUT!#REF!</definedName>
    <definedName name="HA6R" localSheetId="4">[152]INPUT!#REF!</definedName>
    <definedName name="HA6R" localSheetId="3">[152]INPUT!#REF!</definedName>
    <definedName name="HA6R" localSheetId="2">[152]INPUT!#REF!</definedName>
    <definedName name="HA6R" localSheetId="1">[152]INPUT!#REF!</definedName>
    <definedName name="HA6R" localSheetId="0">[152]INPUT!#REF!</definedName>
    <definedName name="HA6R" localSheetId="5">[152]INPUT!#REF!</definedName>
    <definedName name="HA6R">[153]INPUT!#REF!</definedName>
    <definedName name="HA7L" localSheetId="4">[152]INPUT!#REF!</definedName>
    <definedName name="HA7L" localSheetId="3">[152]INPUT!#REF!</definedName>
    <definedName name="HA7L" localSheetId="2">[152]INPUT!#REF!</definedName>
    <definedName name="HA7L" localSheetId="1">[152]INPUT!#REF!</definedName>
    <definedName name="HA7L" localSheetId="0">[152]INPUT!#REF!</definedName>
    <definedName name="HA7L" localSheetId="5">[152]INPUT!#REF!</definedName>
    <definedName name="HA7L">[153]INPUT!#REF!</definedName>
    <definedName name="HA7R" localSheetId="4">[152]INPUT!#REF!</definedName>
    <definedName name="HA7R" localSheetId="3">[152]INPUT!#REF!</definedName>
    <definedName name="HA7R" localSheetId="2">[152]INPUT!#REF!</definedName>
    <definedName name="HA7R" localSheetId="1">[152]INPUT!#REF!</definedName>
    <definedName name="HA7R" localSheetId="0">[152]INPUT!#REF!</definedName>
    <definedName name="HA7R" localSheetId="5">[152]INPUT!#REF!</definedName>
    <definedName name="HA7R">[153]INPUT!#REF!</definedName>
    <definedName name="HA8L" localSheetId="4">[152]INPUT!#REF!</definedName>
    <definedName name="HA8L" localSheetId="3">[152]INPUT!#REF!</definedName>
    <definedName name="HA8L" localSheetId="2">[152]INPUT!#REF!</definedName>
    <definedName name="HA8L" localSheetId="1">[152]INPUT!#REF!</definedName>
    <definedName name="HA8L" localSheetId="0">[152]INPUT!#REF!</definedName>
    <definedName name="HA8L" localSheetId="5">[152]INPUT!#REF!</definedName>
    <definedName name="HA8L">[153]INPUT!#REF!</definedName>
    <definedName name="HA8R" localSheetId="4">[152]INPUT!#REF!</definedName>
    <definedName name="HA8R" localSheetId="3">[152]INPUT!#REF!</definedName>
    <definedName name="HA8R" localSheetId="2">[152]INPUT!#REF!</definedName>
    <definedName name="HA8R" localSheetId="1">[152]INPUT!#REF!</definedName>
    <definedName name="HA8R" localSheetId="0">[152]INPUT!#REF!</definedName>
    <definedName name="HA8R" localSheetId="5">[152]INPUT!#REF!</definedName>
    <definedName name="HA8R">[153]INPUT!#REF!</definedName>
    <definedName name="HA9L" localSheetId="4">[152]INPUT!#REF!</definedName>
    <definedName name="HA9L" localSheetId="3">[152]INPUT!#REF!</definedName>
    <definedName name="HA9L" localSheetId="2">[152]INPUT!#REF!</definedName>
    <definedName name="HA9L" localSheetId="1">[152]INPUT!#REF!</definedName>
    <definedName name="HA9L" localSheetId="0">[152]INPUT!#REF!</definedName>
    <definedName name="HA9L" localSheetId="5">[152]INPUT!#REF!</definedName>
    <definedName name="HA9L">[153]INPUT!#REF!</definedName>
    <definedName name="HA9R" localSheetId="4">[152]INPUT!#REF!</definedName>
    <definedName name="HA9R" localSheetId="3">[152]INPUT!#REF!</definedName>
    <definedName name="HA9R" localSheetId="2">[152]INPUT!#REF!</definedName>
    <definedName name="HA9R" localSheetId="1">[152]INPUT!#REF!</definedName>
    <definedName name="HA9R" localSheetId="0">[152]INPUT!#REF!</definedName>
    <definedName name="HA9R" localSheetId="5">[152]INPUT!#REF!</definedName>
    <definedName name="HA9R">[153]INPUT!#REF!</definedName>
    <definedName name="HAB" localSheetId="4">#REF!</definedName>
    <definedName name="HAB" localSheetId="3">#REF!</definedName>
    <definedName name="HAB" localSheetId="2">#REF!</definedName>
    <definedName name="HAB" localSheetId="1">#REF!</definedName>
    <definedName name="HAB" localSheetId="0">#REF!</definedName>
    <definedName name="HAB" localSheetId="7">#REF!</definedName>
    <definedName name="HAB" localSheetId="5">#REF!</definedName>
    <definedName name="HAB">#REF!</definedName>
    <definedName name="HAF" localSheetId="4">#REF!</definedName>
    <definedName name="HAF" localSheetId="3">#REF!</definedName>
    <definedName name="HAF" localSheetId="2">#REF!</definedName>
    <definedName name="HAF" localSheetId="1">#REF!</definedName>
    <definedName name="HAF" localSheetId="0">#REF!</definedName>
    <definedName name="HAF" localSheetId="7">#REF!</definedName>
    <definedName name="HAF" localSheetId="5">#REF!</definedName>
    <definedName name="HAF">#REF!</definedName>
    <definedName name="han" localSheetId="4" hidden="1">#REF!</definedName>
    <definedName name="han" localSheetId="3" hidden="1">#REF!</definedName>
    <definedName name="han" hidden="1">#REF!</definedName>
    <definedName name="HAP" localSheetId="4">#REF!</definedName>
    <definedName name="HAP" localSheetId="3">#REF!</definedName>
    <definedName name="HAP" localSheetId="2">#REF!</definedName>
    <definedName name="HAP" localSheetId="1">#REF!</definedName>
    <definedName name="HAP" localSheetId="0">#REF!</definedName>
    <definedName name="HAP" localSheetId="7">#REF!</definedName>
    <definedName name="HAP" localSheetId="5">#REF!</definedName>
    <definedName name="HAP">#REF!</definedName>
    <definedName name="HB" localSheetId="4">#REF!</definedName>
    <definedName name="HB" localSheetId="3">#REF!</definedName>
    <definedName name="HB" localSheetId="2">#REF!</definedName>
    <definedName name="HB" localSheetId="1">#REF!</definedName>
    <definedName name="HB" localSheetId="0">#REF!</definedName>
    <definedName name="HB" localSheetId="7">#REF!</definedName>
    <definedName name="HB" localSheetId="5">#REF!</definedName>
    <definedName name="HB">#REF!</definedName>
    <definedName name="HBV" localSheetId="4">#REF!</definedName>
    <definedName name="HBV" localSheetId="3">#REF!</definedName>
    <definedName name="HBV" localSheetId="2">#REF!</definedName>
    <definedName name="HBV" localSheetId="1">#REF!</definedName>
    <definedName name="HBV" localSheetId="0">#REF!</definedName>
    <definedName name="HBV" localSheetId="7">#REF!</definedName>
    <definedName name="HBV" localSheetId="5">#REF!</definedName>
    <definedName name="HBV">#REF!</definedName>
    <definedName name="HC" localSheetId="4">#REF!</definedName>
    <definedName name="HC" localSheetId="3">#REF!</definedName>
    <definedName name="HC" localSheetId="2">#REF!</definedName>
    <definedName name="HC" localSheetId="1">#REF!</definedName>
    <definedName name="HC" localSheetId="0">#REF!</definedName>
    <definedName name="HC" localSheetId="7">#REF!</definedName>
    <definedName name="HC" localSheetId="5">#REF!</definedName>
    <definedName name="HC">#REF!</definedName>
    <definedName name="Hca" localSheetId="4">#REF!</definedName>
    <definedName name="Hca" localSheetId="3">#REF!</definedName>
    <definedName name="Hca" localSheetId="2">#REF!</definedName>
    <definedName name="Hca" localSheetId="1">#REF!</definedName>
    <definedName name="Hca" localSheetId="0">#REF!</definedName>
    <definedName name="Hca" localSheetId="7">#REF!</definedName>
    <definedName name="Hca" localSheetId="5">#REF!</definedName>
    <definedName name="Hca">#REF!</definedName>
    <definedName name="Hcd" localSheetId="4">#REF!</definedName>
    <definedName name="Hcd" localSheetId="3">#REF!</definedName>
    <definedName name="Hcd" localSheetId="2">#REF!</definedName>
    <definedName name="Hcd" localSheetId="1">#REF!</definedName>
    <definedName name="Hcd" localSheetId="0">#REF!</definedName>
    <definedName name="Hcd" localSheetId="7">#REF!</definedName>
    <definedName name="Hcd" localSheetId="5">#REF!</definedName>
    <definedName name="Hcd">#REF!</definedName>
    <definedName name="HCR" localSheetId="4">#REF!</definedName>
    <definedName name="HCR" localSheetId="3">#REF!</definedName>
    <definedName name="HCR" localSheetId="2">#REF!</definedName>
    <definedName name="HCR" localSheetId="1">#REF!</definedName>
    <definedName name="HCR" localSheetId="0">#REF!</definedName>
    <definedName name="HCR" localSheetId="7">#REF!</definedName>
    <definedName name="HCR" localSheetId="5">#REF!</definedName>
    <definedName name="HCR">#REF!</definedName>
    <definedName name="HD" localSheetId="4">#REF!</definedName>
    <definedName name="HD" localSheetId="3">#REF!</definedName>
    <definedName name="HD" localSheetId="2">#REF!</definedName>
    <definedName name="HD" localSheetId="1">#REF!</definedName>
    <definedName name="HD" localSheetId="0">#REF!</definedName>
    <definedName name="HD" localSheetId="7">#REF!</definedName>
    <definedName name="HD" localSheetId="5">#REF!</definedName>
    <definedName name="HD">#REF!</definedName>
    <definedName name="HDATA">#N/A</definedName>
    <definedName name="HDSVP" localSheetId="4">#REF!</definedName>
    <definedName name="HDSVP" localSheetId="3">#REF!</definedName>
    <definedName name="HDSVP" localSheetId="2">#REF!</definedName>
    <definedName name="HDSVP" localSheetId="1">#REF!</definedName>
    <definedName name="HDSVP" localSheetId="0">#REF!</definedName>
    <definedName name="HDSVP" localSheetId="7">#REF!</definedName>
    <definedName name="HDSVP" localSheetId="5">#REF!</definedName>
    <definedName name="HDSVP">#REF!</definedName>
    <definedName name="HE" localSheetId="4">#REF!</definedName>
    <definedName name="HE" localSheetId="3">#REF!</definedName>
    <definedName name="HE" localSheetId="2">#REF!</definedName>
    <definedName name="HE" localSheetId="1">#REF!</definedName>
    <definedName name="HE" localSheetId="0">#REF!</definedName>
    <definedName name="HE" localSheetId="7">#REF!</definedName>
    <definedName name="HE" localSheetId="5">#REF!</definedName>
    <definedName name="HE">#REF!</definedName>
    <definedName name="HF" localSheetId="4">#REF!</definedName>
    <definedName name="HF" localSheetId="3">#REF!</definedName>
    <definedName name="HF" localSheetId="2">#REF!</definedName>
    <definedName name="HF" localSheetId="1">#REF!</definedName>
    <definedName name="HF" localSheetId="0">#REF!</definedName>
    <definedName name="HF" localSheetId="7">#REF!</definedName>
    <definedName name="HF" localSheetId="5">#REF!</definedName>
    <definedName name="HF">#REF!</definedName>
    <definedName name="HH" localSheetId="4">[130]교각1!#REF!</definedName>
    <definedName name="HH" localSheetId="3">[130]교각1!#REF!</definedName>
    <definedName name="HH" localSheetId="2">[130]교각1!#REF!</definedName>
    <definedName name="HH" localSheetId="1">[130]교각1!#REF!</definedName>
    <definedName name="HH" localSheetId="0">[130]교각1!#REF!</definedName>
    <definedName name="HH" localSheetId="7">[3]관로토공집계표!#REF!</definedName>
    <definedName name="HH" localSheetId="5">[130]교각1!#REF!</definedName>
    <definedName name="HH">[130]교각1!#REF!</definedName>
    <definedName name="HH10L" localSheetId="4">[152]INPUT!#REF!</definedName>
    <definedName name="HH10L" localSheetId="3">[152]INPUT!#REF!</definedName>
    <definedName name="HH10L" localSheetId="2">[152]INPUT!#REF!</definedName>
    <definedName name="HH10L" localSheetId="1">[152]INPUT!#REF!</definedName>
    <definedName name="HH10L" localSheetId="0">[152]INPUT!#REF!</definedName>
    <definedName name="HH10L" localSheetId="7">[153]INPUT!#REF!</definedName>
    <definedName name="HH10L" localSheetId="5">[152]INPUT!#REF!</definedName>
    <definedName name="HH10L">[153]INPUT!#REF!</definedName>
    <definedName name="HH10R" localSheetId="4">[152]INPUT!#REF!</definedName>
    <definedName name="HH10R" localSheetId="3">[152]INPUT!#REF!</definedName>
    <definedName name="HH10R" localSheetId="2">[152]INPUT!#REF!</definedName>
    <definedName name="HH10R" localSheetId="1">[152]INPUT!#REF!</definedName>
    <definedName name="HH10R" localSheetId="0">[152]INPUT!#REF!</definedName>
    <definedName name="HH10R" localSheetId="5">[152]INPUT!#REF!</definedName>
    <definedName name="HH10R">[153]INPUT!#REF!</definedName>
    <definedName name="HH3L" localSheetId="4">[152]INPUT!#REF!</definedName>
    <definedName name="HH3L" localSheetId="3">[152]INPUT!#REF!</definedName>
    <definedName name="HH3L" localSheetId="2">[152]INPUT!#REF!</definedName>
    <definedName name="HH3L" localSheetId="1">[152]INPUT!#REF!</definedName>
    <definedName name="HH3L" localSheetId="0">[152]INPUT!#REF!</definedName>
    <definedName name="HH3L" localSheetId="5">[152]INPUT!#REF!</definedName>
    <definedName name="HH3L">[153]INPUT!#REF!</definedName>
    <definedName name="HH3R" localSheetId="4">[152]INPUT!#REF!</definedName>
    <definedName name="HH3R" localSheetId="3">[152]INPUT!#REF!</definedName>
    <definedName name="HH3R" localSheetId="2">[152]INPUT!#REF!</definedName>
    <definedName name="HH3R" localSheetId="1">[152]INPUT!#REF!</definedName>
    <definedName name="HH3R" localSheetId="0">[152]INPUT!#REF!</definedName>
    <definedName name="HH3R" localSheetId="5">[152]INPUT!#REF!</definedName>
    <definedName name="HH3R">[153]INPUT!#REF!</definedName>
    <definedName name="HH4L" localSheetId="4">[152]INPUT!#REF!</definedName>
    <definedName name="HH4L" localSheetId="3">[152]INPUT!#REF!</definedName>
    <definedName name="HH4L" localSheetId="2">[152]INPUT!#REF!</definedName>
    <definedName name="HH4L" localSheetId="1">[152]INPUT!#REF!</definedName>
    <definedName name="HH4L" localSheetId="0">[152]INPUT!#REF!</definedName>
    <definedName name="HH4L" localSheetId="5">[152]INPUT!#REF!</definedName>
    <definedName name="HH4L">[153]INPUT!#REF!</definedName>
    <definedName name="HH4R" localSheetId="4">[152]INPUT!#REF!</definedName>
    <definedName name="HH4R" localSheetId="3">[152]INPUT!#REF!</definedName>
    <definedName name="HH4R" localSheetId="2">[152]INPUT!#REF!</definedName>
    <definedName name="HH4R" localSheetId="1">[152]INPUT!#REF!</definedName>
    <definedName name="HH4R" localSheetId="0">[152]INPUT!#REF!</definedName>
    <definedName name="HH4R" localSheetId="5">[152]INPUT!#REF!</definedName>
    <definedName name="HH4R">[153]INPUT!#REF!</definedName>
    <definedName name="HH5L" localSheetId="4">[152]INPUT!#REF!</definedName>
    <definedName name="HH5L" localSheetId="3">[152]INPUT!#REF!</definedName>
    <definedName name="HH5L" localSheetId="2">[152]INPUT!#REF!</definedName>
    <definedName name="HH5L" localSheetId="1">[152]INPUT!#REF!</definedName>
    <definedName name="HH5L" localSheetId="0">[152]INPUT!#REF!</definedName>
    <definedName name="HH5L" localSheetId="5">[152]INPUT!#REF!</definedName>
    <definedName name="HH5L">[153]INPUT!#REF!</definedName>
    <definedName name="HH5R" localSheetId="4">[152]INPUT!#REF!</definedName>
    <definedName name="HH5R" localSheetId="3">[152]INPUT!#REF!</definedName>
    <definedName name="HH5R" localSheetId="2">[152]INPUT!#REF!</definedName>
    <definedName name="HH5R" localSheetId="1">[152]INPUT!#REF!</definedName>
    <definedName name="HH5R" localSheetId="0">[152]INPUT!#REF!</definedName>
    <definedName name="HH5R" localSheetId="5">[152]INPUT!#REF!</definedName>
    <definedName name="HH5R">[153]INPUT!#REF!</definedName>
    <definedName name="HH6L" localSheetId="4">[152]INPUT!#REF!</definedName>
    <definedName name="HH6L" localSheetId="3">[152]INPUT!#REF!</definedName>
    <definedName name="HH6L" localSheetId="2">[152]INPUT!#REF!</definedName>
    <definedName name="HH6L" localSheetId="1">[152]INPUT!#REF!</definedName>
    <definedName name="HH6L" localSheetId="0">[152]INPUT!#REF!</definedName>
    <definedName name="HH6L" localSheetId="5">[152]INPUT!#REF!</definedName>
    <definedName name="HH6L">[153]INPUT!#REF!</definedName>
    <definedName name="HH6R" localSheetId="4">[152]INPUT!#REF!</definedName>
    <definedName name="HH6R" localSheetId="3">[152]INPUT!#REF!</definedName>
    <definedName name="HH6R" localSheetId="2">[152]INPUT!#REF!</definedName>
    <definedName name="HH6R" localSheetId="1">[152]INPUT!#REF!</definedName>
    <definedName name="HH6R" localSheetId="0">[152]INPUT!#REF!</definedName>
    <definedName name="HH6R" localSheetId="5">[152]INPUT!#REF!</definedName>
    <definedName name="HH6R">[153]INPUT!#REF!</definedName>
    <definedName name="HH7L" localSheetId="4">[152]INPUT!#REF!</definedName>
    <definedName name="HH7L" localSheetId="3">[152]INPUT!#REF!</definedName>
    <definedName name="HH7L" localSheetId="2">[152]INPUT!#REF!</definedName>
    <definedName name="HH7L" localSheetId="1">[152]INPUT!#REF!</definedName>
    <definedName name="HH7L" localSheetId="0">[152]INPUT!#REF!</definedName>
    <definedName name="HH7L" localSheetId="5">[152]INPUT!#REF!</definedName>
    <definedName name="HH7L">[153]INPUT!#REF!</definedName>
    <definedName name="HH7R" localSheetId="4">[152]INPUT!#REF!</definedName>
    <definedName name="HH7R" localSheetId="3">[152]INPUT!#REF!</definedName>
    <definedName name="HH7R" localSheetId="2">[152]INPUT!#REF!</definedName>
    <definedName name="HH7R" localSheetId="1">[152]INPUT!#REF!</definedName>
    <definedName name="HH7R" localSheetId="0">[152]INPUT!#REF!</definedName>
    <definedName name="HH7R" localSheetId="5">[152]INPUT!#REF!</definedName>
    <definedName name="HH7R">[153]INPUT!#REF!</definedName>
    <definedName name="HH8L" localSheetId="4">[152]INPUT!#REF!</definedName>
    <definedName name="HH8L" localSheetId="3">[152]INPUT!#REF!</definedName>
    <definedName name="HH8L" localSheetId="2">[152]INPUT!#REF!</definedName>
    <definedName name="HH8L" localSheetId="1">[152]INPUT!#REF!</definedName>
    <definedName name="HH8L" localSheetId="0">[152]INPUT!#REF!</definedName>
    <definedName name="HH8L" localSheetId="5">[152]INPUT!#REF!</definedName>
    <definedName name="HH8L">[153]INPUT!#REF!</definedName>
    <definedName name="HH8R" localSheetId="4">[152]INPUT!#REF!</definedName>
    <definedName name="HH8R" localSheetId="3">[152]INPUT!#REF!</definedName>
    <definedName name="HH8R" localSheetId="2">[152]INPUT!#REF!</definedName>
    <definedName name="HH8R" localSheetId="1">[152]INPUT!#REF!</definedName>
    <definedName name="HH8R" localSheetId="0">[152]INPUT!#REF!</definedName>
    <definedName name="HH8R" localSheetId="5">[152]INPUT!#REF!</definedName>
    <definedName name="HH8R">[153]INPUT!#REF!</definedName>
    <definedName name="HH9L" localSheetId="4">[152]INPUT!#REF!</definedName>
    <definedName name="HH9L" localSheetId="3">[152]INPUT!#REF!</definedName>
    <definedName name="HH9L" localSheetId="2">[152]INPUT!#REF!</definedName>
    <definedName name="HH9L" localSheetId="1">[152]INPUT!#REF!</definedName>
    <definedName name="HH9L" localSheetId="0">[152]INPUT!#REF!</definedName>
    <definedName name="HH9L" localSheetId="5">[152]INPUT!#REF!</definedName>
    <definedName name="HH9L">[153]INPUT!#REF!</definedName>
    <definedName name="HH9R" localSheetId="4">[152]INPUT!#REF!</definedName>
    <definedName name="HH9R" localSheetId="3">[152]INPUT!#REF!</definedName>
    <definedName name="HH9R" localSheetId="2">[152]INPUT!#REF!</definedName>
    <definedName name="HH9R" localSheetId="1">[152]INPUT!#REF!</definedName>
    <definedName name="HH9R" localSheetId="0">[152]INPUT!#REF!</definedName>
    <definedName name="HH9R" localSheetId="5">[152]INPUT!#REF!</definedName>
    <definedName name="HH9R">[153]INPUT!#REF!</definedName>
    <definedName name="HHAF" localSheetId="4">#REF!</definedName>
    <definedName name="HHAF" localSheetId="3">#REF!</definedName>
    <definedName name="HHAF" localSheetId="2">#REF!</definedName>
    <definedName name="HHAF" localSheetId="1">#REF!</definedName>
    <definedName name="HHAF" localSheetId="0">#REF!</definedName>
    <definedName name="HHAF" localSheetId="7">#REF!</definedName>
    <definedName name="HHAF" localSheetId="5">#REF!</definedName>
    <definedName name="HHAF">#REF!</definedName>
    <definedName name="HHH" localSheetId="4">#REF!</definedName>
    <definedName name="HHH" localSheetId="3">#REF!</definedName>
    <definedName name="HHH" localSheetId="2">#REF!</definedName>
    <definedName name="HHH" localSheetId="1">#REF!</definedName>
    <definedName name="HHH" localSheetId="0">#REF!</definedName>
    <definedName name="HHH" localSheetId="7">#REF!</definedName>
    <definedName name="HHH" localSheetId="5">#REF!</definedName>
    <definedName name="HHH">#REF!</definedName>
    <definedName name="HHMF" localSheetId="4">#REF!</definedName>
    <definedName name="HHMF" localSheetId="3">#REF!</definedName>
    <definedName name="HHMF" localSheetId="2">#REF!</definedName>
    <definedName name="HHMF" localSheetId="1">#REF!</definedName>
    <definedName name="HHMF" localSheetId="0">#REF!</definedName>
    <definedName name="HHMF" localSheetId="7">#REF!</definedName>
    <definedName name="HHMF" localSheetId="5">#REF!</definedName>
    <definedName name="HHMF">#REF!</definedName>
    <definedName name="HHMP" localSheetId="4">#REF!</definedName>
    <definedName name="HHMP" localSheetId="3">#REF!</definedName>
    <definedName name="HHMP" localSheetId="2">#REF!</definedName>
    <definedName name="HHMP" localSheetId="1">#REF!</definedName>
    <definedName name="HHMP" localSheetId="0">#REF!</definedName>
    <definedName name="HHMP" localSheetId="7">#REF!</definedName>
    <definedName name="HHMP" localSheetId="5">#REF!</definedName>
    <definedName name="HHMP">#REF!</definedName>
    <definedName name="HHS" localSheetId="4">#REF!</definedName>
    <definedName name="HHS" localSheetId="3">#REF!</definedName>
    <definedName name="HHS" localSheetId="2">#REF!</definedName>
    <definedName name="HHS" localSheetId="1">#REF!</definedName>
    <definedName name="HHS" localSheetId="0">#REF!</definedName>
    <definedName name="HHS" localSheetId="7">#REF!</definedName>
    <definedName name="HHS" localSheetId="5">#REF!</definedName>
    <definedName name="HHS">#REF!</definedName>
    <definedName name="HHT" localSheetId="4">#REF!</definedName>
    <definedName name="HHT" localSheetId="3">#REF!</definedName>
    <definedName name="HHT" localSheetId="2">#REF!</definedName>
    <definedName name="HHT" localSheetId="1">#REF!</definedName>
    <definedName name="HHT" localSheetId="0">#REF!</definedName>
    <definedName name="HHT" localSheetId="7">#REF!</definedName>
    <definedName name="HHT" localSheetId="5">#REF!</definedName>
    <definedName name="HHT">#REF!</definedName>
    <definedName name="HJJGH" localSheetId="4">#REF!</definedName>
    <definedName name="HJJGH" localSheetId="3">#REF!</definedName>
    <definedName name="HJJGH" localSheetId="2">#REF!</definedName>
    <definedName name="HJJGH" localSheetId="1">#REF!</definedName>
    <definedName name="HJJGH" localSheetId="0">#REF!</definedName>
    <definedName name="HJJGH" localSheetId="7">#REF!</definedName>
    <definedName name="HJJGH" localSheetId="5">#REF!</definedName>
    <definedName name="HJJGH">#REF!</definedName>
    <definedName name="HJK" hidden="1">{#N/A,#N/A,FALSE,"이태원철근"}</definedName>
    <definedName name="HL" localSheetId="4">#REF!</definedName>
    <definedName name="HL" localSheetId="3">#REF!</definedName>
    <definedName name="HL" localSheetId="2">#REF!</definedName>
    <definedName name="HL" localSheetId="1">#REF!</definedName>
    <definedName name="HL" localSheetId="0">#REF!</definedName>
    <definedName name="HL" localSheetId="7">#REF!</definedName>
    <definedName name="HL" localSheetId="5">#REF!</definedName>
    <definedName name="HL">#REF!</definedName>
    <definedName name="HM" localSheetId="4">#REF!</definedName>
    <definedName name="HM" localSheetId="3">#REF!</definedName>
    <definedName name="HM" localSheetId="2">#REF!</definedName>
    <definedName name="HM" localSheetId="1">#REF!</definedName>
    <definedName name="HM" localSheetId="0">#REF!</definedName>
    <definedName name="HM" localSheetId="7">#REF!</definedName>
    <definedName name="HM" localSheetId="5">#REF!</definedName>
    <definedName name="HM">#REF!</definedName>
    <definedName name="HMAX">#N/A</definedName>
    <definedName name="HMF" localSheetId="4">#REF!</definedName>
    <definedName name="HMF" localSheetId="3">#REF!</definedName>
    <definedName name="HMF" localSheetId="2">#REF!</definedName>
    <definedName name="HMF" localSheetId="1">#REF!</definedName>
    <definedName name="HMF" localSheetId="0">#REF!</definedName>
    <definedName name="HMF" localSheetId="7">#REF!</definedName>
    <definedName name="HMF" localSheetId="5">#REF!</definedName>
    <definedName name="HMF">#REF!</definedName>
    <definedName name="HMOTOR" localSheetId="4">#REF!</definedName>
    <definedName name="HMOTOR" localSheetId="3">#REF!</definedName>
    <definedName name="HMOTOR" localSheetId="2">#REF!</definedName>
    <definedName name="HMOTOR" localSheetId="1">#REF!</definedName>
    <definedName name="HMOTOR" localSheetId="0">#REF!</definedName>
    <definedName name="HMOTOR" localSheetId="7">#REF!</definedName>
    <definedName name="HMOTOR" localSheetId="5">#REF!</definedName>
    <definedName name="HMOTOR">#REF!</definedName>
    <definedName name="HO" localSheetId="4">#REF!</definedName>
    <definedName name="HO" localSheetId="3">#REF!</definedName>
    <definedName name="HO" localSheetId="2">#REF!</definedName>
    <definedName name="HO" localSheetId="1">#REF!</definedName>
    <definedName name="HO" localSheetId="0">#REF!</definedName>
    <definedName name="HO" localSheetId="7">#REF!</definedName>
    <definedName name="HO" localSheetId="5">#REF!</definedName>
    <definedName name="HO">#REF!</definedName>
    <definedName name="HP" localSheetId="4">#REF!</definedName>
    <definedName name="HP" localSheetId="3">#REF!</definedName>
    <definedName name="HP" localSheetId="2">#REF!</definedName>
    <definedName name="HP" localSheetId="1">#REF!</definedName>
    <definedName name="HP" localSheetId="0">#REF!</definedName>
    <definedName name="HP" localSheetId="7">#REF!</definedName>
    <definedName name="HP" localSheetId="5">#REF!</definedName>
    <definedName name="HP">#REF!</definedName>
    <definedName name="HPI" localSheetId="4">#REF!</definedName>
    <definedName name="HPI" localSheetId="3">#REF!</definedName>
    <definedName name="HPI" localSheetId="2">#REF!</definedName>
    <definedName name="HPI" localSheetId="1">#REF!</definedName>
    <definedName name="HPI" localSheetId="0">#REF!</definedName>
    <definedName name="HPI" localSheetId="7">#REF!</definedName>
    <definedName name="HPI" localSheetId="5">#REF!</definedName>
    <definedName name="HPI">#REF!</definedName>
    <definedName name="HPP" localSheetId="4">#REF!</definedName>
    <definedName name="HPP" localSheetId="3">#REF!</definedName>
    <definedName name="HPP" localSheetId="2">#REF!</definedName>
    <definedName name="HPP" localSheetId="1">#REF!</definedName>
    <definedName name="HPP" localSheetId="0">#REF!</definedName>
    <definedName name="HPP" localSheetId="7">#REF!</definedName>
    <definedName name="HPP" localSheetId="5">#REF!</definedName>
    <definedName name="HPP">#REF!</definedName>
    <definedName name="HPUMP" localSheetId="4">#REF!</definedName>
    <definedName name="HPUMP" localSheetId="3">#REF!</definedName>
    <definedName name="HPUMP" localSheetId="2">#REF!</definedName>
    <definedName name="HPUMP" localSheetId="1">#REF!</definedName>
    <definedName name="HPUMP" localSheetId="0">#REF!</definedName>
    <definedName name="HPUMP" localSheetId="7">#REF!</definedName>
    <definedName name="HPUMP" localSheetId="5">#REF!</definedName>
    <definedName name="HPUMP">#REF!</definedName>
    <definedName name="HR" localSheetId="4">#REF!</definedName>
    <definedName name="HR" localSheetId="3">#REF!</definedName>
    <definedName name="HR" localSheetId="2">#REF!</definedName>
    <definedName name="HR" localSheetId="1">#REF!</definedName>
    <definedName name="HR" localSheetId="0">#REF!</definedName>
    <definedName name="HR" localSheetId="7">#REF!</definedName>
    <definedName name="HR" localSheetId="5">#REF!</definedName>
    <definedName name="HR">#REF!</definedName>
    <definedName name="HS" localSheetId="4">[130]교각1!#REF!</definedName>
    <definedName name="HS" localSheetId="3">[130]교각1!#REF!</definedName>
    <definedName name="HS" localSheetId="2">[130]교각1!#REF!</definedName>
    <definedName name="HS" localSheetId="1">[130]교각1!#REF!</definedName>
    <definedName name="HS" localSheetId="0">[130]교각1!#REF!</definedName>
    <definedName name="HS" localSheetId="7">[3]관로토공집계표!#REF!</definedName>
    <definedName name="HS" localSheetId="5">[130]교각1!#REF!</definedName>
    <definedName name="HS">[130]교각1!#REF!</definedName>
    <definedName name="HSH" localSheetId="4">#REF!</definedName>
    <definedName name="HSH" localSheetId="3">#REF!</definedName>
    <definedName name="HSH" localSheetId="2">#REF!</definedName>
    <definedName name="HSH" localSheetId="1">#REF!</definedName>
    <definedName name="HSH" localSheetId="0">#REF!</definedName>
    <definedName name="HSH" localSheetId="7">#REF!</definedName>
    <definedName name="HSH" localSheetId="5">#REF!</definedName>
    <definedName name="HSH">#REF!</definedName>
    <definedName name="HSO" localSheetId="4">#REF!</definedName>
    <definedName name="HSO" localSheetId="3">#REF!</definedName>
    <definedName name="HSO" localSheetId="2">#REF!</definedName>
    <definedName name="HSO" localSheetId="1">#REF!</definedName>
    <definedName name="HSO" localSheetId="0">#REF!</definedName>
    <definedName name="HSO" localSheetId="7">#REF!</definedName>
    <definedName name="HSO" localSheetId="5">#REF!</definedName>
    <definedName name="HSO">#REF!</definedName>
    <definedName name="HSP" localSheetId="4">#REF!</definedName>
    <definedName name="HSP" localSheetId="3">#REF!</definedName>
    <definedName name="HSP" localSheetId="2">#REF!</definedName>
    <definedName name="HSP" localSheetId="1">#REF!</definedName>
    <definedName name="HSP" localSheetId="0">#REF!</definedName>
    <definedName name="HSP" localSheetId="7">#REF!</definedName>
    <definedName name="HSP" localSheetId="5">#REF!</definedName>
    <definedName name="HSP">#REF!</definedName>
    <definedName name="HST" localSheetId="4">#REF!</definedName>
    <definedName name="HST" localSheetId="3">#REF!</definedName>
    <definedName name="HST" localSheetId="2">#REF!</definedName>
    <definedName name="HST" localSheetId="1">#REF!</definedName>
    <definedName name="HST" localSheetId="0">#REF!</definedName>
    <definedName name="HST" localSheetId="7">#REF!</definedName>
    <definedName name="HST" localSheetId="5">#REF!</definedName>
    <definedName name="HST">#REF!</definedName>
    <definedName name="HSUM10L" localSheetId="4">[152]INPUT!#REF!</definedName>
    <definedName name="HSUM10L" localSheetId="3">[152]INPUT!#REF!</definedName>
    <definedName name="HSUM10L" localSheetId="2">[152]INPUT!#REF!</definedName>
    <definedName name="HSUM10L" localSheetId="1">[152]INPUT!#REF!</definedName>
    <definedName name="HSUM10L" localSheetId="0">[152]INPUT!#REF!</definedName>
    <definedName name="HSUM10L" localSheetId="7">[153]INPUT!#REF!</definedName>
    <definedName name="HSUM10L" localSheetId="5">[152]INPUT!#REF!</definedName>
    <definedName name="HSUM10L">[153]INPUT!#REF!</definedName>
    <definedName name="HSUM10R" localSheetId="4">[152]INPUT!#REF!</definedName>
    <definedName name="HSUM10R" localSheetId="3">[152]INPUT!#REF!</definedName>
    <definedName name="HSUM10R" localSheetId="2">[152]INPUT!#REF!</definedName>
    <definedName name="HSUM10R" localSheetId="1">[152]INPUT!#REF!</definedName>
    <definedName name="HSUM10R" localSheetId="0">[152]INPUT!#REF!</definedName>
    <definedName name="HSUM10R" localSheetId="7">[153]INPUT!#REF!</definedName>
    <definedName name="HSUM10R" localSheetId="5">[152]INPUT!#REF!</definedName>
    <definedName name="HSUM10R">[153]INPUT!#REF!</definedName>
    <definedName name="HSUM3L" localSheetId="4">[152]INPUT!#REF!</definedName>
    <definedName name="HSUM3L" localSheetId="3">[152]INPUT!#REF!</definedName>
    <definedName name="HSUM3L" localSheetId="2">[152]INPUT!#REF!</definedName>
    <definedName name="HSUM3L" localSheetId="1">[152]INPUT!#REF!</definedName>
    <definedName name="HSUM3L" localSheetId="0">[152]INPUT!#REF!</definedName>
    <definedName name="HSUM3L" localSheetId="5">[152]INPUT!#REF!</definedName>
    <definedName name="HSUM3L">[153]INPUT!#REF!</definedName>
    <definedName name="HSUM3R" localSheetId="4">[152]INPUT!#REF!</definedName>
    <definedName name="HSUM3R" localSheetId="3">[152]INPUT!#REF!</definedName>
    <definedName name="HSUM3R" localSheetId="2">[152]INPUT!#REF!</definedName>
    <definedName name="HSUM3R" localSheetId="1">[152]INPUT!#REF!</definedName>
    <definedName name="HSUM3R" localSheetId="0">[152]INPUT!#REF!</definedName>
    <definedName name="HSUM3R" localSheetId="5">[152]INPUT!#REF!</definedName>
    <definedName name="HSUM3R">[153]INPUT!#REF!</definedName>
    <definedName name="HSUM4L" localSheetId="4">[152]INPUT!#REF!</definedName>
    <definedName name="HSUM4L" localSheetId="3">[152]INPUT!#REF!</definedName>
    <definedName name="HSUM4L" localSheetId="2">[152]INPUT!#REF!</definedName>
    <definedName name="HSUM4L" localSheetId="1">[152]INPUT!#REF!</definedName>
    <definedName name="HSUM4L" localSheetId="0">[152]INPUT!#REF!</definedName>
    <definedName name="HSUM4L" localSheetId="5">[152]INPUT!#REF!</definedName>
    <definedName name="HSUM4L">[153]INPUT!#REF!</definedName>
    <definedName name="HSUM4R" localSheetId="4">[152]INPUT!#REF!</definedName>
    <definedName name="HSUM4R" localSheetId="3">[152]INPUT!#REF!</definedName>
    <definedName name="HSUM4R" localSheetId="2">[152]INPUT!#REF!</definedName>
    <definedName name="HSUM4R" localSheetId="1">[152]INPUT!#REF!</definedName>
    <definedName name="HSUM4R" localSheetId="0">[152]INPUT!#REF!</definedName>
    <definedName name="HSUM4R" localSheetId="5">[152]INPUT!#REF!</definedName>
    <definedName name="HSUM4R">[153]INPUT!#REF!</definedName>
    <definedName name="HSUM5L" localSheetId="4">[152]INPUT!#REF!</definedName>
    <definedName name="HSUM5L" localSheetId="3">[152]INPUT!#REF!</definedName>
    <definedName name="HSUM5L" localSheetId="2">[152]INPUT!#REF!</definedName>
    <definedName name="HSUM5L" localSheetId="1">[152]INPUT!#REF!</definedName>
    <definedName name="HSUM5L" localSheetId="0">[152]INPUT!#REF!</definedName>
    <definedName name="HSUM5L" localSheetId="5">[152]INPUT!#REF!</definedName>
    <definedName name="HSUM5L">[153]INPUT!#REF!</definedName>
    <definedName name="HSUM5R" localSheetId="4">[152]INPUT!#REF!</definedName>
    <definedName name="HSUM5R" localSheetId="3">[152]INPUT!#REF!</definedName>
    <definedName name="HSUM5R" localSheetId="2">[152]INPUT!#REF!</definedName>
    <definedName name="HSUM5R" localSheetId="1">[152]INPUT!#REF!</definedName>
    <definedName name="HSUM5R" localSheetId="0">[152]INPUT!#REF!</definedName>
    <definedName name="HSUM5R" localSheetId="5">[152]INPUT!#REF!</definedName>
    <definedName name="HSUM5R">[153]INPUT!#REF!</definedName>
    <definedName name="HSUM6L" localSheetId="4">[152]INPUT!#REF!</definedName>
    <definedName name="HSUM6L" localSheetId="3">[152]INPUT!#REF!</definedName>
    <definedName name="HSUM6L" localSheetId="2">[152]INPUT!#REF!</definedName>
    <definedName name="HSUM6L" localSheetId="1">[152]INPUT!#REF!</definedName>
    <definedName name="HSUM6L" localSheetId="0">[152]INPUT!#REF!</definedName>
    <definedName name="HSUM6L" localSheetId="5">[152]INPUT!#REF!</definedName>
    <definedName name="HSUM6L">[153]INPUT!#REF!</definedName>
    <definedName name="HSUM6R" localSheetId="4">[152]INPUT!#REF!</definedName>
    <definedName name="HSUM6R" localSheetId="3">[152]INPUT!#REF!</definedName>
    <definedName name="HSUM6R" localSheetId="2">[152]INPUT!#REF!</definedName>
    <definedName name="HSUM6R" localSheetId="1">[152]INPUT!#REF!</definedName>
    <definedName name="HSUM6R" localSheetId="0">[152]INPUT!#REF!</definedName>
    <definedName name="HSUM6R" localSheetId="5">[152]INPUT!#REF!</definedName>
    <definedName name="HSUM6R">[153]INPUT!#REF!</definedName>
    <definedName name="HSUM7L" localSheetId="4">[152]INPUT!#REF!</definedName>
    <definedName name="HSUM7L" localSheetId="3">[152]INPUT!#REF!</definedName>
    <definedName name="HSUM7L" localSheetId="2">[152]INPUT!#REF!</definedName>
    <definedName name="HSUM7L" localSheetId="1">[152]INPUT!#REF!</definedName>
    <definedName name="HSUM7L" localSheetId="0">[152]INPUT!#REF!</definedName>
    <definedName name="HSUM7L" localSheetId="5">[152]INPUT!#REF!</definedName>
    <definedName name="HSUM7L">[153]INPUT!#REF!</definedName>
    <definedName name="HSUM7R" localSheetId="4">[152]INPUT!#REF!</definedName>
    <definedName name="HSUM7R" localSheetId="3">[152]INPUT!#REF!</definedName>
    <definedName name="HSUM7R" localSheetId="2">[152]INPUT!#REF!</definedName>
    <definedName name="HSUM7R" localSheetId="1">[152]INPUT!#REF!</definedName>
    <definedName name="HSUM7R" localSheetId="0">[152]INPUT!#REF!</definedName>
    <definedName name="HSUM7R" localSheetId="5">[152]INPUT!#REF!</definedName>
    <definedName name="HSUM7R">[153]INPUT!#REF!</definedName>
    <definedName name="HSUM8L" localSheetId="4">[152]INPUT!#REF!</definedName>
    <definedName name="HSUM8L" localSheetId="3">[152]INPUT!#REF!</definedName>
    <definedName name="HSUM8L" localSheetId="2">[152]INPUT!#REF!</definedName>
    <definedName name="HSUM8L" localSheetId="1">[152]INPUT!#REF!</definedName>
    <definedName name="HSUM8L" localSheetId="0">[152]INPUT!#REF!</definedName>
    <definedName name="HSUM8L" localSheetId="5">[152]INPUT!#REF!</definedName>
    <definedName name="HSUM8L">[153]INPUT!#REF!</definedName>
    <definedName name="HSUM8R" localSheetId="4">[152]INPUT!#REF!</definedName>
    <definedName name="HSUM8R" localSheetId="3">[152]INPUT!#REF!</definedName>
    <definedName name="HSUM8R" localSheetId="2">[152]INPUT!#REF!</definedName>
    <definedName name="HSUM8R" localSheetId="1">[152]INPUT!#REF!</definedName>
    <definedName name="HSUM8R" localSheetId="0">[152]INPUT!#REF!</definedName>
    <definedName name="HSUM8R" localSheetId="5">[152]INPUT!#REF!</definedName>
    <definedName name="HSUM8R">[153]INPUT!#REF!</definedName>
    <definedName name="HSUM9L" localSheetId="4">[152]INPUT!#REF!</definedName>
    <definedName name="HSUM9L" localSheetId="3">[152]INPUT!#REF!</definedName>
    <definedName name="HSUM9L" localSheetId="2">[152]INPUT!#REF!</definedName>
    <definedName name="HSUM9L" localSheetId="1">[152]INPUT!#REF!</definedName>
    <definedName name="HSUM9L" localSheetId="0">[152]INPUT!#REF!</definedName>
    <definedName name="HSUM9L" localSheetId="5">[152]INPUT!#REF!</definedName>
    <definedName name="HSUM9L">[153]INPUT!#REF!</definedName>
    <definedName name="HSUM9R" localSheetId="4">[152]INPUT!#REF!</definedName>
    <definedName name="HSUM9R" localSheetId="3">[152]INPUT!#REF!</definedName>
    <definedName name="HSUM9R" localSheetId="2">[152]INPUT!#REF!</definedName>
    <definedName name="HSUM9R" localSheetId="1">[152]INPUT!#REF!</definedName>
    <definedName name="HSUM9R" localSheetId="0">[152]INPUT!#REF!</definedName>
    <definedName name="HSUM9R" localSheetId="5">[152]INPUT!#REF!</definedName>
    <definedName name="HSUM9R">[153]INPUT!#REF!</definedName>
    <definedName name="HSV" localSheetId="4">#REF!</definedName>
    <definedName name="HSV" localSheetId="3">#REF!</definedName>
    <definedName name="HSV" localSheetId="2">#REF!</definedName>
    <definedName name="HSV" localSheetId="1">#REF!</definedName>
    <definedName name="HSV" localSheetId="0">#REF!</definedName>
    <definedName name="HSV" localSheetId="7">#REF!</definedName>
    <definedName name="HSV" localSheetId="5">#REF!</definedName>
    <definedName name="HSV">#REF!</definedName>
    <definedName name="HT" localSheetId="4">#REF!</definedName>
    <definedName name="HT" localSheetId="3">#REF!</definedName>
    <definedName name="HT" localSheetId="2">#REF!</definedName>
    <definedName name="HT" localSheetId="1">#REF!</definedName>
    <definedName name="HT" localSheetId="0">#REF!</definedName>
    <definedName name="HT" localSheetId="7">#REF!</definedName>
    <definedName name="HT" localSheetId="5">#REF!</definedName>
    <definedName name="HT">#REF!</definedName>
    <definedName name="HTML_CodePage" hidden="1">949</definedName>
    <definedName name="HTML_Control" hidden="1">{"'별표'!$N$220"}</definedName>
    <definedName name="HTML_Description" hidden="1">""</definedName>
    <definedName name="HTML_Email" hidden="1">""</definedName>
    <definedName name="HTML_Header" hidden="1">"별표"</definedName>
    <definedName name="HTML_LastUpdate" hidden="1">"98-03-12"</definedName>
    <definedName name="HTML_LineAfter" hidden="1">FALSE</definedName>
    <definedName name="HTML_LineBefore" hidden="1">FALSE</definedName>
    <definedName name="HTML_Name" hidden="1">"나승온"</definedName>
    <definedName name="HTML_OBDlg2" hidden="1">TRUE</definedName>
    <definedName name="HTML_OBDlg4" hidden="1">TRUE</definedName>
    <definedName name="HTML_OS" hidden="1">0</definedName>
    <definedName name="HTML_PathFile" hidden="1">"C:\WINDOWS\Favorites\MyHTML.htm"</definedName>
    <definedName name="HTML_Title" hidden="1">"한전감포"</definedName>
    <definedName name="HTML1_1" hidden="1">"'[엑셀95-따라하기 문제.xls]인터넷 어시스턴트'!$A$1:$J$18"</definedName>
    <definedName name="HTR" hidden="1">{#N/A,#N/A,FALSE,"이태원철근"}</definedName>
    <definedName name="HUB" localSheetId="4">#REF!</definedName>
    <definedName name="HUB" localSheetId="3">#REF!</definedName>
    <definedName name="HUB" localSheetId="2">#REF!</definedName>
    <definedName name="HUB" localSheetId="1">#REF!</definedName>
    <definedName name="HUB" localSheetId="0">#REF!</definedName>
    <definedName name="HUB" localSheetId="7">#REF!</definedName>
    <definedName name="HUB" localSheetId="5">#REF!</definedName>
    <definedName name="HUB">#REF!</definedName>
    <definedName name="HUH" localSheetId="4">#REF!</definedName>
    <definedName name="HUH" localSheetId="3">#REF!</definedName>
    <definedName name="HUH" localSheetId="2">#REF!</definedName>
    <definedName name="HUH" localSheetId="1">#REF!</definedName>
    <definedName name="HUH" localSheetId="0">#REF!</definedName>
    <definedName name="HUH" localSheetId="7">#REF!</definedName>
    <definedName name="HUH" localSheetId="5">#REF!</definedName>
    <definedName name="HUH">#REF!</definedName>
    <definedName name="HUNCH" localSheetId="4">#REF!</definedName>
    <definedName name="HUNCH" localSheetId="3">#REF!</definedName>
    <definedName name="HUNCH" localSheetId="2">#REF!</definedName>
    <definedName name="HUNCH" localSheetId="1">#REF!</definedName>
    <definedName name="HUNCH" localSheetId="0">#REF!</definedName>
    <definedName name="HUNCH" localSheetId="7">#REF!</definedName>
    <definedName name="HUNCH" localSheetId="5">#REF!</definedName>
    <definedName name="HUNCH">#REF!</definedName>
    <definedName name="HVAFP" localSheetId="4">#REF!</definedName>
    <definedName name="HVAFP" localSheetId="3">#REF!</definedName>
    <definedName name="HVAFP" localSheetId="2">#REF!</definedName>
    <definedName name="HVAFP" localSheetId="1">#REF!</definedName>
    <definedName name="HVAFP" localSheetId="0">#REF!</definedName>
    <definedName name="HVAFP" localSheetId="7">#REF!</definedName>
    <definedName name="HVAFP" localSheetId="5">#REF!</definedName>
    <definedName name="HVAFP">#REF!</definedName>
    <definedName name="HVMF" localSheetId="4">#REF!</definedName>
    <definedName name="HVMF" localSheetId="3">#REF!</definedName>
    <definedName name="HVMF" localSheetId="2">#REF!</definedName>
    <definedName name="HVMF" localSheetId="1">#REF!</definedName>
    <definedName name="HVMF" localSheetId="0">#REF!</definedName>
    <definedName name="HVMF" localSheetId="7">#REF!</definedName>
    <definedName name="HVMF" localSheetId="5">#REF!</definedName>
    <definedName name="HVMF">#REF!</definedName>
    <definedName name="HW설치사001" localSheetId="4">#REF!</definedName>
    <definedName name="HW설치사001" localSheetId="3">#REF!</definedName>
    <definedName name="HW설치사001" localSheetId="2">#REF!</definedName>
    <definedName name="HW설치사001" localSheetId="1">#REF!</definedName>
    <definedName name="HW설치사001" localSheetId="0">#REF!</definedName>
    <definedName name="HW설치사001" localSheetId="7">#REF!</definedName>
    <definedName name="HW설치사001" localSheetId="5">#REF!</definedName>
    <definedName name="HW설치사001">#REF!</definedName>
    <definedName name="HW설치사002" localSheetId="4">#REF!</definedName>
    <definedName name="HW설치사002" localSheetId="3">#REF!</definedName>
    <definedName name="HW설치사002" localSheetId="2">#REF!</definedName>
    <definedName name="HW설치사002" localSheetId="1">#REF!</definedName>
    <definedName name="HW설치사002" localSheetId="0">#REF!</definedName>
    <definedName name="HW설치사002" localSheetId="7">#REF!</definedName>
    <definedName name="HW설치사002" localSheetId="5">#REF!</definedName>
    <definedName name="HW설치사002">#REF!</definedName>
    <definedName name="HW설치사011" localSheetId="4">#REF!</definedName>
    <definedName name="HW설치사011" localSheetId="3">#REF!</definedName>
    <definedName name="HW설치사011" localSheetId="2">#REF!</definedName>
    <definedName name="HW설치사011" localSheetId="1">#REF!</definedName>
    <definedName name="HW설치사011" localSheetId="0">#REF!</definedName>
    <definedName name="HW설치사011" localSheetId="7">#REF!</definedName>
    <definedName name="HW설치사011" localSheetId="5">#REF!</definedName>
    <definedName name="HW설치사011">#REF!</definedName>
    <definedName name="HW설치사012" localSheetId="4">#REF!</definedName>
    <definedName name="HW설치사012" localSheetId="3">#REF!</definedName>
    <definedName name="HW설치사012" localSheetId="2">#REF!</definedName>
    <definedName name="HW설치사012" localSheetId="1">#REF!</definedName>
    <definedName name="HW설치사012" localSheetId="0">#REF!</definedName>
    <definedName name="HW설치사012" localSheetId="7">#REF!</definedName>
    <definedName name="HW설치사012" localSheetId="5">#REF!</definedName>
    <definedName name="HW설치사012">#REF!</definedName>
    <definedName name="HW설치사982" localSheetId="4">#REF!</definedName>
    <definedName name="HW설치사982" localSheetId="3">#REF!</definedName>
    <definedName name="HW설치사982" localSheetId="2">#REF!</definedName>
    <definedName name="HW설치사982" localSheetId="1">#REF!</definedName>
    <definedName name="HW설치사982" localSheetId="0">#REF!</definedName>
    <definedName name="HW설치사982" localSheetId="7">#REF!</definedName>
    <definedName name="HW설치사982" localSheetId="5">#REF!</definedName>
    <definedName name="HW설치사982">#REF!</definedName>
    <definedName name="HW설치사991" localSheetId="4">#REF!</definedName>
    <definedName name="HW설치사991" localSheetId="3">#REF!</definedName>
    <definedName name="HW설치사991" localSheetId="2">#REF!</definedName>
    <definedName name="HW설치사991" localSheetId="1">#REF!</definedName>
    <definedName name="HW설치사991" localSheetId="0">#REF!</definedName>
    <definedName name="HW설치사991" localSheetId="7">#REF!</definedName>
    <definedName name="HW설치사991" localSheetId="5">#REF!</definedName>
    <definedName name="HW설치사991">#REF!</definedName>
    <definedName name="HW설치사992" localSheetId="4">#REF!</definedName>
    <definedName name="HW설치사992" localSheetId="3">#REF!</definedName>
    <definedName name="HW설치사992" localSheetId="2">#REF!</definedName>
    <definedName name="HW설치사992" localSheetId="1">#REF!</definedName>
    <definedName name="HW설치사992" localSheetId="0">#REF!</definedName>
    <definedName name="HW설치사992" localSheetId="7">#REF!</definedName>
    <definedName name="HW설치사992" localSheetId="5">#REF!</definedName>
    <definedName name="HW설치사992">#REF!</definedName>
    <definedName name="HW시험사001" localSheetId="4">#REF!</definedName>
    <definedName name="HW시험사001" localSheetId="3">#REF!</definedName>
    <definedName name="HW시험사001" localSheetId="2">#REF!</definedName>
    <definedName name="HW시험사001" localSheetId="1">#REF!</definedName>
    <definedName name="HW시험사001" localSheetId="0">#REF!</definedName>
    <definedName name="HW시험사001" localSheetId="7">#REF!</definedName>
    <definedName name="HW시험사001" localSheetId="5">#REF!</definedName>
    <definedName name="HW시험사001">#REF!</definedName>
    <definedName name="HW시험사002" localSheetId="4">#REF!</definedName>
    <definedName name="HW시험사002" localSheetId="3">#REF!</definedName>
    <definedName name="HW시험사002" localSheetId="2">#REF!</definedName>
    <definedName name="HW시험사002" localSheetId="1">#REF!</definedName>
    <definedName name="HW시험사002" localSheetId="0">#REF!</definedName>
    <definedName name="HW시험사002" localSheetId="7">#REF!</definedName>
    <definedName name="HW시험사002" localSheetId="5">#REF!</definedName>
    <definedName name="HW시험사002">#REF!</definedName>
    <definedName name="HW시험사011" localSheetId="4">#REF!</definedName>
    <definedName name="HW시험사011" localSheetId="3">#REF!</definedName>
    <definedName name="HW시험사011" localSheetId="2">#REF!</definedName>
    <definedName name="HW시험사011" localSheetId="1">#REF!</definedName>
    <definedName name="HW시험사011" localSheetId="0">#REF!</definedName>
    <definedName name="HW시험사011" localSheetId="7">#REF!</definedName>
    <definedName name="HW시험사011" localSheetId="5">#REF!</definedName>
    <definedName name="HW시험사011">#REF!</definedName>
    <definedName name="HW시험사012" localSheetId="4">#REF!</definedName>
    <definedName name="HW시험사012" localSheetId="3">#REF!</definedName>
    <definedName name="HW시험사012" localSheetId="2">#REF!</definedName>
    <definedName name="HW시험사012" localSheetId="1">#REF!</definedName>
    <definedName name="HW시험사012" localSheetId="0">#REF!</definedName>
    <definedName name="HW시험사012" localSheetId="7">#REF!</definedName>
    <definedName name="HW시험사012" localSheetId="5">#REF!</definedName>
    <definedName name="HW시험사012">#REF!</definedName>
    <definedName name="HW시험사982" localSheetId="4">#REF!</definedName>
    <definedName name="HW시험사982" localSheetId="3">#REF!</definedName>
    <definedName name="HW시험사982" localSheetId="2">#REF!</definedName>
    <definedName name="HW시험사982" localSheetId="1">#REF!</definedName>
    <definedName name="HW시험사982" localSheetId="0">#REF!</definedName>
    <definedName name="HW시험사982" localSheetId="7">#REF!</definedName>
    <definedName name="HW시험사982" localSheetId="5">#REF!</definedName>
    <definedName name="HW시험사982">#REF!</definedName>
    <definedName name="HW시험사991" localSheetId="4">#REF!</definedName>
    <definedName name="HW시험사991" localSheetId="3">#REF!</definedName>
    <definedName name="HW시험사991" localSheetId="2">#REF!</definedName>
    <definedName name="HW시험사991" localSheetId="1">#REF!</definedName>
    <definedName name="HW시험사991" localSheetId="0">#REF!</definedName>
    <definedName name="HW시험사991" localSheetId="7">#REF!</definedName>
    <definedName name="HW시험사991" localSheetId="5">#REF!</definedName>
    <definedName name="HW시험사991">#REF!</definedName>
    <definedName name="HW시험사992" localSheetId="4">#REF!</definedName>
    <definedName name="HW시험사992" localSheetId="3">#REF!</definedName>
    <definedName name="HW시험사992" localSheetId="2">#REF!</definedName>
    <definedName name="HW시험사992" localSheetId="1">#REF!</definedName>
    <definedName name="HW시험사992" localSheetId="0">#REF!</definedName>
    <definedName name="HW시험사992" localSheetId="7">#REF!</definedName>
    <definedName name="HW시험사992" localSheetId="5">#REF!</definedName>
    <definedName name="HW시험사992">#REF!</definedName>
    <definedName name="HWEI">#N/A</definedName>
    <definedName name="HWL" localSheetId="4">#REF!</definedName>
    <definedName name="HWL" localSheetId="3">#REF!</definedName>
    <definedName name="HWL" localSheetId="2">#REF!</definedName>
    <definedName name="HWL" localSheetId="1">#REF!</definedName>
    <definedName name="HWL" localSheetId="0">#REF!</definedName>
    <definedName name="HWL" localSheetId="7">#REF!</definedName>
    <definedName name="HWL" localSheetId="5">#REF!</definedName>
    <definedName name="HWL">#REF!</definedName>
    <definedName name="HWP" localSheetId="4">#REF!</definedName>
    <definedName name="HWP" localSheetId="3">#REF!</definedName>
    <definedName name="HWP" localSheetId="2">#REF!</definedName>
    <definedName name="HWP" localSheetId="1">#REF!</definedName>
    <definedName name="HWP" localSheetId="0">#REF!</definedName>
    <definedName name="HWP" localSheetId="7">#REF!</definedName>
    <definedName name="HWP" localSheetId="5">#REF!</definedName>
    <definedName name="HWP">#REF!</definedName>
    <definedName name="HWR" localSheetId="4">#REF!</definedName>
    <definedName name="HWR" localSheetId="3">#REF!</definedName>
    <definedName name="HWR" localSheetId="2">#REF!</definedName>
    <definedName name="HWR" localSheetId="1">#REF!</definedName>
    <definedName name="HWR" localSheetId="0">#REF!</definedName>
    <definedName name="HWR" localSheetId="7">#REF!</definedName>
    <definedName name="HWR" localSheetId="5">#REF!</definedName>
    <definedName name="HWR">#REF!</definedName>
    <definedName name="HX10L" localSheetId="4">[152]INPUT!#REF!</definedName>
    <definedName name="HX10L" localSheetId="3">[152]INPUT!#REF!</definedName>
    <definedName name="HX10L" localSheetId="2">[152]INPUT!#REF!</definedName>
    <definedName name="HX10L" localSheetId="1">[152]INPUT!#REF!</definedName>
    <definedName name="HX10L" localSheetId="0">[152]INPUT!#REF!</definedName>
    <definedName name="HX10L" localSheetId="7">[153]INPUT!#REF!</definedName>
    <definedName name="HX10L" localSheetId="5">[152]INPUT!#REF!</definedName>
    <definedName name="HX10L">[153]INPUT!#REF!</definedName>
    <definedName name="HX10R" localSheetId="4">[152]INPUT!#REF!</definedName>
    <definedName name="HX10R" localSheetId="3">[152]INPUT!#REF!</definedName>
    <definedName name="HX10R" localSheetId="2">[152]INPUT!#REF!</definedName>
    <definedName name="HX10R" localSheetId="1">[152]INPUT!#REF!</definedName>
    <definedName name="HX10R" localSheetId="0">[152]INPUT!#REF!</definedName>
    <definedName name="HX10R" localSheetId="7">[153]INPUT!#REF!</definedName>
    <definedName name="HX10R" localSheetId="5">[152]INPUT!#REF!</definedName>
    <definedName name="HX10R">[153]INPUT!#REF!</definedName>
    <definedName name="HX3L" localSheetId="4">[152]INPUT!#REF!</definedName>
    <definedName name="HX3L" localSheetId="3">[152]INPUT!#REF!</definedName>
    <definedName name="HX3L" localSheetId="2">[152]INPUT!#REF!</definedName>
    <definedName name="HX3L" localSheetId="1">[152]INPUT!#REF!</definedName>
    <definedName name="HX3L" localSheetId="0">[152]INPUT!#REF!</definedName>
    <definedName name="HX3L" localSheetId="7">[153]INPUT!#REF!</definedName>
    <definedName name="HX3L" localSheetId="5">[152]INPUT!#REF!</definedName>
    <definedName name="HX3L">[153]INPUT!#REF!</definedName>
    <definedName name="HX3R" localSheetId="4">[152]INPUT!#REF!</definedName>
    <definedName name="HX3R" localSheetId="3">[152]INPUT!#REF!</definedName>
    <definedName name="HX3R" localSheetId="2">[152]INPUT!#REF!</definedName>
    <definedName name="HX3R" localSheetId="1">[152]INPUT!#REF!</definedName>
    <definedName name="HX3R" localSheetId="0">[152]INPUT!#REF!</definedName>
    <definedName name="HX3R" localSheetId="7">[153]INPUT!#REF!</definedName>
    <definedName name="HX3R" localSheetId="5">[152]INPUT!#REF!</definedName>
    <definedName name="HX3R">[153]INPUT!#REF!</definedName>
    <definedName name="HX4L" localSheetId="4">[152]INPUT!#REF!</definedName>
    <definedName name="HX4L" localSheetId="3">[152]INPUT!#REF!</definedName>
    <definedName name="HX4L" localSheetId="2">[152]INPUT!#REF!</definedName>
    <definedName name="HX4L" localSheetId="1">[152]INPUT!#REF!</definedName>
    <definedName name="HX4L" localSheetId="0">[152]INPUT!#REF!</definedName>
    <definedName name="HX4L" localSheetId="7">[153]INPUT!#REF!</definedName>
    <definedName name="HX4L" localSheetId="5">[152]INPUT!#REF!</definedName>
    <definedName name="HX4L">[153]INPUT!#REF!</definedName>
    <definedName name="HX4R" localSheetId="4">[152]INPUT!#REF!</definedName>
    <definedName name="HX4R" localSheetId="3">[152]INPUT!#REF!</definedName>
    <definedName name="HX4R" localSheetId="2">[152]INPUT!#REF!</definedName>
    <definedName name="HX4R" localSheetId="1">[152]INPUT!#REF!</definedName>
    <definedName name="HX4R" localSheetId="0">[152]INPUT!#REF!</definedName>
    <definedName name="HX4R" localSheetId="7">[153]INPUT!#REF!</definedName>
    <definedName name="HX4R" localSheetId="5">[152]INPUT!#REF!</definedName>
    <definedName name="HX4R">[153]INPUT!#REF!</definedName>
    <definedName name="HX5L" localSheetId="4">[152]INPUT!#REF!</definedName>
    <definedName name="HX5L" localSheetId="3">[152]INPUT!#REF!</definedName>
    <definedName name="HX5L" localSheetId="2">[152]INPUT!#REF!</definedName>
    <definedName name="HX5L" localSheetId="1">[152]INPUT!#REF!</definedName>
    <definedName name="HX5L" localSheetId="0">[152]INPUT!#REF!</definedName>
    <definedName name="HX5L" localSheetId="7">[153]INPUT!#REF!</definedName>
    <definedName name="HX5L" localSheetId="5">[152]INPUT!#REF!</definedName>
    <definedName name="HX5L">[153]INPUT!#REF!</definedName>
    <definedName name="HX5R" localSheetId="4">[152]INPUT!#REF!</definedName>
    <definedName name="HX5R" localSheetId="3">[152]INPUT!#REF!</definedName>
    <definedName name="HX5R" localSheetId="2">[152]INPUT!#REF!</definedName>
    <definedName name="HX5R" localSheetId="1">[152]INPUT!#REF!</definedName>
    <definedName name="HX5R" localSheetId="0">[152]INPUT!#REF!</definedName>
    <definedName name="HX5R" localSheetId="7">[153]INPUT!#REF!</definedName>
    <definedName name="HX5R" localSheetId="5">[152]INPUT!#REF!</definedName>
    <definedName name="HX5R">[153]INPUT!#REF!</definedName>
    <definedName name="HX6L" localSheetId="4">[152]INPUT!#REF!</definedName>
    <definedName name="HX6L" localSheetId="3">[152]INPUT!#REF!</definedName>
    <definedName name="HX6L" localSheetId="2">[152]INPUT!#REF!</definedName>
    <definedName name="HX6L" localSheetId="1">[152]INPUT!#REF!</definedName>
    <definedName name="HX6L" localSheetId="0">[152]INPUT!#REF!</definedName>
    <definedName name="HX6L" localSheetId="7">[153]INPUT!#REF!</definedName>
    <definedName name="HX6L" localSheetId="5">[152]INPUT!#REF!</definedName>
    <definedName name="HX6L">[153]INPUT!#REF!</definedName>
    <definedName name="HX6R" localSheetId="4">[152]INPUT!#REF!</definedName>
    <definedName name="HX6R" localSheetId="3">[152]INPUT!#REF!</definedName>
    <definedName name="HX6R" localSheetId="2">[152]INPUT!#REF!</definedName>
    <definedName name="HX6R" localSheetId="1">[152]INPUT!#REF!</definedName>
    <definedName name="HX6R" localSheetId="0">[152]INPUT!#REF!</definedName>
    <definedName name="HX6R" localSheetId="7">[153]INPUT!#REF!</definedName>
    <definedName name="HX6R" localSheetId="5">[152]INPUT!#REF!</definedName>
    <definedName name="HX6R">[153]INPUT!#REF!</definedName>
    <definedName name="HX7L" localSheetId="4">[152]INPUT!#REF!</definedName>
    <definedName name="HX7L" localSheetId="3">[152]INPUT!#REF!</definedName>
    <definedName name="HX7L" localSheetId="2">[152]INPUT!#REF!</definedName>
    <definedName name="HX7L" localSheetId="1">[152]INPUT!#REF!</definedName>
    <definedName name="HX7L" localSheetId="0">[152]INPUT!#REF!</definedName>
    <definedName name="HX7L" localSheetId="7">[153]INPUT!#REF!</definedName>
    <definedName name="HX7L" localSheetId="5">[152]INPUT!#REF!</definedName>
    <definedName name="HX7L">[153]INPUT!#REF!</definedName>
    <definedName name="HX7R" localSheetId="4">[152]INPUT!#REF!</definedName>
    <definedName name="HX7R" localSheetId="3">[152]INPUT!#REF!</definedName>
    <definedName name="HX7R" localSheetId="2">[152]INPUT!#REF!</definedName>
    <definedName name="HX7R" localSheetId="1">[152]INPUT!#REF!</definedName>
    <definedName name="HX7R" localSheetId="0">[152]INPUT!#REF!</definedName>
    <definedName name="HX7R" localSheetId="7">[153]INPUT!#REF!</definedName>
    <definedName name="HX7R" localSheetId="5">[152]INPUT!#REF!</definedName>
    <definedName name="HX7R">[153]INPUT!#REF!</definedName>
    <definedName name="HX8L" localSheetId="4">[152]INPUT!#REF!</definedName>
    <definedName name="HX8L" localSheetId="3">[152]INPUT!#REF!</definedName>
    <definedName name="HX8L" localSheetId="2">[152]INPUT!#REF!</definedName>
    <definedName name="HX8L" localSheetId="1">[152]INPUT!#REF!</definedName>
    <definedName name="HX8L" localSheetId="0">[152]INPUT!#REF!</definedName>
    <definedName name="HX8L" localSheetId="7">[153]INPUT!#REF!</definedName>
    <definedName name="HX8L" localSheetId="5">[152]INPUT!#REF!</definedName>
    <definedName name="HX8L">[153]INPUT!#REF!</definedName>
    <definedName name="HX8R" localSheetId="4">[152]INPUT!#REF!</definedName>
    <definedName name="HX8R" localSheetId="3">[152]INPUT!#REF!</definedName>
    <definedName name="HX8R" localSheetId="2">[152]INPUT!#REF!</definedName>
    <definedName name="HX8R" localSheetId="1">[152]INPUT!#REF!</definedName>
    <definedName name="HX8R" localSheetId="0">[152]INPUT!#REF!</definedName>
    <definedName name="HX8R" localSheetId="7">[153]INPUT!#REF!</definedName>
    <definedName name="HX8R" localSheetId="5">[152]INPUT!#REF!</definedName>
    <definedName name="HX8R">[153]INPUT!#REF!</definedName>
    <definedName name="HX9L" localSheetId="4">[152]INPUT!#REF!</definedName>
    <definedName name="HX9L" localSheetId="3">[152]INPUT!#REF!</definedName>
    <definedName name="HX9L" localSheetId="2">[152]INPUT!#REF!</definedName>
    <definedName name="HX9L" localSheetId="1">[152]INPUT!#REF!</definedName>
    <definedName name="HX9L" localSheetId="0">[152]INPUT!#REF!</definedName>
    <definedName name="HX9L" localSheetId="7">[153]INPUT!#REF!</definedName>
    <definedName name="HX9L" localSheetId="5">[152]INPUT!#REF!</definedName>
    <definedName name="HX9L">[153]INPUT!#REF!</definedName>
    <definedName name="HX9R" localSheetId="4">[152]INPUT!#REF!</definedName>
    <definedName name="HX9R" localSheetId="3">[152]INPUT!#REF!</definedName>
    <definedName name="HX9R" localSheetId="2">[152]INPUT!#REF!</definedName>
    <definedName name="HX9R" localSheetId="1">[152]INPUT!#REF!</definedName>
    <definedName name="HX9R" localSheetId="0">[152]INPUT!#REF!</definedName>
    <definedName name="HX9R" localSheetId="7">[153]INPUT!#REF!</definedName>
    <definedName name="HX9R" localSheetId="5">[152]INPUT!#REF!</definedName>
    <definedName name="HX9R">[153]INPUT!#REF!</definedName>
    <definedName name="I" localSheetId="4">#REF!</definedName>
    <definedName name="I" localSheetId="3">#REF!</definedName>
    <definedName name="I" localSheetId="2">#REF!</definedName>
    <definedName name="I" localSheetId="1">#REF!</definedName>
    <definedName name="I" localSheetId="0">#REF!</definedName>
    <definedName name="I" localSheetId="7">#REF!</definedName>
    <definedName name="I" localSheetId="5">#REF!</definedName>
    <definedName name="I">#REF!</definedName>
    <definedName name="ID">'[168]Y-WORK'!$I$435:$I$891,'[168]Y-WORK'!$I$901:$I$929</definedName>
    <definedName name="id_공통공사비" localSheetId="4">#REF!</definedName>
    <definedName name="id_공통공사비" localSheetId="3">#REF!</definedName>
    <definedName name="id_공통공사비" localSheetId="2">#REF!</definedName>
    <definedName name="id_공통공사비" localSheetId="1">#REF!</definedName>
    <definedName name="id_공통공사비" localSheetId="0">#REF!</definedName>
    <definedName name="id_공통공사비" localSheetId="7">#REF!</definedName>
    <definedName name="id_공통공사비" localSheetId="5">#REF!</definedName>
    <definedName name="id_공통공사비">#REF!</definedName>
    <definedName name="id_단위시설별_공사비" localSheetId="4">#REF!</definedName>
    <definedName name="id_단위시설별_공사비" localSheetId="3">#REF!</definedName>
    <definedName name="id_단위시설별_공사비" localSheetId="2">#REF!</definedName>
    <definedName name="id_단위시설별_공사비" localSheetId="1">#REF!</definedName>
    <definedName name="id_단위시설별_공사비" localSheetId="0">#REF!</definedName>
    <definedName name="id_단위시설별_공사비" localSheetId="7">#REF!</definedName>
    <definedName name="id_단위시설별_공사비" localSheetId="5">#REF!</definedName>
    <definedName name="id_단위시설별_공사비">#REF!</definedName>
    <definedName name="id_제잡비" localSheetId="4">#REF!</definedName>
    <definedName name="id_제잡비" localSheetId="3">#REF!</definedName>
    <definedName name="id_제잡비" localSheetId="2">#REF!</definedName>
    <definedName name="id_제잡비" localSheetId="1">#REF!</definedName>
    <definedName name="id_제잡비" localSheetId="0">#REF!</definedName>
    <definedName name="id_제잡비" localSheetId="7">#REF!</definedName>
    <definedName name="id_제잡비" localSheetId="5">#REF!</definedName>
    <definedName name="id_제잡비">#REF!</definedName>
    <definedName name="IL">#N/A</definedName>
    <definedName name="IMP" localSheetId="4">#REF!</definedName>
    <definedName name="IMP" localSheetId="3">#REF!</definedName>
    <definedName name="IMP" localSheetId="2">#REF!</definedName>
    <definedName name="IMP" localSheetId="1">#REF!</definedName>
    <definedName name="IMP" localSheetId="0">#REF!</definedName>
    <definedName name="IMP" localSheetId="7">#REF!</definedName>
    <definedName name="IMP" localSheetId="5">#REF!</definedName>
    <definedName name="IMP">#REF!</definedName>
    <definedName name="INTPUT" localSheetId="4">#REF!</definedName>
    <definedName name="INTPUT" localSheetId="3">#REF!</definedName>
    <definedName name="INTPUT" localSheetId="2">#REF!</definedName>
    <definedName name="INTPUT" localSheetId="1">#REF!</definedName>
    <definedName name="INTPUT" localSheetId="0">#REF!</definedName>
    <definedName name="INTPUT" localSheetId="7">#REF!</definedName>
    <definedName name="INTPUT" localSheetId="5">#REF!</definedName>
    <definedName name="INTPUT">#REF!</definedName>
    <definedName name="INTPUTDATA" localSheetId="4">#REF!</definedName>
    <definedName name="INTPUTDATA" localSheetId="3">#REF!</definedName>
    <definedName name="INTPUTDATA" localSheetId="2">#REF!</definedName>
    <definedName name="INTPUTDATA" localSheetId="1">#REF!</definedName>
    <definedName name="INTPUTDATA" localSheetId="0">#REF!</definedName>
    <definedName name="INTPUTDATA" localSheetId="7">#REF!</definedName>
    <definedName name="INTPUTDATA" localSheetId="5">#REF!</definedName>
    <definedName name="INTPUTDATA">#REF!</definedName>
    <definedName name="ISO_정렬" localSheetId="4">[74]!ISO_정렬</definedName>
    <definedName name="ISO_정렬" localSheetId="3">[74]!ISO_정렬</definedName>
    <definedName name="ISO_정렬">[74]!ISO_정렬</definedName>
    <definedName name="ITNUM">#N/A</definedName>
    <definedName name="IUOPOOPI" localSheetId="4">#N/A</definedName>
    <definedName name="IUOPOOPI" localSheetId="3">#N/A</definedName>
    <definedName name="IUOPOOPI" localSheetId="2">#N/A</definedName>
    <definedName name="IUOPOOPI" localSheetId="1">#N/A</definedName>
    <definedName name="IUOPOOPI" localSheetId="0">#N/A</definedName>
    <definedName name="IUOPOOPI" localSheetId="7">#N/A</definedName>
    <definedName name="IUOPOOPI" localSheetId="11">[0]!J_A</definedName>
    <definedName name="IUOPOOPI" localSheetId="5">#N/A</definedName>
    <definedName name="IUOPOOPI">#N/A</definedName>
    <definedName name="J" localSheetId="4">#REF!</definedName>
    <definedName name="J" localSheetId="3">#REF!</definedName>
    <definedName name="J" localSheetId="2">#REF!</definedName>
    <definedName name="J" localSheetId="1">#REF!</definedName>
    <definedName name="J" localSheetId="0">#REF!</definedName>
    <definedName name="J" localSheetId="7">#REF!</definedName>
    <definedName name="J" localSheetId="5">#REF!</definedName>
    <definedName name="J">#REF!</definedName>
    <definedName name="J_형옹벽측구_수량집계" localSheetId="4">#REF!</definedName>
    <definedName name="J_형옹벽측구_수량집계" localSheetId="3">#REF!</definedName>
    <definedName name="J_형옹벽측구_수량집계" localSheetId="2">#REF!</definedName>
    <definedName name="J_형옹벽측구_수량집계" localSheetId="1">#REF!</definedName>
    <definedName name="J_형옹벽측구_수량집계" localSheetId="0">#REF!</definedName>
    <definedName name="J_형옹벽측구_수량집계" localSheetId="7">#REF!</definedName>
    <definedName name="J_형옹벽측구_수량집계" localSheetId="5">#REF!</definedName>
    <definedName name="J_형옹벽측구_수량집계">#REF!</definedName>
    <definedName name="J_A" localSheetId="4">#REF!</definedName>
    <definedName name="J_A" localSheetId="3">#REF!</definedName>
    <definedName name="J_A" localSheetId="2">#REF!</definedName>
    <definedName name="J_A" localSheetId="1">#REF!</definedName>
    <definedName name="J_A" localSheetId="0">#REF!</definedName>
    <definedName name="J_A" localSheetId="7">#REF!</definedName>
    <definedName name="J_A" localSheetId="5">#REF!</definedName>
    <definedName name="J_A">#REF!</definedName>
    <definedName name="J_B" localSheetId="4">#REF!</definedName>
    <definedName name="J_B" localSheetId="3">#REF!</definedName>
    <definedName name="J_B" localSheetId="2">#REF!</definedName>
    <definedName name="J_B" localSheetId="1">#REF!</definedName>
    <definedName name="J_B" localSheetId="0">#REF!</definedName>
    <definedName name="J_B" localSheetId="7">#REF!</definedName>
    <definedName name="J_B" localSheetId="5">#REF!</definedName>
    <definedName name="J_B">#REF!</definedName>
    <definedName name="J_B1" localSheetId="4">#REF!</definedName>
    <definedName name="J_B1" localSheetId="3">#REF!</definedName>
    <definedName name="J_B1" localSheetId="2">#REF!</definedName>
    <definedName name="J_B1" localSheetId="1">#REF!</definedName>
    <definedName name="J_B1" localSheetId="0">#REF!</definedName>
    <definedName name="J_B1" localSheetId="7">#REF!</definedName>
    <definedName name="J_B1" localSheetId="5">#REF!</definedName>
    <definedName name="J_B1">#REF!</definedName>
    <definedName name="J_B2" localSheetId="4">#REF!</definedName>
    <definedName name="J_B2" localSheetId="3">#REF!</definedName>
    <definedName name="J_B2" localSheetId="2">#REF!</definedName>
    <definedName name="J_B2" localSheetId="1">#REF!</definedName>
    <definedName name="J_B2" localSheetId="0">#REF!</definedName>
    <definedName name="J_B2" localSheetId="7">#REF!</definedName>
    <definedName name="J_B2" localSheetId="5">#REF!</definedName>
    <definedName name="J_B2">#REF!</definedName>
    <definedName name="J_B3" localSheetId="4">#REF!</definedName>
    <definedName name="J_B3" localSheetId="3">#REF!</definedName>
    <definedName name="J_B3" localSheetId="2">#REF!</definedName>
    <definedName name="J_B3" localSheetId="1">#REF!</definedName>
    <definedName name="J_B3" localSheetId="0">#REF!</definedName>
    <definedName name="J_B3" localSheetId="7">#REF!</definedName>
    <definedName name="J_B3" localSheetId="5">#REF!</definedName>
    <definedName name="J_B3">#REF!</definedName>
    <definedName name="J_B4" localSheetId="4">#REF!</definedName>
    <definedName name="J_B4" localSheetId="3">#REF!</definedName>
    <definedName name="J_B4" localSheetId="2">#REF!</definedName>
    <definedName name="J_B4" localSheetId="1">#REF!</definedName>
    <definedName name="J_B4" localSheetId="0">#REF!</definedName>
    <definedName name="J_B4" localSheetId="7">#REF!</definedName>
    <definedName name="J_B4" localSheetId="5">#REF!</definedName>
    <definedName name="J_B4">#REF!</definedName>
    <definedName name="J_C1" localSheetId="4">#REF!</definedName>
    <definedName name="J_C1" localSheetId="3">#REF!</definedName>
    <definedName name="J_C1" localSheetId="2">#REF!</definedName>
    <definedName name="J_C1" localSheetId="1">#REF!</definedName>
    <definedName name="J_C1" localSheetId="0">#REF!</definedName>
    <definedName name="J_C1" localSheetId="7">#REF!</definedName>
    <definedName name="J_C1" localSheetId="5">#REF!</definedName>
    <definedName name="J_C1">#REF!</definedName>
    <definedName name="J_C11" localSheetId="4">#REF!</definedName>
    <definedName name="J_C11" localSheetId="3">#REF!</definedName>
    <definedName name="J_C11" localSheetId="2">#REF!</definedName>
    <definedName name="J_C11" localSheetId="1">#REF!</definedName>
    <definedName name="J_C11" localSheetId="0">#REF!</definedName>
    <definedName name="J_C11" localSheetId="7">#REF!</definedName>
    <definedName name="J_C11" localSheetId="5">#REF!</definedName>
    <definedName name="J_C11">#REF!</definedName>
    <definedName name="J_C12" localSheetId="4">#REF!</definedName>
    <definedName name="J_C12" localSheetId="3">#REF!</definedName>
    <definedName name="J_C12" localSheetId="2">#REF!</definedName>
    <definedName name="J_C12" localSheetId="1">#REF!</definedName>
    <definedName name="J_C12" localSheetId="0">#REF!</definedName>
    <definedName name="J_C12" localSheetId="7">#REF!</definedName>
    <definedName name="J_C12" localSheetId="5">#REF!</definedName>
    <definedName name="J_C12">#REF!</definedName>
    <definedName name="J_C2" localSheetId="4">#REF!</definedName>
    <definedName name="J_C2" localSheetId="3">#REF!</definedName>
    <definedName name="J_C2" localSheetId="2">#REF!</definedName>
    <definedName name="J_C2" localSheetId="1">#REF!</definedName>
    <definedName name="J_C2" localSheetId="0">#REF!</definedName>
    <definedName name="J_C2" localSheetId="7">#REF!</definedName>
    <definedName name="J_C2" localSheetId="5">#REF!</definedName>
    <definedName name="J_C2">#REF!</definedName>
    <definedName name="J_C21" localSheetId="4">#REF!</definedName>
    <definedName name="J_C21" localSheetId="3">#REF!</definedName>
    <definedName name="J_C21" localSheetId="2">#REF!</definedName>
    <definedName name="J_C21" localSheetId="1">#REF!</definedName>
    <definedName name="J_C21" localSheetId="0">#REF!</definedName>
    <definedName name="J_C21" localSheetId="7">#REF!</definedName>
    <definedName name="J_C21" localSheetId="5">#REF!</definedName>
    <definedName name="J_C21">#REF!</definedName>
    <definedName name="J_C22" localSheetId="4">#REF!</definedName>
    <definedName name="J_C22" localSheetId="3">#REF!</definedName>
    <definedName name="J_C22" localSheetId="2">#REF!</definedName>
    <definedName name="J_C22" localSheetId="1">#REF!</definedName>
    <definedName name="J_C22" localSheetId="0">#REF!</definedName>
    <definedName name="J_C22" localSheetId="7">#REF!</definedName>
    <definedName name="J_C22" localSheetId="5">#REF!</definedName>
    <definedName name="J_C22">#REF!</definedName>
    <definedName name="J_C3" localSheetId="4">#REF!</definedName>
    <definedName name="J_C3" localSheetId="3">#REF!</definedName>
    <definedName name="J_C3" localSheetId="2">#REF!</definedName>
    <definedName name="J_C3" localSheetId="1">#REF!</definedName>
    <definedName name="J_C3" localSheetId="0">#REF!</definedName>
    <definedName name="J_C3" localSheetId="7">#REF!</definedName>
    <definedName name="J_C3" localSheetId="5">#REF!</definedName>
    <definedName name="J_C3">#REF!</definedName>
    <definedName name="J_C31" localSheetId="4">#REF!</definedName>
    <definedName name="J_C31" localSheetId="3">#REF!</definedName>
    <definedName name="J_C31" localSheetId="2">#REF!</definedName>
    <definedName name="J_C31" localSheetId="1">#REF!</definedName>
    <definedName name="J_C31" localSheetId="0">#REF!</definedName>
    <definedName name="J_C31" localSheetId="7">#REF!</definedName>
    <definedName name="J_C31" localSheetId="5">#REF!</definedName>
    <definedName name="J_C31">#REF!</definedName>
    <definedName name="J_C32" localSheetId="4">#REF!</definedName>
    <definedName name="J_C32" localSheetId="3">#REF!</definedName>
    <definedName name="J_C32" localSheetId="2">#REF!</definedName>
    <definedName name="J_C32" localSheetId="1">#REF!</definedName>
    <definedName name="J_C32" localSheetId="0">#REF!</definedName>
    <definedName name="J_C32" localSheetId="7">#REF!</definedName>
    <definedName name="J_C32" localSheetId="5">#REF!</definedName>
    <definedName name="J_C32">#REF!</definedName>
    <definedName name="J_D" localSheetId="4">#REF!</definedName>
    <definedName name="J_D" localSheetId="3">#REF!</definedName>
    <definedName name="J_D" localSheetId="2">#REF!</definedName>
    <definedName name="J_D" localSheetId="1">#REF!</definedName>
    <definedName name="J_D" localSheetId="0">#REF!</definedName>
    <definedName name="J_D" localSheetId="7">#REF!</definedName>
    <definedName name="J_D" localSheetId="5">#REF!</definedName>
    <definedName name="J_D">#REF!</definedName>
    <definedName name="J_H" localSheetId="4">#REF!</definedName>
    <definedName name="J_H" localSheetId="3">#REF!</definedName>
    <definedName name="J_H" localSheetId="2">#REF!</definedName>
    <definedName name="J_H" localSheetId="1">#REF!</definedName>
    <definedName name="J_H" localSheetId="0">#REF!</definedName>
    <definedName name="J_H" localSheetId="7">#REF!</definedName>
    <definedName name="J_H" localSheetId="5">#REF!</definedName>
    <definedName name="J_H">#REF!</definedName>
    <definedName name="J_HOLE" localSheetId="4">#REF!</definedName>
    <definedName name="J_HOLE" localSheetId="3">#REF!</definedName>
    <definedName name="J_HOLE" localSheetId="2">#REF!</definedName>
    <definedName name="J_HOLE" localSheetId="1">#REF!</definedName>
    <definedName name="J_HOLE" localSheetId="0">#REF!</definedName>
    <definedName name="J_HOLE" localSheetId="7">#REF!</definedName>
    <definedName name="J_HOLE" localSheetId="5">#REF!</definedName>
    <definedName name="J_HOLE">#REF!</definedName>
    <definedName name="J_O1" localSheetId="4">#REF!</definedName>
    <definedName name="J_O1" localSheetId="3">#REF!</definedName>
    <definedName name="J_O1" localSheetId="2">#REF!</definedName>
    <definedName name="J_O1" localSheetId="1">#REF!</definedName>
    <definedName name="J_O1" localSheetId="0">#REF!</definedName>
    <definedName name="J_O1" localSheetId="7">#REF!</definedName>
    <definedName name="J_O1" localSheetId="5">#REF!</definedName>
    <definedName name="J_O1">#REF!</definedName>
    <definedName name="J_O2" localSheetId="4">#REF!</definedName>
    <definedName name="J_O2" localSheetId="3">#REF!</definedName>
    <definedName name="J_O2" localSheetId="2">#REF!</definedName>
    <definedName name="J_O2" localSheetId="1">#REF!</definedName>
    <definedName name="J_O2" localSheetId="0">#REF!</definedName>
    <definedName name="J_O2" localSheetId="7">#REF!</definedName>
    <definedName name="J_O2" localSheetId="5">#REF!</definedName>
    <definedName name="J_O2">#REF!</definedName>
    <definedName name="J_S" localSheetId="4">#REF!</definedName>
    <definedName name="J_S" localSheetId="3">#REF!</definedName>
    <definedName name="J_S" localSheetId="2">#REF!</definedName>
    <definedName name="J_S" localSheetId="1">#REF!</definedName>
    <definedName name="J_S" localSheetId="0">#REF!</definedName>
    <definedName name="J_S" localSheetId="7">#REF!</definedName>
    <definedName name="J_S" localSheetId="5">#REF!</definedName>
    <definedName name="J_S">#REF!</definedName>
    <definedName name="J_S1" localSheetId="4">#REF!</definedName>
    <definedName name="J_S1" localSheetId="3">#REF!</definedName>
    <definedName name="J_S1" localSheetId="2">#REF!</definedName>
    <definedName name="J_S1" localSheetId="1">#REF!</definedName>
    <definedName name="J_S1" localSheetId="0">#REF!</definedName>
    <definedName name="J_S1" localSheetId="7">#REF!</definedName>
    <definedName name="J_S1" localSheetId="5">#REF!</definedName>
    <definedName name="J_S1">#REF!</definedName>
    <definedName name="J_S2" localSheetId="4">#REF!</definedName>
    <definedName name="J_S2" localSheetId="3">#REF!</definedName>
    <definedName name="J_S2" localSheetId="2">#REF!</definedName>
    <definedName name="J_S2" localSheetId="1">#REF!</definedName>
    <definedName name="J_S2" localSheetId="0">#REF!</definedName>
    <definedName name="J_S2" localSheetId="7">#REF!</definedName>
    <definedName name="J_S2" localSheetId="5">#REF!</definedName>
    <definedName name="J_S2">#REF!</definedName>
    <definedName name="J총뒷">[58]배수공!$AH$11</definedName>
    <definedName name="J총콘">[115]배수공!$AL$11</definedName>
    <definedName name="JACK100TON" localSheetId="4">'[145]가시설(TYPE-A)'!#REF!</definedName>
    <definedName name="JACK100TON" localSheetId="3">'[145]가시설(TYPE-A)'!#REF!</definedName>
    <definedName name="JACK100TON">'[145]가시설(TYPE-A)'!#REF!</definedName>
    <definedName name="JB" localSheetId="4">#REF!</definedName>
    <definedName name="JB" localSheetId="3">#REF!</definedName>
    <definedName name="JB" localSheetId="2">#REF!</definedName>
    <definedName name="JB" localSheetId="1">#REF!</definedName>
    <definedName name="JB" localSheetId="0">#REF!</definedName>
    <definedName name="JB" localSheetId="7">#REF!</definedName>
    <definedName name="JB" localSheetId="5">#REF!</definedName>
    <definedName name="JB">#REF!</definedName>
    <definedName name="JBP" localSheetId="4">#REF!</definedName>
    <definedName name="JBP" localSheetId="3">#REF!</definedName>
    <definedName name="JBP" localSheetId="2">#REF!</definedName>
    <definedName name="JBP" localSheetId="1">#REF!</definedName>
    <definedName name="JBP" localSheetId="0">#REF!</definedName>
    <definedName name="JBP" localSheetId="7">#REF!</definedName>
    <definedName name="JBP" localSheetId="5">#REF!</definedName>
    <definedName name="JBP">#REF!</definedName>
    <definedName name="JBR" localSheetId="4">#REF!</definedName>
    <definedName name="JBR" localSheetId="3">#REF!</definedName>
    <definedName name="JBR" localSheetId="2">#REF!</definedName>
    <definedName name="JBR" localSheetId="1">#REF!</definedName>
    <definedName name="JBR" localSheetId="0">#REF!</definedName>
    <definedName name="JBR" localSheetId="7">#REF!</definedName>
    <definedName name="JBR" localSheetId="5">#REF!</definedName>
    <definedName name="JBR">#REF!</definedName>
    <definedName name="JBS" localSheetId="4">#REF!</definedName>
    <definedName name="JBS" localSheetId="3">#REF!</definedName>
    <definedName name="JBS" localSheetId="2">#REF!</definedName>
    <definedName name="JBS" localSheetId="1">#REF!</definedName>
    <definedName name="JBS" localSheetId="0">#REF!</definedName>
    <definedName name="JBS" localSheetId="7">#REF!</definedName>
    <definedName name="JBS" localSheetId="5">#REF!</definedName>
    <definedName name="JBS">#REF!</definedName>
    <definedName name="JH" localSheetId="4">#REF!</definedName>
    <definedName name="JH" localSheetId="3">#REF!</definedName>
    <definedName name="JH" localSheetId="2">#REF!</definedName>
    <definedName name="JH" localSheetId="1">#REF!</definedName>
    <definedName name="JH" localSheetId="0">#REF!</definedName>
    <definedName name="JH" localSheetId="7">#REF!</definedName>
    <definedName name="JH" localSheetId="5">#REF!</definedName>
    <definedName name="JH">#REF!</definedName>
    <definedName name="jhj" localSheetId="4">#REF!</definedName>
    <definedName name="jhj" localSheetId="3">#REF!</definedName>
    <definedName name="jhj" localSheetId="2">#REF!</definedName>
    <definedName name="jhj" localSheetId="1">#REF!</definedName>
    <definedName name="jhj" localSheetId="0">#REF!</definedName>
    <definedName name="jhj" localSheetId="7">#REF!</definedName>
    <definedName name="jhj" localSheetId="5">#REF!</definedName>
    <definedName name="jhj">#REF!</definedName>
    <definedName name="JJ">[169]신공!$A$1274</definedName>
    <definedName name="JJJ" localSheetId="4">#REF!</definedName>
    <definedName name="JJJ" localSheetId="3">#REF!</definedName>
    <definedName name="JJJ" localSheetId="2">#REF!</definedName>
    <definedName name="JJJ" localSheetId="1">#REF!</definedName>
    <definedName name="JJJ" localSheetId="0">#REF!</definedName>
    <definedName name="JJJ" localSheetId="7">#REF!</definedName>
    <definedName name="JJJ" localSheetId="5">#REF!</definedName>
    <definedName name="JJJ">#REF!</definedName>
    <definedName name="jjjj" localSheetId="4" hidden="1">{#N/A,#N/A,FALSE,"골재소요량";#N/A,#N/A,FALSE,"골재소요량"}</definedName>
    <definedName name="jjjj" localSheetId="3" hidden="1">{#N/A,#N/A,FALSE,"골재소요량";#N/A,#N/A,FALSE,"골재소요량"}</definedName>
    <definedName name="jjjj" localSheetId="2" hidden="1">{#N/A,#N/A,FALSE,"골재소요량";#N/A,#N/A,FALSE,"골재소요량"}</definedName>
    <definedName name="jjjj" localSheetId="1" hidden="1">{#N/A,#N/A,FALSE,"골재소요량";#N/A,#N/A,FALSE,"골재소요량"}</definedName>
    <definedName name="jjjj" localSheetId="0" hidden="1">{#N/A,#N/A,FALSE,"골재소요량";#N/A,#N/A,FALSE,"골재소요량"}</definedName>
    <definedName name="jjjj" localSheetId="7" hidden="1">{#N/A,#N/A,FALSE,"골재소요량";#N/A,#N/A,FALSE,"골재소요량"}</definedName>
    <definedName name="jjjj" localSheetId="11" hidden="1">{#N/A,#N/A,FALSE,"골재소요량";#N/A,#N/A,FALSE,"골재소요량"}</definedName>
    <definedName name="jjjj" localSheetId="5" hidden="1">{#N/A,#N/A,FALSE,"골재소요량";#N/A,#N/A,FALSE,"골재소요량"}</definedName>
    <definedName name="jjjj" hidden="1">{#N/A,#N/A,FALSE,"골재소요량";#N/A,#N/A,FALSE,"골재소요량"}</definedName>
    <definedName name="JL" localSheetId="4">#REF!</definedName>
    <definedName name="JL" localSheetId="3">#REF!</definedName>
    <definedName name="JL" localSheetId="2">#REF!</definedName>
    <definedName name="JL" localSheetId="1">#REF!</definedName>
    <definedName name="JL" localSheetId="0">#REF!</definedName>
    <definedName name="JL" localSheetId="7">#REF!</definedName>
    <definedName name="JL" localSheetId="5">#REF!</definedName>
    <definedName name="JL">#REF!</definedName>
    <definedName name="JLKJLKJ" hidden="1">{#N/A,#N/A,FALSE,"전력간선"}</definedName>
    <definedName name="JP" localSheetId="4">#REF!</definedName>
    <definedName name="JP" localSheetId="3">#REF!</definedName>
    <definedName name="JP" localSheetId="2">#REF!</definedName>
    <definedName name="JP" localSheetId="1">#REF!</definedName>
    <definedName name="JP" localSheetId="0">#REF!</definedName>
    <definedName name="JP" localSheetId="7">#REF!</definedName>
    <definedName name="JP" localSheetId="5">#REF!</definedName>
    <definedName name="JP">#REF!</definedName>
    <definedName name="JPP" localSheetId="4">#REF!</definedName>
    <definedName name="JPP" localSheetId="3">#REF!</definedName>
    <definedName name="JPP" localSheetId="2">#REF!</definedName>
    <definedName name="JPP" localSheetId="1">#REF!</definedName>
    <definedName name="JPP" localSheetId="0">#REF!</definedName>
    <definedName name="JPP" localSheetId="7">#REF!</definedName>
    <definedName name="JPP" localSheetId="5">#REF!</definedName>
    <definedName name="JPP">#REF!</definedName>
    <definedName name="JT" localSheetId="4">#REF!</definedName>
    <definedName name="JT" localSheetId="3">#REF!</definedName>
    <definedName name="JT" localSheetId="2">#REF!</definedName>
    <definedName name="JT" localSheetId="1">#REF!</definedName>
    <definedName name="JT" localSheetId="0">#REF!</definedName>
    <definedName name="JT" localSheetId="7">#REF!</definedName>
    <definedName name="JT" localSheetId="5">#REF!</definedName>
    <definedName name="JT">#REF!</definedName>
    <definedName name="JYH" localSheetId="4">#REF!</definedName>
    <definedName name="JYH" localSheetId="3">#REF!</definedName>
    <definedName name="JYH" localSheetId="2">#REF!</definedName>
    <definedName name="JYH" localSheetId="1">#REF!</definedName>
    <definedName name="JYH" localSheetId="0">#REF!</definedName>
    <definedName name="JYH" localSheetId="7">#REF!</definedName>
    <definedName name="JYH" localSheetId="5">#REF!</definedName>
    <definedName name="JYH">#REF!</definedName>
    <definedName name="k">[170]여흥!$A$5:$M$70</definedName>
    <definedName name="K_PR" localSheetId="4">#REF!</definedName>
    <definedName name="K_PR" localSheetId="3">#REF!</definedName>
    <definedName name="K_PR" localSheetId="2">#REF!</definedName>
    <definedName name="K_PR" localSheetId="1">#REF!</definedName>
    <definedName name="K_PR" localSheetId="0">#REF!</definedName>
    <definedName name="K_PR" localSheetId="7">#REF!</definedName>
    <definedName name="K_PR" localSheetId="5">#REF!</definedName>
    <definedName name="K_PR">#REF!</definedName>
    <definedName name="KA" localSheetId="4">#REF!</definedName>
    <definedName name="KA" localSheetId="3">#REF!</definedName>
    <definedName name="KA" localSheetId="2">#REF!</definedName>
    <definedName name="KA" localSheetId="1">#REF!</definedName>
    <definedName name="KA" localSheetId="0">#REF!</definedName>
    <definedName name="KA" localSheetId="7">#REF!</definedName>
    <definedName name="KA" localSheetId="5">#REF!</definedName>
    <definedName name="KA">#REF!</definedName>
    <definedName name="Ka일" localSheetId="4">#REF!</definedName>
    <definedName name="Ka일" localSheetId="3">#REF!</definedName>
    <definedName name="Ka일" localSheetId="2">#REF!</definedName>
    <definedName name="Ka일" localSheetId="1">#REF!</definedName>
    <definedName name="Ka일" localSheetId="0">#REF!</definedName>
    <definedName name="Ka일" localSheetId="7">#REF!</definedName>
    <definedName name="Ka일" localSheetId="5">#REF!</definedName>
    <definedName name="Ka일">#REF!</definedName>
    <definedName name="Ka투" localSheetId="4">#REF!</definedName>
    <definedName name="Ka투" localSheetId="3">#REF!</definedName>
    <definedName name="Ka투" localSheetId="2">#REF!</definedName>
    <definedName name="Ka투" localSheetId="1">#REF!</definedName>
    <definedName name="Ka투" localSheetId="0">#REF!</definedName>
    <definedName name="Ka투" localSheetId="7">#REF!</definedName>
    <definedName name="Ka투" localSheetId="5">#REF!</definedName>
    <definedName name="Ka투">#REF!</definedName>
    <definedName name="KAE" localSheetId="4">#REF!</definedName>
    <definedName name="KAE" localSheetId="3">#REF!</definedName>
    <definedName name="KAE" localSheetId="2">#REF!</definedName>
    <definedName name="KAE" localSheetId="1">#REF!</definedName>
    <definedName name="KAE" localSheetId="0">#REF!</definedName>
    <definedName name="KAE" localSheetId="7">#REF!</definedName>
    <definedName name="KAE" localSheetId="5">#REF!</definedName>
    <definedName name="KAE">#REF!</definedName>
    <definedName name="KAED">[72]안정계산!$Z$82</definedName>
    <definedName name="KANG1" localSheetId="4">#REF!</definedName>
    <definedName name="KANG1" localSheetId="3">#REF!</definedName>
    <definedName name="KANG1" localSheetId="2">#REF!</definedName>
    <definedName name="KANG1" localSheetId="1">#REF!</definedName>
    <definedName name="KANG1" localSheetId="0">#REF!</definedName>
    <definedName name="KANG1" localSheetId="7">#REF!</definedName>
    <definedName name="KANG1" localSheetId="5">#REF!</definedName>
    <definedName name="KANG1">#REF!</definedName>
    <definedName name="KANG2" localSheetId="4">#REF!</definedName>
    <definedName name="KANG2" localSheetId="3">#REF!</definedName>
    <definedName name="KANG2" localSheetId="2">#REF!</definedName>
    <definedName name="KANG2" localSheetId="1">#REF!</definedName>
    <definedName name="KANG2" localSheetId="0">#REF!</definedName>
    <definedName name="KANG2" localSheetId="7">#REF!</definedName>
    <definedName name="KANG2" localSheetId="5">#REF!</definedName>
    <definedName name="KANG2">#REF!</definedName>
    <definedName name="KAS" localSheetId="4">#REF!</definedName>
    <definedName name="KAS" localSheetId="3">#REF!</definedName>
    <definedName name="KAS" localSheetId="2">#REF!</definedName>
    <definedName name="KAS" localSheetId="1">#REF!</definedName>
    <definedName name="KAS" localSheetId="0">#REF!</definedName>
    <definedName name="KAS" localSheetId="7">#REF!</definedName>
    <definedName name="KAS" localSheetId="5">#REF!</definedName>
    <definedName name="KAS">#REF!</definedName>
    <definedName name="KD" localSheetId="4">#REF!</definedName>
    <definedName name="KD" localSheetId="3">#REF!</definedName>
    <definedName name="KD">#REF!</definedName>
    <definedName name="kddas" localSheetId="4" hidden="1">{#N/A,#N/A,FALSE,"포장1";#N/A,#N/A,FALSE,"포장1"}</definedName>
    <definedName name="kddas" localSheetId="3" hidden="1">{#N/A,#N/A,FALSE,"포장1";#N/A,#N/A,FALSE,"포장1"}</definedName>
    <definedName name="kddas" localSheetId="2" hidden="1">{#N/A,#N/A,FALSE,"포장1";#N/A,#N/A,FALSE,"포장1"}</definedName>
    <definedName name="kddas" localSheetId="1" hidden="1">{#N/A,#N/A,FALSE,"포장1";#N/A,#N/A,FALSE,"포장1"}</definedName>
    <definedName name="kddas" localSheetId="0" hidden="1">{#N/A,#N/A,FALSE,"포장1";#N/A,#N/A,FALSE,"포장1"}</definedName>
    <definedName name="kddas" localSheetId="7" hidden="1">{#N/A,#N/A,FALSE,"포장1";#N/A,#N/A,FALSE,"포장1"}</definedName>
    <definedName name="kddas" localSheetId="11" hidden="1">{#N/A,#N/A,FALSE,"포장1";#N/A,#N/A,FALSE,"포장1"}</definedName>
    <definedName name="kddas" localSheetId="5" hidden="1">{#N/A,#N/A,FALSE,"포장1";#N/A,#N/A,FALSE,"포장1"}</definedName>
    <definedName name="kddas" hidden="1">{#N/A,#N/A,FALSE,"포장1";#N/A,#N/A,FALSE,"포장1"}</definedName>
    <definedName name="kdjf" localSheetId="4">#REF!</definedName>
    <definedName name="kdjf" localSheetId="3">#REF!</definedName>
    <definedName name="kdjf">#REF!</definedName>
    <definedName name="KEA" localSheetId="4">#REF!</definedName>
    <definedName name="KEA" localSheetId="3">#REF!</definedName>
    <definedName name="KEA" localSheetId="2">#REF!</definedName>
    <definedName name="KEA" localSheetId="1">#REF!</definedName>
    <definedName name="KEA" localSheetId="0">#REF!</definedName>
    <definedName name="KEA" localSheetId="7">#REF!</definedName>
    <definedName name="KEA" localSheetId="5">#REF!</definedName>
    <definedName name="KEA">#REF!</definedName>
    <definedName name="kFour" localSheetId="4">#REF!</definedName>
    <definedName name="kFour" localSheetId="3">#REF!</definedName>
    <definedName name="kFour" localSheetId="2">#REF!</definedName>
    <definedName name="kFour" localSheetId="1">#REF!</definedName>
    <definedName name="kFour" localSheetId="0">#REF!</definedName>
    <definedName name="kFour" localSheetId="7">#REF!</definedName>
    <definedName name="kFour" localSheetId="5">#REF!</definedName>
    <definedName name="kFour">#REF!</definedName>
    <definedName name="KH" localSheetId="4">#REF!</definedName>
    <definedName name="KH" localSheetId="3">#REF!</definedName>
    <definedName name="KH" localSheetId="2">#REF!</definedName>
    <definedName name="KH" localSheetId="1">#REF!</definedName>
    <definedName name="KH" localSheetId="0">#REF!</definedName>
    <definedName name="KH" localSheetId="7">#REF!</definedName>
    <definedName name="KH" localSheetId="5">#REF!</definedName>
    <definedName name="KH">#REF!</definedName>
    <definedName name="KHE" localSheetId="4">#REF!</definedName>
    <definedName name="KHE" localSheetId="3">#REF!</definedName>
    <definedName name="KHE" localSheetId="2">#REF!</definedName>
    <definedName name="KHE" localSheetId="1">#REF!</definedName>
    <definedName name="KHE" localSheetId="0">#REF!</definedName>
    <definedName name="KHE" localSheetId="7">#REF!</definedName>
    <definedName name="KHE" localSheetId="5">#REF!</definedName>
    <definedName name="KHE">#REF!</definedName>
    <definedName name="KHN" localSheetId="4">#REF!</definedName>
    <definedName name="KHN" localSheetId="3">#REF!</definedName>
    <definedName name="KHN" localSheetId="2">#REF!</definedName>
    <definedName name="KHN" localSheetId="1">#REF!</definedName>
    <definedName name="KHN" localSheetId="0">#REF!</definedName>
    <definedName name="KHN" localSheetId="7">#REF!</definedName>
    <definedName name="KHN" localSheetId="5">#REF!</definedName>
    <definedName name="KHN">#REF!</definedName>
    <definedName name="KI" localSheetId="4">#REF!</definedName>
    <definedName name="KI" localSheetId="3">#REF!</definedName>
    <definedName name="KI" localSheetId="2">#REF!</definedName>
    <definedName name="KI" localSheetId="1">#REF!</definedName>
    <definedName name="KI" localSheetId="0">#REF!</definedName>
    <definedName name="KI" localSheetId="7">#REF!</definedName>
    <definedName name="KI" localSheetId="5">#REF!</definedName>
    <definedName name="KI">#REF!</definedName>
    <definedName name="Kiho" localSheetId="4">[162]역T형!#REF!</definedName>
    <definedName name="Kiho" localSheetId="3">[162]역T형!#REF!</definedName>
    <definedName name="Kiho" localSheetId="2">[162]역T형!#REF!</definedName>
    <definedName name="Kiho" localSheetId="1">[162]역T형!#REF!</definedName>
    <definedName name="Kiho" localSheetId="0">[162]역T형!#REF!</definedName>
    <definedName name="Kiho" localSheetId="7">[162]역T형!#REF!</definedName>
    <definedName name="Kiho" localSheetId="5">[162]역T형!#REF!</definedName>
    <definedName name="Kiho">[162]역T형!#REF!</definedName>
    <definedName name="KJK" localSheetId="4">#REF!</definedName>
    <definedName name="KJK" localSheetId="3">#REF!</definedName>
    <definedName name="KJK" localSheetId="2">#REF!</definedName>
    <definedName name="KJK" localSheetId="1">#REF!</definedName>
    <definedName name="KJK" localSheetId="0">#REF!</definedName>
    <definedName name="KJK" localSheetId="7">#REF!</definedName>
    <definedName name="KJK" localSheetId="5">#REF!</definedName>
    <definedName name="KJK">#REF!</definedName>
    <definedName name="KK" localSheetId="4">#N/A</definedName>
    <definedName name="KK" localSheetId="3">#N/A</definedName>
    <definedName name="KK" localSheetId="2">#N/A</definedName>
    <definedName name="KK" localSheetId="1">#N/A</definedName>
    <definedName name="KK" localSheetId="0">#N/A</definedName>
    <definedName name="KK" localSheetId="7">#N/A</definedName>
    <definedName name="KK" localSheetId="11">#N/A</definedName>
    <definedName name="KK" localSheetId="5">#N/A</definedName>
    <definedName name="KK">#N/A</definedName>
    <definedName name="kkk" localSheetId="4">#REF!</definedName>
    <definedName name="kkk" localSheetId="3">#REF!</definedName>
    <definedName name="kkk" localSheetId="2">#REF!</definedName>
    <definedName name="kkk" localSheetId="1">#REF!</definedName>
    <definedName name="kkk" localSheetId="0">#REF!</definedName>
    <definedName name="kkk" localSheetId="7">#REF!</definedName>
    <definedName name="kkk" localSheetId="5">#REF!</definedName>
    <definedName name="kkk">#REF!</definedName>
    <definedName name="KKKK" localSheetId="4">'[171]ⴭⴭⴭⴭ'!#REF!</definedName>
    <definedName name="KKKK" localSheetId="3">'[171]ⴭⴭⴭⴭ'!#REF!</definedName>
    <definedName name="KKKK" localSheetId="2">'[171]ⴭⴭⴭⴭ'!#REF!</definedName>
    <definedName name="KKKK" localSheetId="1">'[171]ⴭⴭⴭⴭ'!#REF!</definedName>
    <definedName name="KKKK" localSheetId="0">'[171]ⴭⴭⴭⴭ'!#REF!</definedName>
    <definedName name="KKKK" localSheetId="7">'[171]ⴭⴭⴭⴭ'!#REF!</definedName>
    <definedName name="KKKK" localSheetId="5">'[171]ⴭⴭⴭⴭ'!#REF!</definedName>
    <definedName name="KKKK">'[171]ⴭⴭⴭⴭ'!#REF!</definedName>
    <definedName name="KKKKKK" localSheetId="4">#REF!</definedName>
    <definedName name="KKKKKK" localSheetId="3">#REF!</definedName>
    <definedName name="KKKKKK" localSheetId="2">#REF!</definedName>
    <definedName name="KKKKKK" localSheetId="1">#REF!</definedName>
    <definedName name="KKKKKK" localSheetId="0">#REF!</definedName>
    <definedName name="KKKKKK" localSheetId="7">#REF!</definedName>
    <definedName name="KKKKKK" localSheetId="5">#REF!</definedName>
    <definedName name="KKKKKK">#REF!</definedName>
    <definedName name="KKP" localSheetId="4">#REF!</definedName>
    <definedName name="KKP" localSheetId="3">#REF!</definedName>
    <definedName name="KKP" localSheetId="2">#REF!</definedName>
    <definedName name="KKP" localSheetId="1">#REF!</definedName>
    <definedName name="KKP" localSheetId="0">#REF!</definedName>
    <definedName name="KKP" localSheetId="7">#REF!</definedName>
    <definedName name="KKP" localSheetId="5">#REF!</definedName>
    <definedName name="KKP">#REF!</definedName>
    <definedName name="KMP" localSheetId="4">#REF!</definedName>
    <definedName name="KMP" localSheetId="3">#REF!</definedName>
    <definedName name="KMP" localSheetId="2">#REF!</definedName>
    <definedName name="KMP" localSheetId="1">#REF!</definedName>
    <definedName name="KMP" localSheetId="0">#REF!</definedName>
    <definedName name="KMP" localSheetId="7">#REF!</definedName>
    <definedName name="KMP" localSheetId="5">#REF!</definedName>
    <definedName name="KMP">#REF!</definedName>
    <definedName name="KO" localSheetId="4">#REF!</definedName>
    <definedName name="KO" localSheetId="3">#REF!</definedName>
    <definedName name="KO" localSheetId="2">#REF!</definedName>
    <definedName name="KO" localSheetId="1">#REF!</definedName>
    <definedName name="KO" localSheetId="0">#REF!</definedName>
    <definedName name="KO" localSheetId="7">#REF!</definedName>
    <definedName name="KO" localSheetId="5">#REF!</definedName>
    <definedName name="KO">#REF!</definedName>
    <definedName name="KUN" localSheetId="4">#REF!</definedName>
    <definedName name="KUN" localSheetId="3">#REF!</definedName>
    <definedName name="KUN" localSheetId="2">#REF!</definedName>
    <definedName name="KUN" localSheetId="1">#REF!</definedName>
    <definedName name="KUN" localSheetId="0">#REF!</definedName>
    <definedName name="KUN" localSheetId="7">#REF!</definedName>
    <definedName name="KUN" localSheetId="5">#REF!</definedName>
    <definedName name="KUN">#REF!</definedName>
    <definedName name="KUP" localSheetId="4">#REF!</definedName>
    <definedName name="KUP" localSheetId="3">#REF!</definedName>
    <definedName name="KUP" localSheetId="2">#REF!</definedName>
    <definedName name="KUP" localSheetId="1">#REF!</definedName>
    <definedName name="KUP" localSheetId="0">#REF!</definedName>
    <definedName name="KUP" localSheetId="7">#REF!</definedName>
    <definedName name="KUP" localSheetId="5">#REF!</definedName>
    <definedName name="KUP">#REF!</definedName>
    <definedName name="Kv" localSheetId="4">#REF!</definedName>
    <definedName name="Kv" localSheetId="3">#REF!</definedName>
    <definedName name="Kv" localSheetId="2">#REF!</definedName>
    <definedName name="Kv" localSheetId="1">#REF!</definedName>
    <definedName name="Kv" localSheetId="0">#REF!</definedName>
    <definedName name="Kv" localSheetId="7">#REF!</definedName>
    <definedName name="Kv" localSheetId="5">#REF!</definedName>
    <definedName name="Kv">#REF!</definedName>
    <definedName name="KVC" localSheetId="4">#REF!</definedName>
    <definedName name="KVC" localSheetId="3">#REF!</definedName>
    <definedName name="KVC" localSheetId="2">#REF!</definedName>
    <definedName name="KVC" localSheetId="1">#REF!</definedName>
    <definedName name="KVC" localSheetId="0">#REF!</definedName>
    <definedName name="KVC" localSheetId="7">#REF!</definedName>
    <definedName name="KVC" localSheetId="5">#REF!</definedName>
    <definedName name="KVC">#REF!</definedName>
    <definedName name="KVO" localSheetId="4">#REF!</definedName>
    <definedName name="KVO" localSheetId="3">#REF!</definedName>
    <definedName name="KVO" localSheetId="2">#REF!</definedName>
    <definedName name="KVO" localSheetId="1">#REF!</definedName>
    <definedName name="KVO" localSheetId="0">#REF!</definedName>
    <definedName name="KVO" localSheetId="7">#REF!</definedName>
    <definedName name="KVO" localSheetId="5">#REF!</definedName>
    <definedName name="KVO">#REF!</definedName>
    <definedName name="L" localSheetId="4">[130]교각1!#REF!</definedName>
    <definedName name="L" localSheetId="3">[130]교각1!#REF!</definedName>
    <definedName name="L" localSheetId="2">[130]교각1!#REF!</definedName>
    <definedName name="L" localSheetId="1">[130]교각1!#REF!</definedName>
    <definedName name="L" localSheetId="0">[130]교각1!#REF!</definedName>
    <definedName name="L" localSheetId="7">[3]관로토공집계표!#REF!</definedName>
    <definedName name="L" localSheetId="5">[130]교각1!#REF!</definedName>
    <definedName name="L">[130]교각1!#REF!</definedName>
    <definedName name="L_1" localSheetId="4">#REF!</definedName>
    <definedName name="L_1" localSheetId="3">#REF!</definedName>
    <definedName name="L_1" localSheetId="2">#REF!</definedName>
    <definedName name="L_1" localSheetId="1">#REF!</definedName>
    <definedName name="L_1" localSheetId="0">#REF!</definedName>
    <definedName name="L_1" localSheetId="7">#REF!</definedName>
    <definedName name="L_1" localSheetId="5">#REF!</definedName>
    <definedName name="L_1">#REF!</definedName>
    <definedName name="L_2" localSheetId="4">#REF!</definedName>
    <definedName name="L_2" localSheetId="3">#REF!</definedName>
    <definedName name="L_2" localSheetId="2">#REF!</definedName>
    <definedName name="L_2" localSheetId="1">#REF!</definedName>
    <definedName name="L_2" localSheetId="0">#REF!</definedName>
    <definedName name="L_2" localSheetId="7">#REF!</definedName>
    <definedName name="L_2" localSheetId="5">#REF!</definedName>
    <definedName name="L_2">#REF!</definedName>
    <definedName name="L1A1P" localSheetId="4">#REF!</definedName>
    <definedName name="L1A1P" localSheetId="3">#REF!</definedName>
    <definedName name="L1A1P" localSheetId="2">#REF!</definedName>
    <definedName name="L1A1P" localSheetId="1">#REF!</definedName>
    <definedName name="L1A1P" localSheetId="0">#REF!</definedName>
    <definedName name="L1A1P" localSheetId="7">#REF!</definedName>
    <definedName name="L1A1P" localSheetId="5">#REF!</definedName>
    <definedName name="L1A1P">#REF!</definedName>
    <definedName name="l1a1t" localSheetId="4">#REF!</definedName>
    <definedName name="l1a1t" localSheetId="3">#REF!</definedName>
    <definedName name="l1a1t" localSheetId="2">#REF!</definedName>
    <definedName name="l1a1t" localSheetId="1">#REF!</definedName>
    <definedName name="l1a1t" localSheetId="0">#REF!</definedName>
    <definedName name="l1a1t" localSheetId="7">#REF!</definedName>
    <definedName name="l1a1t" localSheetId="5">#REF!</definedName>
    <definedName name="l1a1t">#REF!</definedName>
    <definedName name="l1a2p" localSheetId="4">#REF!</definedName>
    <definedName name="l1a2p" localSheetId="3">#REF!</definedName>
    <definedName name="l1a2p" localSheetId="2">#REF!</definedName>
    <definedName name="l1a2p" localSheetId="1">#REF!</definedName>
    <definedName name="l1a2p" localSheetId="0">#REF!</definedName>
    <definedName name="l1a2p" localSheetId="7">#REF!</definedName>
    <definedName name="l1a2p" localSheetId="5">#REF!</definedName>
    <definedName name="l1a2p">#REF!</definedName>
    <definedName name="l1a2t" localSheetId="4">#REF!</definedName>
    <definedName name="l1a2t" localSheetId="3">#REF!</definedName>
    <definedName name="l1a2t" localSheetId="2">#REF!</definedName>
    <definedName name="l1a2t" localSheetId="1">#REF!</definedName>
    <definedName name="l1a2t" localSheetId="0">#REF!</definedName>
    <definedName name="l1a2t" localSheetId="7">#REF!</definedName>
    <definedName name="l1a2t" localSheetId="5">#REF!</definedName>
    <definedName name="l1a2t">#REF!</definedName>
    <definedName name="L1L" localSheetId="4">#REF!</definedName>
    <definedName name="L1L" localSheetId="3">#REF!</definedName>
    <definedName name="L1L" localSheetId="2">#REF!</definedName>
    <definedName name="L1L" localSheetId="1">#REF!</definedName>
    <definedName name="L1L" localSheetId="0">#REF!</definedName>
    <definedName name="L1L" localSheetId="7">[3]관로토공집계표!$L$204</definedName>
    <definedName name="L1L" localSheetId="5">#REF!</definedName>
    <definedName name="L1L">#REF!</definedName>
    <definedName name="L1S" localSheetId="4">#REF!</definedName>
    <definedName name="L1S" localSheetId="3">#REF!</definedName>
    <definedName name="L1S" localSheetId="2">#REF!</definedName>
    <definedName name="L1S" localSheetId="1">#REF!</definedName>
    <definedName name="L1S" localSheetId="0">#REF!</definedName>
    <definedName name="L1S" localSheetId="7">#REF!</definedName>
    <definedName name="L1S" localSheetId="5">#REF!</definedName>
    <definedName name="L1S">#REF!</definedName>
    <definedName name="L2A1P" localSheetId="4">#REF!</definedName>
    <definedName name="L2A1P" localSheetId="3">#REF!</definedName>
    <definedName name="L2A1P" localSheetId="2">#REF!</definedName>
    <definedName name="L2A1P" localSheetId="1">#REF!</definedName>
    <definedName name="L2A1P" localSheetId="0">#REF!</definedName>
    <definedName name="L2A1P" localSheetId="7">#REF!</definedName>
    <definedName name="L2A1P" localSheetId="5">#REF!</definedName>
    <definedName name="L2A1P">#REF!</definedName>
    <definedName name="l2a1t" localSheetId="4">#REF!</definedName>
    <definedName name="l2a1t" localSheetId="3">#REF!</definedName>
    <definedName name="l2a1t" localSheetId="2">#REF!</definedName>
    <definedName name="l2a1t" localSheetId="1">#REF!</definedName>
    <definedName name="l2a1t" localSheetId="0">#REF!</definedName>
    <definedName name="l2a1t" localSheetId="7">#REF!</definedName>
    <definedName name="l2a1t" localSheetId="5">#REF!</definedName>
    <definedName name="l2a1t">#REF!</definedName>
    <definedName name="l2a2p" localSheetId="4">#REF!</definedName>
    <definedName name="l2a2p" localSheetId="3">#REF!</definedName>
    <definedName name="l2a2p" localSheetId="2">#REF!</definedName>
    <definedName name="l2a2p" localSheetId="1">#REF!</definedName>
    <definedName name="l2a2p" localSheetId="0">#REF!</definedName>
    <definedName name="l2a2p" localSheetId="7">#REF!</definedName>
    <definedName name="l2a2p" localSheetId="5">#REF!</definedName>
    <definedName name="l2a2p">#REF!</definedName>
    <definedName name="l2a2t" localSheetId="4">#REF!</definedName>
    <definedName name="l2a2t" localSheetId="3">#REF!</definedName>
    <definedName name="l2a2t" localSheetId="2">#REF!</definedName>
    <definedName name="l2a2t" localSheetId="1">#REF!</definedName>
    <definedName name="l2a2t" localSheetId="0">#REF!</definedName>
    <definedName name="l2a2t" localSheetId="7">#REF!</definedName>
    <definedName name="l2a2t" localSheetId="5">#REF!</definedName>
    <definedName name="l2a2t">#REF!</definedName>
    <definedName name="L2L" localSheetId="4">#REF!</definedName>
    <definedName name="L2L" localSheetId="3">#REF!</definedName>
    <definedName name="L2L" localSheetId="2">#REF!</definedName>
    <definedName name="L2L" localSheetId="1">#REF!</definedName>
    <definedName name="L2L" localSheetId="0">#REF!</definedName>
    <definedName name="L2L" localSheetId="7">[3]관로토공집계표!$L$205</definedName>
    <definedName name="L2L" localSheetId="5">#REF!</definedName>
    <definedName name="L2L">#REF!</definedName>
    <definedName name="L2S" localSheetId="4">#REF!</definedName>
    <definedName name="L2S" localSheetId="3">#REF!</definedName>
    <definedName name="L2S" localSheetId="2">#REF!</definedName>
    <definedName name="L2S" localSheetId="1">#REF!</definedName>
    <definedName name="L2S" localSheetId="0">#REF!</definedName>
    <definedName name="L2S" localSheetId="7">#REF!</definedName>
    <definedName name="L2S" localSheetId="5">#REF!</definedName>
    <definedName name="L2S">#REF!</definedName>
    <definedName name="L3A1P" localSheetId="4">#REF!</definedName>
    <definedName name="L3A1P" localSheetId="3">#REF!</definedName>
    <definedName name="L3A1P" localSheetId="2">#REF!</definedName>
    <definedName name="L3A1P" localSheetId="1">#REF!</definedName>
    <definedName name="L3A1P" localSheetId="0">#REF!</definedName>
    <definedName name="L3A1P" localSheetId="7">#REF!</definedName>
    <definedName name="L3A1P" localSheetId="5">#REF!</definedName>
    <definedName name="L3A1P">#REF!</definedName>
    <definedName name="l3a1t" localSheetId="4">#REF!</definedName>
    <definedName name="l3a1t" localSheetId="3">#REF!</definedName>
    <definedName name="l3a1t" localSheetId="2">#REF!</definedName>
    <definedName name="l3a1t" localSheetId="1">#REF!</definedName>
    <definedName name="l3a1t" localSheetId="0">#REF!</definedName>
    <definedName name="l3a1t" localSheetId="7">#REF!</definedName>
    <definedName name="l3a1t" localSheetId="5">#REF!</definedName>
    <definedName name="l3a1t">#REF!</definedName>
    <definedName name="l3a2p" localSheetId="4">#REF!</definedName>
    <definedName name="l3a2p" localSheetId="3">#REF!</definedName>
    <definedName name="l3a2p" localSheetId="2">#REF!</definedName>
    <definedName name="l3a2p" localSheetId="1">#REF!</definedName>
    <definedName name="l3a2p" localSheetId="0">#REF!</definedName>
    <definedName name="l3a2p" localSheetId="7">#REF!</definedName>
    <definedName name="l3a2p" localSheetId="5">#REF!</definedName>
    <definedName name="l3a2p">#REF!</definedName>
    <definedName name="l3a2t" localSheetId="4">#REF!</definedName>
    <definedName name="l3a2t" localSheetId="3">#REF!</definedName>
    <definedName name="l3a2t" localSheetId="2">#REF!</definedName>
    <definedName name="l3a2t" localSheetId="1">#REF!</definedName>
    <definedName name="l3a2t" localSheetId="0">#REF!</definedName>
    <definedName name="l3a2t" localSheetId="7">#REF!</definedName>
    <definedName name="l3a2t" localSheetId="5">#REF!</definedName>
    <definedName name="l3a2t">#REF!</definedName>
    <definedName name="L3L" localSheetId="4">#REF!</definedName>
    <definedName name="L3L" localSheetId="3">#REF!</definedName>
    <definedName name="L3L" localSheetId="2">#REF!</definedName>
    <definedName name="L3L" localSheetId="1">#REF!</definedName>
    <definedName name="L3L" localSheetId="0">#REF!</definedName>
    <definedName name="L3L" localSheetId="7">[3]관로토공집계표!$L$223</definedName>
    <definedName name="L3L" localSheetId="5">#REF!</definedName>
    <definedName name="L3L">#REF!</definedName>
    <definedName name="L4A1P" localSheetId="4">#REF!</definedName>
    <definedName name="L4A1P" localSheetId="3">#REF!</definedName>
    <definedName name="L4A1P" localSheetId="2">#REF!</definedName>
    <definedName name="L4A1P" localSheetId="1">#REF!</definedName>
    <definedName name="L4A1P" localSheetId="0">#REF!</definedName>
    <definedName name="L4A1P" localSheetId="7">#REF!</definedName>
    <definedName name="L4A1P" localSheetId="5">#REF!</definedName>
    <definedName name="L4A1P">#REF!</definedName>
    <definedName name="l4a1t" localSheetId="4">#REF!</definedName>
    <definedName name="l4a1t" localSheetId="3">#REF!</definedName>
    <definedName name="l4a1t" localSheetId="2">#REF!</definedName>
    <definedName name="l4a1t" localSheetId="1">#REF!</definedName>
    <definedName name="l4a1t" localSheetId="0">#REF!</definedName>
    <definedName name="l4a1t" localSheetId="7">#REF!</definedName>
    <definedName name="l4a1t" localSheetId="5">#REF!</definedName>
    <definedName name="l4a1t">#REF!</definedName>
    <definedName name="l4a2p" localSheetId="4">#REF!</definedName>
    <definedName name="l4a2p" localSheetId="3">#REF!</definedName>
    <definedName name="l4a2p" localSheetId="2">#REF!</definedName>
    <definedName name="l4a2p" localSheetId="1">#REF!</definedName>
    <definedName name="l4a2p" localSheetId="0">#REF!</definedName>
    <definedName name="l4a2p" localSheetId="7">#REF!</definedName>
    <definedName name="l4a2p" localSheetId="5">#REF!</definedName>
    <definedName name="l4a2p">#REF!</definedName>
    <definedName name="l4a2t" localSheetId="4">#REF!</definedName>
    <definedName name="l4a2t" localSheetId="3">#REF!</definedName>
    <definedName name="l4a2t" localSheetId="2">#REF!</definedName>
    <definedName name="l4a2t" localSheetId="1">#REF!</definedName>
    <definedName name="l4a2t" localSheetId="0">#REF!</definedName>
    <definedName name="l4a2t" localSheetId="7">#REF!</definedName>
    <definedName name="l4a2t" localSheetId="5">#REF!</definedName>
    <definedName name="l4a2t">#REF!</definedName>
    <definedName name="L4L" localSheetId="4">#REF!</definedName>
    <definedName name="L4L" localSheetId="3">#REF!</definedName>
    <definedName name="L4L" localSheetId="2">#REF!</definedName>
    <definedName name="L4L" localSheetId="1">#REF!</definedName>
    <definedName name="L4L" localSheetId="0">#REF!</definedName>
    <definedName name="L4L" localSheetId="7">[3]관로토공집계표!$L$224</definedName>
    <definedName name="L4L" localSheetId="5">#REF!</definedName>
    <definedName name="L4L">#REF!</definedName>
    <definedName name="L5A1P" localSheetId="4">#REF!</definedName>
    <definedName name="L5A1P" localSheetId="3">#REF!</definedName>
    <definedName name="L5A1P" localSheetId="2">#REF!</definedName>
    <definedName name="L5A1P" localSheetId="1">#REF!</definedName>
    <definedName name="L5A1P" localSheetId="0">#REF!</definedName>
    <definedName name="L5A1P" localSheetId="7">#REF!</definedName>
    <definedName name="L5A1P" localSheetId="5">#REF!</definedName>
    <definedName name="L5A1P">#REF!</definedName>
    <definedName name="l5a1t" localSheetId="4">#REF!</definedName>
    <definedName name="l5a1t" localSheetId="3">#REF!</definedName>
    <definedName name="l5a1t" localSheetId="2">#REF!</definedName>
    <definedName name="l5a1t" localSheetId="1">#REF!</definedName>
    <definedName name="l5a1t" localSheetId="0">#REF!</definedName>
    <definedName name="l5a1t" localSheetId="7">#REF!</definedName>
    <definedName name="l5a1t" localSheetId="5">#REF!</definedName>
    <definedName name="l5a1t">#REF!</definedName>
    <definedName name="l5a2p" localSheetId="4">#REF!</definedName>
    <definedName name="l5a2p" localSheetId="3">#REF!</definedName>
    <definedName name="l5a2p" localSheetId="2">#REF!</definedName>
    <definedName name="l5a2p" localSheetId="1">#REF!</definedName>
    <definedName name="l5a2p" localSheetId="0">#REF!</definedName>
    <definedName name="l5a2p" localSheetId="7">#REF!</definedName>
    <definedName name="l5a2p" localSheetId="5">#REF!</definedName>
    <definedName name="l5a2p">#REF!</definedName>
    <definedName name="l5a2t" localSheetId="4">#REF!</definedName>
    <definedName name="l5a2t" localSheetId="3">#REF!</definedName>
    <definedName name="l5a2t" localSheetId="2">#REF!</definedName>
    <definedName name="l5a2t" localSheetId="1">#REF!</definedName>
    <definedName name="l5a2t" localSheetId="0">#REF!</definedName>
    <definedName name="l5a2t" localSheetId="7">#REF!</definedName>
    <definedName name="l5a2t" localSheetId="5">#REF!</definedName>
    <definedName name="l5a2t">#REF!</definedName>
    <definedName name="L5S" localSheetId="4">#REF!</definedName>
    <definedName name="L5S" localSheetId="3">#REF!</definedName>
    <definedName name="L5S" localSheetId="2">#REF!</definedName>
    <definedName name="L5S" localSheetId="1">#REF!</definedName>
    <definedName name="L5S" localSheetId="0">#REF!</definedName>
    <definedName name="L5S" localSheetId="7">#REF!</definedName>
    <definedName name="L5S" localSheetId="5">#REF!</definedName>
    <definedName name="L5S">#REF!</definedName>
    <definedName name="L6A1P" localSheetId="4">#REF!</definedName>
    <definedName name="L6A1P" localSheetId="3">#REF!</definedName>
    <definedName name="L6A1P" localSheetId="2">#REF!</definedName>
    <definedName name="L6A1P" localSheetId="1">#REF!</definedName>
    <definedName name="L6A1P" localSheetId="0">#REF!</definedName>
    <definedName name="L6A1P" localSheetId="7">#REF!</definedName>
    <definedName name="L6A1P" localSheetId="5">#REF!</definedName>
    <definedName name="L6A1P">#REF!</definedName>
    <definedName name="l6a1t" localSheetId="4">#REF!</definedName>
    <definedName name="l6a1t" localSheetId="3">#REF!</definedName>
    <definedName name="l6a1t" localSheetId="2">#REF!</definedName>
    <definedName name="l6a1t" localSheetId="1">#REF!</definedName>
    <definedName name="l6a1t" localSheetId="0">#REF!</definedName>
    <definedName name="l6a1t" localSheetId="7">#REF!</definedName>
    <definedName name="l6a1t" localSheetId="5">#REF!</definedName>
    <definedName name="l6a1t">#REF!</definedName>
    <definedName name="l6a2p" localSheetId="4">#REF!</definedName>
    <definedName name="l6a2p" localSheetId="3">#REF!</definedName>
    <definedName name="l6a2p" localSheetId="2">#REF!</definedName>
    <definedName name="l6a2p" localSheetId="1">#REF!</definedName>
    <definedName name="l6a2p" localSheetId="0">#REF!</definedName>
    <definedName name="l6a2p" localSheetId="7">#REF!</definedName>
    <definedName name="l6a2p" localSheetId="5">#REF!</definedName>
    <definedName name="l6a2p">#REF!</definedName>
    <definedName name="l6a2t" localSheetId="4">#REF!</definedName>
    <definedName name="l6a2t" localSheetId="3">#REF!</definedName>
    <definedName name="l6a2t" localSheetId="2">#REF!</definedName>
    <definedName name="l6a2t" localSheetId="1">#REF!</definedName>
    <definedName name="l6a2t" localSheetId="0">#REF!</definedName>
    <definedName name="l6a2t" localSheetId="7">#REF!</definedName>
    <definedName name="l6a2t" localSheetId="5">#REF!</definedName>
    <definedName name="l6a2t">#REF!</definedName>
    <definedName name="L형측구" localSheetId="4">#REF!</definedName>
    <definedName name="L형측구" localSheetId="3">#REF!</definedName>
    <definedName name="L형측구" localSheetId="2">#REF!</definedName>
    <definedName name="L형측구" localSheetId="1">#REF!</definedName>
    <definedName name="L형측구" localSheetId="0">#REF!</definedName>
    <definedName name="L형측구" localSheetId="7">#REF!</definedName>
    <definedName name="L형측구" localSheetId="5">#REF!</definedName>
    <definedName name="L형측구">#REF!</definedName>
    <definedName name="LA" localSheetId="4">#REF!</definedName>
    <definedName name="LA" localSheetId="3">#REF!</definedName>
    <definedName name="LA" localSheetId="2">#REF!</definedName>
    <definedName name="LA" localSheetId="1">#REF!</definedName>
    <definedName name="LA" localSheetId="0">#REF!</definedName>
    <definedName name="LA" localSheetId="7">#REF!</definedName>
    <definedName name="LA" localSheetId="5">#REF!</definedName>
    <definedName name="LA">#REF!</definedName>
    <definedName name="LA1P" localSheetId="4">#REF!</definedName>
    <definedName name="LA1P" localSheetId="3">#REF!</definedName>
    <definedName name="LA1P" localSheetId="2">#REF!</definedName>
    <definedName name="LA1P" localSheetId="1">#REF!</definedName>
    <definedName name="LA1P" localSheetId="0">#REF!</definedName>
    <definedName name="LA1P" localSheetId="7">#REF!</definedName>
    <definedName name="LA1P" localSheetId="5">#REF!</definedName>
    <definedName name="LA1P">#REF!</definedName>
    <definedName name="la1t" localSheetId="4">#REF!</definedName>
    <definedName name="la1t" localSheetId="3">#REF!</definedName>
    <definedName name="la1t" localSheetId="2">#REF!</definedName>
    <definedName name="la1t" localSheetId="1">#REF!</definedName>
    <definedName name="la1t" localSheetId="0">#REF!</definedName>
    <definedName name="la1t" localSheetId="7">#REF!</definedName>
    <definedName name="la1t" localSheetId="5">#REF!</definedName>
    <definedName name="la1t">#REF!</definedName>
    <definedName name="la2p" localSheetId="4">#REF!</definedName>
    <definedName name="la2p" localSheetId="3">#REF!</definedName>
    <definedName name="la2p" localSheetId="2">#REF!</definedName>
    <definedName name="la2p" localSheetId="1">#REF!</definedName>
    <definedName name="la2p" localSheetId="0">#REF!</definedName>
    <definedName name="la2p" localSheetId="7">#REF!</definedName>
    <definedName name="la2p" localSheetId="5">#REF!</definedName>
    <definedName name="la2p">#REF!</definedName>
    <definedName name="la2t" localSheetId="4">#REF!</definedName>
    <definedName name="la2t" localSheetId="3">#REF!</definedName>
    <definedName name="la2t" localSheetId="2">#REF!</definedName>
    <definedName name="la2t" localSheetId="1">#REF!</definedName>
    <definedName name="la2t" localSheetId="0">#REF!</definedName>
    <definedName name="la2t" localSheetId="7">#REF!</definedName>
    <definedName name="la2t" localSheetId="5">#REF!</definedName>
    <definedName name="la2t">#REF!</definedName>
    <definedName name="LAB" localSheetId="4">#REF!</definedName>
    <definedName name="LAB" localSheetId="3">#REF!</definedName>
    <definedName name="LAB" localSheetId="2">#REF!</definedName>
    <definedName name="LAB" localSheetId="1">#REF!</definedName>
    <definedName name="LAB" localSheetId="0">#REF!</definedName>
    <definedName name="LAB" localSheetId="7">#REF!</definedName>
    <definedName name="LAB" localSheetId="5">#REF!</definedName>
    <definedName name="LAB">#REF!</definedName>
    <definedName name="lambda" localSheetId="4">#REF!</definedName>
    <definedName name="lambda" localSheetId="3">#REF!</definedName>
    <definedName name="lambda" localSheetId="2">#REF!</definedName>
    <definedName name="lambda" localSheetId="1">#REF!</definedName>
    <definedName name="lambda" localSheetId="0">#REF!</definedName>
    <definedName name="lambda" localSheetId="7">#REF!</definedName>
    <definedName name="lambda" localSheetId="5">#REF!</definedName>
    <definedName name="lambda">#REF!</definedName>
    <definedName name="LB">[160]말뚝지지력산정!$L$22</definedName>
    <definedName name="LBOX1" localSheetId="4">#REF!</definedName>
    <definedName name="LBOX1" localSheetId="3">#REF!</definedName>
    <definedName name="LBOX1" localSheetId="2">#REF!</definedName>
    <definedName name="LBOX1" localSheetId="1">#REF!</definedName>
    <definedName name="LBOX1" localSheetId="0">#REF!</definedName>
    <definedName name="LBOX1" localSheetId="7">#REF!</definedName>
    <definedName name="LBOX1" localSheetId="5">#REF!</definedName>
    <definedName name="LBOX1">#REF!</definedName>
    <definedName name="LBOX2" localSheetId="4">#REF!</definedName>
    <definedName name="LBOX2" localSheetId="3">#REF!</definedName>
    <definedName name="LBOX2" localSheetId="2">#REF!</definedName>
    <definedName name="LBOX2" localSheetId="1">#REF!</definedName>
    <definedName name="LBOX2" localSheetId="0">#REF!</definedName>
    <definedName name="LBOX2" localSheetId="7">#REF!</definedName>
    <definedName name="LBOX2" localSheetId="5">#REF!</definedName>
    <definedName name="LBOX2">#REF!</definedName>
    <definedName name="LC" localSheetId="4">#REF!</definedName>
    <definedName name="LC" localSheetId="3">#REF!</definedName>
    <definedName name="LC" localSheetId="2">#REF!</definedName>
    <definedName name="LC" localSheetId="1">#REF!</definedName>
    <definedName name="LC" localSheetId="0">#REF!</definedName>
    <definedName name="LC" localSheetId="7">#REF!</definedName>
    <definedName name="LC" localSheetId="5">#REF!</definedName>
    <definedName name="LC">#REF!</definedName>
    <definedName name="LCC" localSheetId="4">#REF!</definedName>
    <definedName name="LCC" localSheetId="3">#REF!</definedName>
    <definedName name="LCC" localSheetId="2">#REF!</definedName>
    <definedName name="LCC" localSheetId="1">#REF!</definedName>
    <definedName name="LCC" localSheetId="0">#REF!</definedName>
    <definedName name="LCC" localSheetId="7">#REF!</definedName>
    <definedName name="LCC" localSheetId="5">#REF!</definedName>
    <definedName name="LCC">#REF!</definedName>
    <definedName name="LCL" localSheetId="4">#REF!</definedName>
    <definedName name="LCL" localSheetId="3">#REF!</definedName>
    <definedName name="LCL" localSheetId="2">#REF!</definedName>
    <definedName name="LCL" localSheetId="1">#REF!</definedName>
    <definedName name="LCL" localSheetId="0">#REF!</definedName>
    <definedName name="LCL" localSheetId="7">#REF!</definedName>
    <definedName name="LCL" localSheetId="5">#REF!</definedName>
    <definedName name="LCL">#REF!</definedName>
    <definedName name="Lclb" localSheetId="4">#REF!</definedName>
    <definedName name="Lclb" localSheetId="3">#REF!</definedName>
    <definedName name="Lclb" localSheetId="2">#REF!</definedName>
    <definedName name="Lclb" localSheetId="1">#REF!</definedName>
    <definedName name="Lclb" localSheetId="0">#REF!</definedName>
    <definedName name="Lclb" localSheetId="7">#REF!</definedName>
    <definedName name="Lclb" localSheetId="5">#REF!</definedName>
    <definedName name="Lclb">#REF!</definedName>
    <definedName name="LD" localSheetId="4">#REF!</definedName>
    <definedName name="LD" localSheetId="3">#REF!</definedName>
    <definedName name="LD" localSheetId="2">#REF!</definedName>
    <definedName name="LD" localSheetId="1">#REF!</definedName>
    <definedName name="LD" localSheetId="0">#REF!</definedName>
    <definedName name="LD" localSheetId="7">#REF!</definedName>
    <definedName name="LD" localSheetId="5">#REF!</definedName>
    <definedName name="LD">#REF!</definedName>
    <definedName name="Len" localSheetId="4">#REF!</definedName>
    <definedName name="Len" localSheetId="3">#REF!</definedName>
    <definedName name="Len" localSheetId="2">#REF!</definedName>
    <definedName name="Len" localSheetId="1">#REF!</definedName>
    <definedName name="Len" localSheetId="0">#REF!</definedName>
    <definedName name="Len" localSheetId="7">#REF!</definedName>
    <definedName name="Len" localSheetId="5">#REF!</definedName>
    <definedName name="Len">#REF!</definedName>
    <definedName name="LF" localSheetId="4">#REF!</definedName>
    <definedName name="LF" localSheetId="3">#REF!</definedName>
    <definedName name="LF" localSheetId="2">#REF!</definedName>
    <definedName name="LF" localSheetId="1">#REF!</definedName>
    <definedName name="LF" localSheetId="0">#REF!</definedName>
    <definedName name="LF" localSheetId="7">#REF!</definedName>
    <definedName name="LF" localSheetId="5">#REF!</definedName>
    <definedName name="LF">#REF!</definedName>
    <definedName name="LfpCon" localSheetId="4">#REF!</definedName>
    <definedName name="LfpCon" localSheetId="3">#REF!</definedName>
    <definedName name="LfpCon" localSheetId="2">#REF!</definedName>
    <definedName name="LfpCon" localSheetId="1">#REF!</definedName>
    <definedName name="LfpCon" localSheetId="0">#REF!</definedName>
    <definedName name="LfpCon" localSheetId="7">#REF!</definedName>
    <definedName name="LfpCon" localSheetId="5">#REF!</definedName>
    <definedName name="LfpCon">#REF!</definedName>
    <definedName name="LH" localSheetId="4">#REF!</definedName>
    <definedName name="LH" localSheetId="3">#REF!</definedName>
    <definedName name="LH" localSheetId="2">#REF!</definedName>
    <definedName name="LH" localSheetId="1">#REF!</definedName>
    <definedName name="LH" localSheetId="0">#REF!</definedName>
    <definedName name="LH" localSheetId="7">#REF!</definedName>
    <definedName name="LH" localSheetId="5">#REF!</definedName>
    <definedName name="LH">#REF!</definedName>
    <definedName name="LHMP" localSheetId="4">#REF!</definedName>
    <definedName name="LHMP" localSheetId="3">#REF!</definedName>
    <definedName name="LHMP" localSheetId="2">#REF!</definedName>
    <definedName name="LHMP" localSheetId="1">#REF!</definedName>
    <definedName name="LHMP" localSheetId="0">#REF!</definedName>
    <definedName name="LHMP" localSheetId="7">#REF!</definedName>
    <definedName name="LHMP" localSheetId="5">#REF!</definedName>
    <definedName name="LHMP">#REF!</definedName>
    <definedName name="LIST" localSheetId="4">#REF!</definedName>
    <definedName name="LIST" localSheetId="3">#REF!</definedName>
    <definedName name="LIST" localSheetId="2">#REF!</definedName>
    <definedName name="LIST" localSheetId="1">#REF!</definedName>
    <definedName name="LIST" localSheetId="0">#REF!</definedName>
    <definedName name="LIST" localSheetId="7">#REF!</definedName>
    <definedName name="LIST" localSheetId="5">#REF!</definedName>
    <definedName name="LIST">#REF!</definedName>
    <definedName name="LLFE">#N/A</definedName>
    <definedName name="LLFO" localSheetId="4">#REF!</definedName>
    <definedName name="LLFO" localSheetId="3">#REF!</definedName>
    <definedName name="LLFO" localSheetId="2">#REF!</definedName>
    <definedName name="LLFO" localSheetId="1">#REF!</definedName>
    <definedName name="LLFO" localSheetId="0">#REF!</definedName>
    <definedName name="LLFO" localSheetId="7">#REF!</definedName>
    <definedName name="LLFO" localSheetId="5">#REF!</definedName>
    <definedName name="LLFO">#REF!</definedName>
    <definedName name="lll" localSheetId="4">#REF!</definedName>
    <definedName name="lll" localSheetId="3">#REF!</definedName>
    <definedName name="lll" localSheetId="2">#REF!</definedName>
    <definedName name="lll" localSheetId="1">#REF!</definedName>
    <definedName name="lll" localSheetId="0">#REF!</definedName>
    <definedName name="lll" localSheetId="7">#REF!</definedName>
    <definedName name="lll" localSheetId="5">#REF!</definedName>
    <definedName name="lll">#REF!</definedName>
    <definedName name="LLLL" localSheetId="4">#REF!</definedName>
    <definedName name="LLLL" localSheetId="3">#REF!</definedName>
    <definedName name="LLLL" localSheetId="2">#REF!</definedName>
    <definedName name="LLLL" localSheetId="1">#REF!</definedName>
    <definedName name="LLLL" localSheetId="0">#REF!</definedName>
    <definedName name="LLLL" localSheetId="7">#REF!</definedName>
    <definedName name="LLLL" localSheetId="5">#REF!</definedName>
    <definedName name="LLLL">#REF!</definedName>
    <definedName name="LLLLLLL" localSheetId="4">#REF!</definedName>
    <definedName name="LLLLLLL" localSheetId="3">#REF!</definedName>
    <definedName name="LLLLLLL" localSheetId="2">#REF!</definedName>
    <definedName name="LLLLLLL" localSheetId="1">#REF!</definedName>
    <definedName name="LLLLLLL" localSheetId="0">#REF!</definedName>
    <definedName name="LLLLLLL" localSheetId="7">#REF!</definedName>
    <definedName name="LLLLLLL" localSheetId="5">#REF!</definedName>
    <definedName name="LLLLLLL">#REF!</definedName>
    <definedName name="LMO" localSheetId="4">#REF!</definedName>
    <definedName name="LMO" localSheetId="3">#REF!</definedName>
    <definedName name="LMO" localSheetId="2">#REF!</definedName>
    <definedName name="LMO" localSheetId="1">#REF!</definedName>
    <definedName name="LMO" localSheetId="0">#REF!</definedName>
    <definedName name="LMO" localSheetId="7">#REF!</definedName>
    <definedName name="LMO" localSheetId="5">#REF!</definedName>
    <definedName name="LMO">#REF!</definedName>
    <definedName name="LP___4" localSheetId="4">#REF!</definedName>
    <definedName name="LP___4" localSheetId="3">#REF!</definedName>
    <definedName name="LP___4" localSheetId="2">#REF!</definedName>
    <definedName name="LP___4" localSheetId="1">#REF!</definedName>
    <definedName name="LP___4" localSheetId="0">#REF!</definedName>
    <definedName name="LP___4" localSheetId="7">#REF!</definedName>
    <definedName name="LP___4" localSheetId="5">#REF!</definedName>
    <definedName name="LP___4">#REF!</definedName>
    <definedName name="LP1A" localSheetId="4">'[18]부하(성남)'!#REF!</definedName>
    <definedName name="LP1A" localSheetId="3">'[18]부하(성남)'!#REF!</definedName>
    <definedName name="LP1A" localSheetId="2">'[18]부하(성남)'!#REF!</definedName>
    <definedName name="LP1A" localSheetId="1">'[18]부하(성남)'!#REF!</definedName>
    <definedName name="LP1A" localSheetId="0">'[18]부하(성남)'!#REF!</definedName>
    <definedName name="LP1A" localSheetId="7">'[18]부하(성남)'!#REF!</definedName>
    <definedName name="LP1A" localSheetId="5">'[18]부하(성남)'!#REF!</definedName>
    <definedName name="LP1A">'[18]부하(성남)'!#REF!</definedName>
    <definedName name="LP1B" localSheetId="4">[17]부하계산서!#REF!</definedName>
    <definedName name="LP1B" localSheetId="3">[17]부하계산서!#REF!</definedName>
    <definedName name="LP1B" localSheetId="2">[17]부하계산서!#REF!</definedName>
    <definedName name="LP1B" localSheetId="1">[17]부하계산서!#REF!</definedName>
    <definedName name="LP1B" localSheetId="0">[17]부하계산서!#REF!</definedName>
    <definedName name="LP1B" localSheetId="7">[17]부하계산서!#REF!</definedName>
    <definedName name="LP1B" localSheetId="5">[17]부하계산서!#REF!</definedName>
    <definedName name="LP1B">[17]부하계산서!#REF!</definedName>
    <definedName name="LP3A" localSheetId="4">'[18]부하(성남)'!#REF!</definedName>
    <definedName name="LP3A" localSheetId="3">'[18]부하(성남)'!#REF!</definedName>
    <definedName name="LP3A">'[18]부하(성남)'!#REF!</definedName>
    <definedName name="LPB" localSheetId="4">'[18]부하(성남)'!#REF!</definedName>
    <definedName name="LPB" localSheetId="3">'[18]부하(성남)'!#REF!</definedName>
    <definedName name="LPB">'[18]부하(성남)'!#REF!</definedName>
    <definedName name="LPBA" localSheetId="4">[17]부하계산서!#REF!</definedName>
    <definedName name="LPBA" localSheetId="3">[17]부하계산서!#REF!</definedName>
    <definedName name="LPBA">[17]부하계산서!#REF!</definedName>
    <definedName name="LPI" localSheetId="4">#REF!</definedName>
    <definedName name="LPI" localSheetId="3">#REF!</definedName>
    <definedName name="LPI" localSheetId="2">#REF!</definedName>
    <definedName name="LPI" localSheetId="1">#REF!</definedName>
    <definedName name="LPI" localSheetId="0">#REF!</definedName>
    <definedName name="LPI" localSheetId="7">#REF!</definedName>
    <definedName name="LPI" localSheetId="5">#REF!</definedName>
    <definedName name="LPI">#REF!</definedName>
    <definedName name="LPKA" localSheetId="4">[17]부하계산서!#REF!</definedName>
    <definedName name="LPKA" localSheetId="3">[17]부하계산서!#REF!</definedName>
    <definedName name="LPKA" localSheetId="2">[17]부하계산서!#REF!</definedName>
    <definedName name="LPKA" localSheetId="1">[17]부하계산서!#REF!</definedName>
    <definedName name="LPKA" localSheetId="0">[17]부하계산서!#REF!</definedName>
    <definedName name="LPKA" localSheetId="5">[17]부하계산서!#REF!</definedName>
    <definedName name="LPKA">[17]부하계산서!#REF!</definedName>
    <definedName name="LPKB" localSheetId="4">[17]부하계산서!#REF!</definedName>
    <definedName name="LPKB" localSheetId="3">[17]부하계산서!#REF!</definedName>
    <definedName name="LPKB">[17]부하계산서!#REF!</definedName>
    <definedName name="LPM" localSheetId="4">[17]부하계산서!#REF!</definedName>
    <definedName name="LPM" localSheetId="3">[17]부하계산서!#REF!</definedName>
    <definedName name="LPM">[17]부하계산서!#REF!</definedName>
    <definedName name="LPMA" localSheetId="4">[17]부하계산서!#REF!</definedName>
    <definedName name="LPMA" localSheetId="3">[17]부하계산서!#REF!</definedName>
    <definedName name="LPMA">[17]부하계산서!#REF!</definedName>
    <definedName name="LPO" localSheetId="4">[17]부하계산서!#REF!</definedName>
    <definedName name="LPO" localSheetId="3">[17]부하계산서!#REF!</definedName>
    <definedName name="LPO">[17]부하계산서!#REF!</definedName>
    <definedName name="LPOA" localSheetId="4">[17]부하계산서!#REF!</definedName>
    <definedName name="LPOA" localSheetId="3">[17]부하계산서!#REF!</definedName>
    <definedName name="LPOA">[17]부하계산서!#REF!</definedName>
    <definedName name="LSA" localSheetId="4">#REF!</definedName>
    <definedName name="LSA" localSheetId="3">#REF!</definedName>
    <definedName name="LSA" localSheetId="2">#REF!</definedName>
    <definedName name="LSA" localSheetId="1">#REF!</definedName>
    <definedName name="LSA" localSheetId="0">#REF!</definedName>
    <definedName name="LSA" localSheetId="7">#REF!</definedName>
    <definedName name="LSA" localSheetId="5">#REF!</definedName>
    <definedName name="LSA">#REF!</definedName>
    <definedName name="LSD" localSheetId="4">#REF!</definedName>
    <definedName name="LSD" localSheetId="3">#REF!</definedName>
    <definedName name="LSD" localSheetId="2">#REF!</definedName>
    <definedName name="LSD" localSheetId="1">#REF!</definedName>
    <definedName name="LSD" localSheetId="0">#REF!</definedName>
    <definedName name="LSD" localSheetId="7">#REF!</definedName>
    <definedName name="LSD" localSheetId="5">#REF!</definedName>
    <definedName name="LSD">#REF!</definedName>
    <definedName name="LSE" localSheetId="4">#REF!</definedName>
    <definedName name="LSE" localSheetId="3">#REF!</definedName>
    <definedName name="LSE" localSheetId="2">#REF!</definedName>
    <definedName name="LSE" localSheetId="1">#REF!</definedName>
    <definedName name="LSE" localSheetId="0">#REF!</definedName>
    <definedName name="LSE" localSheetId="7">#REF!</definedName>
    <definedName name="LSE" localSheetId="5">#REF!</definedName>
    <definedName name="LSE">#REF!</definedName>
    <definedName name="LSH" localSheetId="4">#REF!</definedName>
    <definedName name="LSH" localSheetId="3">#REF!</definedName>
    <definedName name="LSH" localSheetId="2">#REF!</definedName>
    <definedName name="LSH" localSheetId="1">#REF!</definedName>
    <definedName name="LSH" localSheetId="0">#REF!</definedName>
    <definedName name="LSH" localSheetId="7">#REF!</definedName>
    <definedName name="LSH" localSheetId="5">#REF!</definedName>
    <definedName name="LSH">#REF!</definedName>
    <definedName name="LST" localSheetId="4">#REF!</definedName>
    <definedName name="LST" localSheetId="3">#REF!</definedName>
    <definedName name="LST" localSheetId="2">#REF!</definedName>
    <definedName name="LST" localSheetId="1">#REF!</definedName>
    <definedName name="LST" localSheetId="0">#REF!</definedName>
    <definedName name="LST" localSheetId="7">#REF!</definedName>
    <definedName name="LST" localSheetId="5">#REF!</definedName>
    <definedName name="LST">#REF!</definedName>
    <definedName name="lt" localSheetId="4">#REF!</definedName>
    <definedName name="lt" localSheetId="3">#REF!</definedName>
    <definedName name="lt" localSheetId="2">#REF!</definedName>
    <definedName name="lt" localSheetId="1">#REF!</definedName>
    <definedName name="lt" localSheetId="0">#REF!</definedName>
    <definedName name="lt" localSheetId="7">#REF!</definedName>
    <definedName name="lt" localSheetId="5">#REF!</definedName>
    <definedName name="lt">#REF!</definedName>
    <definedName name="LtCon" localSheetId="4">#REF!</definedName>
    <definedName name="LtCon" localSheetId="3">#REF!</definedName>
    <definedName name="LtCon" localSheetId="2">#REF!</definedName>
    <definedName name="LtCon" localSheetId="1">#REF!</definedName>
    <definedName name="LtCon" localSheetId="0">#REF!</definedName>
    <definedName name="LtCon" localSheetId="7">#REF!</definedName>
    <definedName name="LtCon" localSheetId="5">#REF!</definedName>
    <definedName name="LtCon">#REF!</definedName>
    <definedName name="LU" localSheetId="4">#REF!</definedName>
    <definedName name="LU" localSheetId="3">#REF!</definedName>
    <definedName name="LU" localSheetId="2">#REF!</definedName>
    <definedName name="LU" localSheetId="1">#REF!</definedName>
    <definedName name="LU" localSheetId="0">#REF!</definedName>
    <definedName name="LU" localSheetId="7">#REF!</definedName>
    <definedName name="LU" localSheetId="5">#REF!</definedName>
    <definedName name="LU">#REF!</definedName>
    <definedName name="LV02A" localSheetId="4">[17]부하계산서!#REF!</definedName>
    <definedName name="LV02A" localSheetId="3">[17]부하계산서!#REF!</definedName>
    <definedName name="LV02A" localSheetId="2">[17]부하계산서!#REF!</definedName>
    <definedName name="LV02A" localSheetId="1">[17]부하계산서!#REF!</definedName>
    <definedName name="LV02A" localSheetId="0">[17]부하계산서!#REF!</definedName>
    <definedName name="LV02A" localSheetId="7">[17]부하계산서!#REF!</definedName>
    <definedName name="LV02A" localSheetId="5">[17]부하계산서!#REF!</definedName>
    <definedName name="LV02A">[17]부하계산서!#REF!</definedName>
    <definedName name="LV02B" localSheetId="4">[17]부하계산서!#REF!</definedName>
    <definedName name="LV02B" localSheetId="3">[17]부하계산서!#REF!</definedName>
    <definedName name="LV02B" localSheetId="2">[17]부하계산서!#REF!</definedName>
    <definedName name="LV02B" localSheetId="1">[17]부하계산서!#REF!</definedName>
    <definedName name="LV02B" localSheetId="0">[17]부하계산서!#REF!</definedName>
    <definedName name="LV02B" localSheetId="7">[17]부하계산서!#REF!</definedName>
    <definedName name="LV02B" localSheetId="5">[17]부하계산서!#REF!</definedName>
    <definedName name="LV02B">[17]부하계산서!#REF!</definedName>
    <definedName name="LV04A" localSheetId="4">[17]부하계산서!#REF!</definedName>
    <definedName name="LV04A" localSheetId="3">[17]부하계산서!#REF!</definedName>
    <definedName name="LV04A">[17]부하계산서!#REF!</definedName>
    <definedName name="LV04B" localSheetId="4">[17]부하계산서!#REF!</definedName>
    <definedName name="LV04B" localSheetId="3">[17]부하계산서!#REF!</definedName>
    <definedName name="LV04B">[17]부하계산서!#REF!</definedName>
    <definedName name="m" localSheetId="4" hidden="1">{#N/A,#N/A,FALSE,"조골재"}</definedName>
    <definedName name="m" localSheetId="3" hidden="1">{#N/A,#N/A,FALSE,"조골재"}</definedName>
    <definedName name="m" localSheetId="2" hidden="1">{#N/A,#N/A,FALSE,"조골재"}</definedName>
    <definedName name="m" localSheetId="1" hidden="1">{#N/A,#N/A,FALSE,"조골재"}</definedName>
    <definedName name="m" localSheetId="0" hidden="1">{#N/A,#N/A,FALSE,"조골재"}</definedName>
    <definedName name="m" localSheetId="7" hidden="1">{#N/A,#N/A,FALSE,"조골재"}</definedName>
    <definedName name="m" localSheetId="11" hidden="1">{#N/A,#N/A,FALSE,"조골재"}</definedName>
    <definedName name="m" localSheetId="5" hidden="1">{#N/A,#N/A,FALSE,"조골재"}</definedName>
    <definedName name="m" hidden="1">{#N/A,#N/A,FALSE,"조골재"}</definedName>
    <definedName name="M_EF" localSheetId="4">#REF!</definedName>
    <definedName name="M_EF" localSheetId="3">#REF!</definedName>
    <definedName name="M_EF" localSheetId="2">#REF!</definedName>
    <definedName name="M_EF" localSheetId="1">#REF!</definedName>
    <definedName name="M_EF" localSheetId="0">#REF!</definedName>
    <definedName name="M_EF" localSheetId="7">#REF!</definedName>
    <definedName name="M_EF" localSheetId="5">#REF!</definedName>
    <definedName name="M_EF">#REF!</definedName>
    <definedName name="M1A1P" localSheetId="4">#REF!</definedName>
    <definedName name="M1A1P" localSheetId="3">#REF!</definedName>
    <definedName name="M1A1P" localSheetId="2">#REF!</definedName>
    <definedName name="M1A1P" localSheetId="1">#REF!</definedName>
    <definedName name="M1A1P" localSheetId="0">#REF!</definedName>
    <definedName name="M1A1P" localSheetId="7">#REF!</definedName>
    <definedName name="M1A1P" localSheetId="5">#REF!</definedName>
    <definedName name="M1A1P">#REF!</definedName>
    <definedName name="m1a1t" localSheetId="4">#REF!</definedName>
    <definedName name="m1a1t" localSheetId="3">#REF!</definedName>
    <definedName name="m1a1t" localSheetId="2">#REF!</definedName>
    <definedName name="m1a1t" localSheetId="1">#REF!</definedName>
    <definedName name="m1a1t" localSheetId="0">#REF!</definedName>
    <definedName name="m1a1t" localSheetId="7">#REF!</definedName>
    <definedName name="m1a1t" localSheetId="5">#REF!</definedName>
    <definedName name="m1a1t">#REF!</definedName>
    <definedName name="m1a2p" localSheetId="4">#REF!</definedName>
    <definedName name="m1a2p" localSheetId="3">#REF!</definedName>
    <definedName name="m1a2p" localSheetId="2">#REF!</definedName>
    <definedName name="m1a2p" localSheetId="1">#REF!</definedName>
    <definedName name="m1a2p" localSheetId="0">#REF!</definedName>
    <definedName name="m1a2p" localSheetId="7">#REF!</definedName>
    <definedName name="m1a2p" localSheetId="5">#REF!</definedName>
    <definedName name="m1a2p">#REF!</definedName>
    <definedName name="m1a2t" localSheetId="4">#REF!</definedName>
    <definedName name="m1a2t" localSheetId="3">#REF!</definedName>
    <definedName name="m1a2t" localSheetId="2">#REF!</definedName>
    <definedName name="m1a2t" localSheetId="1">#REF!</definedName>
    <definedName name="m1a2t" localSheetId="0">#REF!</definedName>
    <definedName name="m1a2t" localSheetId="7">#REF!</definedName>
    <definedName name="m1a2t" localSheetId="5">#REF!</definedName>
    <definedName name="m1a2t">#REF!</definedName>
    <definedName name="M2A1P" localSheetId="4">#REF!</definedName>
    <definedName name="M2A1P" localSheetId="3">#REF!</definedName>
    <definedName name="M2A1P" localSheetId="2">#REF!</definedName>
    <definedName name="M2A1P" localSheetId="1">#REF!</definedName>
    <definedName name="M2A1P" localSheetId="0">#REF!</definedName>
    <definedName name="M2A1P" localSheetId="7">#REF!</definedName>
    <definedName name="M2A1P" localSheetId="5">#REF!</definedName>
    <definedName name="M2A1P">#REF!</definedName>
    <definedName name="m2a1t" localSheetId="4">#REF!</definedName>
    <definedName name="m2a1t" localSheetId="3">#REF!</definedName>
    <definedName name="m2a1t" localSheetId="2">#REF!</definedName>
    <definedName name="m2a1t" localSheetId="1">#REF!</definedName>
    <definedName name="m2a1t" localSheetId="0">#REF!</definedName>
    <definedName name="m2a1t" localSheetId="7">#REF!</definedName>
    <definedName name="m2a1t" localSheetId="5">#REF!</definedName>
    <definedName name="m2a1t">#REF!</definedName>
    <definedName name="m2a2p" localSheetId="4">#REF!</definedName>
    <definedName name="m2a2p" localSheetId="3">#REF!</definedName>
    <definedName name="m2a2p" localSheetId="2">#REF!</definedName>
    <definedName name="m2a2p" localSheetId="1">#REF!</definedName>
    <definedName name="m2a2p" localSheetId="0">#REF!</definedName>
    <definedName name="m2a2p" localSheetId="7">#REF!</definedName>
    <definedName name="m2a2p" localSheetId="5">#REF!</definedName>
    <definedName name="m2a2p">#REF!</definedName>
    <definedName name="m2a2t" localSheetId="4">#REF!</definedName>
    <definedName name="m2a2t" localSheetId="3">#REF!</definedName>
    <definedName name="m2a2t" localSheetId="2">#REF!</definedName>
    <definedName name="m2a2t" localSheetId="1">#REF!</definedName>
    <definedName name="m2a2t" localSheetId="0">#REF!</definedName>
    <definedName name="m2a2t" localSheetId="7">#REF!</definedName>
    <definedName name="m2a2t" localSheetId="5">#REF!</definedName>
    <definedName name="m2a2t">#REF!</definedName>
    <definedName name="M3A1P" localSheetId="4">#REF!</definedName>
    <definedName name="M3A1P" localSheetId="3">#REF!</definedName>
    <definedName name="M3A1P" localSheetId="2">#REF!</definedName>
    <definedName name="M3A1P" localSheetId="1">#REF!</definedName>
    <definedName name="M3A1P" localSheetId="0">#REF!</definedName>
    <definedName name="M3A1P" localSheetId="7">#REF!</definedName>
    <definedName name="M3A1P" localSheetId="5">#REF!</definedName>
    <definedName name="M3A1P">#REF!</definedName>
    <definedName name="m3a1t" localSheetId="4">#REF!</definedName>
    <definedName name="m3a1t" localSheetId="3">#REF!</definedName>
    <definedName name="m3a1t" localSheetId="2">#REF!</definedName>
    <definedName name="m3a1t" localSheetId="1">#REF!</definedName>
    <definedName name="m3a1t" localSheetId="0">#REF!</definedName>
    <definedName name="m3a1t" localSheetId="7">#REF!</definedName>
    <definedName name="m3a1t" localSheetId="5">#REF!</definedName>
    <definedName name="m3a1t">#REF!</definedName>
    <definedName name="m3a2p" localSheetId="4">#REF!</definedName>
    <definedName name="m3a2p" localSheetId="3">#REF!</definedName>
    <definedName name="m3a2p" localSheetId="2">#REF!</definedName>
    <definedName name="m3a2p" localSheetId="1">#REF!</definedName>
    <definedName name="m3a2p" localSheetId="0">#REF!</definedName>
    <definedName name="m3a2p" localSheetId="7">#REF!</definedName>
    <definedName name="m3a2p" localSheetId="5">#REF!</definedName>
    <definedName name="m3a2p">#REF!</definedName>
    <definedName name="m3a2t" localSheetId="4">#REF!</definedName>
    <definedName name="m3a2t" localSheetId="3">#REF!</definedName>
    <definedName name="m3a2t" localSheetId="2">#REF!</definedName>
    <definedName name="m3a2t" localSheetId="1">#REF!</definedName>
    <definedName name="m3a2t" localSheetId="0">#REF!</definedName>
    <definedName name="m3a2t" localSheetId="7">#REF!</definedName>
    <definedName name="m3a2t" localSheetId="5">#REF!</definedName>
    <definedName name="m3a2t">#REF!</definedName>
    <definedName name="M4A1P" localSheetId="4">#REF!</definedName>
    <definedName name="M4A1P" localSheetId="3">#REF!</definedName>
    <definedName name="M4A1P" localSheetId="2">#REF!</definedName>
    <definedName name="M4A1P" localSheetId="1">#REF!</definedName>
    <definedName name="M4A1P" localSheetId="0">#REF!</definedName>
    <definedName name="M4A1P" localSheetId="7">#REF!</definedName>
    <definedName name="M4A1P" localSheetId="5">#REF!</definedName>
    <definedName name="M4A1P">#REF!</definedName>
    <definedName name="m4a1t" localSheetId="4">#REF!</definedName>
    <definedName name="m4a1t" localSheetId="3">#REF!</definedName>
    <definedName name="m4a1t" localSheetId="2">#REF!</definedName>
    <definedName name="m4a1t" localSheetId="1">#REF!</definedName>
    <definedName name="m4a1t" localSheetId="0">#REF!</definedName>
    <definedName name="m4a1t" localSheetId="7">#REF!</definedName>
    <definedName name="m4a1t" localSheetId="5">#REF!</definedName>
    <definedName name="m4a1t">#REF!</definedName>
    <definedName name="m4a2p" localSheetId="4">#REF!</definedName>
    <definedName name="m4a2p" localSheetId="3">#REF!</definedName>
    <definedName name="m4a2p" localSheetId="2">#REF!</definedName>
    <definedName name="m4a2p" localSheetId="1">#REF!</definedName>
    <definedName name="m4a2p" localSheetId="0">#REF!</definedName>
    <definedName name="m4a2p" localSheetId="7">#REF!</definedName>
    <definedName name="m4a2p" localSheetId="5">#REF!</definedName>
    <definedName name="m4a2p">#REF!</definedName>
    <definedName name="m4a2t" localSheetId="4">#REF!</definedName>
    <definedName name="m4a2t" localSheetId="3">#REF!</definedName>
    <definedName name="m4a2t" localSheetId="2">#REF!</definedName>
    <definedName name="m4a2t" localSheetId="1">#REF!</definedName>
    <definedName name="m4a2t" localSheetId="0">#REF!</definedName>
    <definedName name="m4a2t" localSheetId="7">#REF!</definedName>
    <definedName name="m4a2t" localSheetId="5">#REF!</definedName>
    <definedName name="m4a2t">#REF!</definedName>
    <definedName name="M당무게" localSheetId="7">[41]DATE!$E$24:$E$85</definedName>
    <definedName name="M당무게">[42]DATE!$E$24:$E$85</definedName>
    <definedName name="MA" localSheetId="4">#REF!</definedName>
    <definedName name="MA" localSheetId="3">#REF!</definedName>
    <definedName name="MA" localSheetId="2">#REF!</definedName>
    <definedName name="MA" localSheetId="1">#REF!</definedName>
    <definedName name="MA" localSheetId="0">#REF!</definedName>
    <definedName name="MA" localSheetId="7">#REF!</definedName>
    <definedName name="MA" localSheetId="5">#REF!</definedName>
    <definedName name="MA">#REF!</definedName>
    <definedName name="Macro1" localSheetId="4">#REF!</definedName>
    <definedName name="Macro1" localSheetId="3">#REF!</definedName>
    <definedName name="Macro1" localSheetId="2">#REF!</definedName>
    <definedName name="Macro1" localSheetId="1">#REF!</definedName>
    <definedName name="Macro1" localSheetId="0">#REF!</definedName>
    <definedName name="Macro1" localSheetId="7">#REF!</definedName>
    <definedName name="Macro1" localSheetId="5">#REF!</definedName>
    <definedName name="Macro1">#REF!</definedName>
    <definedName name="Macro10" localSheetId="4">[172]!Macro10</definedName>
    <definedName name="Macro10" localSheetId="3">[172]!Macro10</definedName>
    <definedName name="Macro10">[172]!Macro10</definedName>
    <definedName name="Macro11" localSheetId="4">[172]!Macro11</definedName>
    <definedName name="Macro11" localSheetId="3">[172]!Macro11</definedName>
    <definedName name="Macro11">[172]!Macro11</definedName>
    <definedName name="Macro12" localSheetId="4">[172]!Macro12</definedName>
    <definedName name="Macro12" localSheetId="3">[172]!Macro12</definedName>
    <definedName name="Macro12">[172]!Macro12</definedName>
    <definedName name="Macro13" localSheetId="4">[172]!Macro13</definedName>
    <definedName name="Macro13" localSheetId="3">[172]!Macro13</definedName>
    <definedName name="Macro13">[172]!Macro13</definedName>
    <definedName name="Macro14" localSheetId="4">[172]!Macro14</definedName>
    <definedName name="Macro14" localSheetId="3">[172]!Macro14</definedName>
    <definedName name="Macro14">[172]!Macro14</definedName>
    <definedName name="Macro2" localSheetId="4">#REF!</definedName>
    <definedName name="Macro2" localSheetId="3">#REF!</definedName>
    <definedName name="Macro2" localSheetId="2">#REF!</definedName>
    <definedName name="Macro2" localSheetId="1">#REF!</definedName>
    <definedName name="Macro2" localSheetId="0">#REF!</definedName>
    <definedName name="Macro2" localSheetId="7">#REF!</definedName>
    <definedName name="Macro2" localSheetId="5">#REF!</definedName>
    <definedName name="Macro2">#REF!</definedName>
    <definedName name="MACRO20" localSheetId="4">[112]!Macro2</definedName>
    <definedName name="MACRO20" localSheetId="3">[112]!Macro2</definedName>
    <definedName name="MACRO20">[112]!Macro2</definedName>
    <definedName name="Macro3" localSheetId="4">#REF!</definedName>
    <definedName name="Macro3" localSheetId="3">#REF!</definedName>
    <definedName name="Macro3" localSheetId="2">#REF!</definedName>
    <definedName name="Macro3" localSheetId="1">#REF!</definedName>
    <definedName name="Macro3" localSheetId="0">#REF!</definedName>
    <definedName name="Macro3" localSheetId="7">#REF!</definedName>
    <definedName name="Macro3" localSheetId="5">#REF!</definedName>
    <definedName name="Macro3">#REF!</definedName>
    <definedName name="Macro4" localSheetId="4">#REF!</definedName>
    <definedName name="Macro4" localSheetId="3">#REF!</definedName>
    <definedName name="Macro4" localSheetId="2">#REF!</definedName>
    <definedName name="Macro4" localSheetId="1">#REF!</definedName>
    <definedName name="Macro4" localSheetId="0">#REF!</definedName>
    <definedName name="Macro4" localSheetId="7">#REF!</definedName>
    <definedName name="Macro4" localSheetId="5">#REF!</definedName>
    <definedName name="Macro4">#REF!</definedName>
    <definedName name="Macro5" localSheetId="4">[172]!Macro5</definedName>
    <definedName name="Macro5" localSheetId="3">[172]!Macro5</definedName>
    <definedName name="Macro5">[172]!Macro5</definedName>
    <definedName name="Macro6" localSheetId="4">[172]!Macro6</definedName>
    <definedName name="Macro6" localSheetId="3">[172]!Macro6</definedName>
    <definedName name="Macro6">[172]!Macro6</definedName>
    <definedName name="Macro7" localSheetId="4">#REF!</definedName>
    <definedName name="Macro7" localSheetId="3">#REF!</definedName>
    <definedName name="Macro7" localSheetId="2">#REF!</definedName>
    <definedName name="Macro7" localSheetId="1">#REF!</definedName>
    <definedName name="Macro7" localSheetId="0">#REF!</definedName>
    <definedName name="Macro7" localSheetId="7">#REF!</definedName>
    <definedName name="Macro7" localSheetId="5">#REF!</definedName>
    <definedName name="Macro7">#REF!</definedName>
    <definedName name="Macro8" localSheetId="4">[172]!Macro8</definedName>
    <definedName name="Macro8" localSheetId="3">[172]!Macro8</definedName>
    <definedName name="Macro8">[172]!Macro8</definedName>
    <definedName name="Macro9" localSheetId="4">[172]!Macro9</definedName>
    <definedName name="Macro9" localSheetId="3">[172]!Macro9</definedName>
    <definedName name="Macro9">[172]!Macro9</definedName>
    <definedName name="MAIN_COM_소계" localSheetId="4">#REF!</definedName>
    <definedName name="MAIN_COM_소계" localSheetId="3">#REF!</definedName>
    <definedName name="MAIN_COM_소계" localSheetId="2">#REF!</definedName>
    <definedName name="MAIN_COM_소계" localSheetId="1">#REF!</definedName>
    <definedName name="MAIN_COM_소계" localSheetId="0">#REF!</definedName>
    <definedName name="MAIN_COM_소계" localSheetId="7">#REF!</definedName>
    <definedName name="MAIN_COM_소계" localSheetId="5">#REF!</definedName>
    <definedName name="MAIN_COM_소계">#REF!</definedName>
    <definedName name="MAT" localSheetId="4">#REF!</definedName>
    <definedName name="MAT" localSheetId="3">#REF!</definedName>
    <definedName name="MAT" localSheetId="2">#REF!</definedName>
    <definedName name="MAT" localSheetId="1">#REF!</definedName>
    <definedName name="MAT" localSheetId="0">#REF!</definedName>
    <definedName name="MAT" localSheetId="7">#REF!</definedName>
    <definedName name="MAT" localSheetId="5">#REF!</definedName>
    <definedName name="MAT">#REF!</definedName>
    <definedName name="Mb" localSheetId="4">#REF!</definedName>
    <definedName name="Mb" localSheetId="3">#REF!</definedName>
    <definedName name="Mb" localSheetId="2">#REF!</definedName>
    <definedName name="Mb" localSheetId="1">#REF!</definedName>
    <definedName name="Mb" localSheetId="0">#REF!</definedName>
    <definedName name="Mb" localSheetId="7">#REF!</definedName>
    <definedName name="Mb" localSheetId="5">#REF!</definedName>
    <definedName name="Mb">#REF!</definedName>
    <definedName name="Mc" localSheetId="4">#REF!</definedName>
    <definedName name="Mc" localSheetId="3">#REF!</definedName>
    <definedName name="Mc" localSheetId="2">#REF!</definedName>
    <definedName name="Mc" localSheetId="1">#REF!</definedName>
    <definedName name="Mc" localSheetId="0">#REF!</definedName>
    <definedName name="Mc" localSheetId="7">#REF!</definedName>
    <definedName name="Mc" localSheetId="5">#REF!</definedName>
    <definedName name="Mc">#REF!</definedName>
    <definedName name="MCCEA" localSheetId="4">[17]부하계산서!#REF!</definedName>
    <definedName name="MCCEA" localSheetId="3">[17]부하계산서!#REF!</definedName>
    <definedName name="MCCEA" localSheetId="2">[17]부하계산서!#REF!</definedName>
    <definedName name="MCCEA" localSheetId="1">[17]부하계산서!#REF!</definedName>
    <definedName name="MCCEA" localSheetId="0">[17]부하계산서!#REF!</definedName>
    <definedName name="MCCEA" localSheetId="7">[17]부하계산서!#REF!</definedName>
    <definedName name="MCCEA" localSheetId="5">[17]부하계산서!#REF!</definedName>
    <definedName name="MCCEA">[17]부하계산서!#REF!</definedName>
    <definedName name="MCCEB" localSheetId="4">[17]부하계산서!#REF!</definedName>
    <definedName name="MCCEB" localSheetId="3">[17]부하계산서!#REF!</definedName>
    <definedName name="MCCEB" localSheetId="2">[17]부하계산서!#REF!</definedName>
    <definedName name="MCCEB" localSheetId="1">[17]부하계산서!#REF!</definedName>
    <definedName name="MCCEB" localSheetId="0">[17]부하계산서!#REF!</definedName>
    <definedName name="MCCEB" localSheetId="7">[17]부하계산서!#REF!</definedName>
    <definedName name="MCCEB" localSheetId="5">[17]부하계산서!#REF!</definedName>
    <definedName name="MCCEB">[17]부하계산서!#REF!</definedName>
    <definedName name="MCCF" localSheetId="4">[17]부하계산서!#REF!</definedName>
    <definedName name="MCCF" localSheetId="3">[17]부하계산서!#REF!</definedName>
    <definedName name="MCCF">[17]부하계산서!#REF!</definedName>
    <definedName name="MCCN" localSheetId="4">'[18]부하(성남)'!#REF!</definedName>
    <definedName name="MCCN" localSheetId="3">'[18]부하(성남)'!#REF!</definedName>
    <definedName name="MCCN">'[18]부하(성남)'!#REF!</definedName>
    <definedName name="MCCP" localSheetId="4">[17]부하계산서!#REF!</definedName>
    <definedName name="MCCP" localSheetId="3">[17]부하계산서!#REF!</definedName>
    <definedName name="MCCP">[17]부하계산서!#REF!</definedName>
    <definedName name="MCCS" localSheetId="4">[17]부하계산서!#REF!</definedName>
    <definedName name="MCCS" localSheetId="3">[17]부하계산서!#REF!</definedName>
    <definedName name="MCCS">[17]부하계산서!#REF!</definedName>
    <definedName name="MCON" localSheetId="4">#REF!</definedName>
    <definedName name="MCON" localSheetId="3">#REF!</definedName>
    <definedName name="MCON" localSheetId="2">#REF!</definedName>
    <definedName name="MCON" localSheetId="1">#REF!</definedName>
    <definedName name="MCON" localSheetId="0">#REF!</definedName>
    <definedName name="MCON" localSheetId="7">#REF!</definedName>
    <definedName name="MCON" localSheetId="5">#REF!</definedName>
    <definedName name="MCON">#REF!</definedName>
    <definedName name="Mf" localSheetId="4">[162]역T형!#REF!</definedName>
    <definedName name="Mf" localSheetId="3">[162]역T형!#REF!</definedName>
    <definedName name="Mf" localSheetId="2">[162]역T형!#REF!</definedName>
    <definedName name="Mf" localSheetId="1">[162]역T형!#REF!</definedName>
    <definedName name="Mf" localSheetId="0">[162]역T형!#REF!</definedName>
    <definedName name="Mf" localSheetId="7">[162]역T형!#REF!</definedName>
    <definedName name="Mf" localSheetId="5">[162]역T형!#REF!</definedName>
    <definedName name="Mf">[162]역T형!#REF!</definedName>
    <definedName name="MID" localSheetId="4">#REF!</definedName>
    <definedName name="MID" localSheetId="3">#REF!</definedName>
    <definedName name="MID" localSheetId="2">#REF!</definedName>
    <definedName name="MID" localSheetId="1">#REF!</definedName>
    <definedName name="MID" localSheetId="0">#REF!</definedName>
    <definedName name="MID" localSheetId="7">#REF!</definedName>
    <definedName name="MID" localSheetId="5">#REF!</definedName>
    <definedName name="MID">#REF!</definedName>
    <definedName name="MK" localSheetId="4" hidden="1">{#N/A,#N/A,FALSE,"배수1"}</definedName>
    <definedName name="MK" localSheetId="3" hidden="1">{#N/A,#N/A,FALSE,"배수1"}</definedName>
    <definedName name="MK" localSheetId="2" hidden="1">{#N/A,#N/A,FALSE,"배수1"}</definedName>
    <definedName name="MK" localSheetId="1" hidden="1">{#N/A,#N/A,FALSE,"배수1"}</definedName>
    <definedName name="MK" localSheetId="0" hidden="1">{#N/A,#N/A,FALSE,"배수1"}</definedName>
    <definedName name="MK" localSheetId="7" hidden="1">{#N/A,#N/A,FALSE,"배수1"}</definedName>
    <definedName name="MK" localSheetId="11" hidden="1">{#N/A,#N/A,FALSE,"배수1"}</definedName>
    <definedName name="MK" localSheetId="5" hidden="1">{#N/A,#N/A,FALSE,"배수1"}</definedName>
    <definedName name="MK" hidden="1">{#N/A,#N/A,FALSE,"배수1"}</definedName>
    <definedName name="MM" localSheetId="4" hidden="1">{#N/A,#N/A,FALSE,"단가표지"}</definedName>
    <definedName name="MM" localSheetId="3" hidden="1">{#N/A,#N/A,FALSE,"단가표지"}</definedName>
    <definedName name="MM" localSheetId="2" hidden="1">{#N/A,#N/A,FALSE,"단가표지"}</definedName>
    <definedName name="MM" localSheetId="1" hidden="1">{#N/A,#N/A,FALSE,"단가표지"}</definedName>
    <definedName name="MM" localSheetId="0" hidden="1">{#N/A,#N/A,FALSE,"단가표지"}</definedName>
    <definedName name="MM" localSheetId="7" hidden="1">{#N/A,#N/A,FALSE,"단가표지"}</definedName>
    <definedName name="MM" localSheetId="11" hidden="1">{#N/A,#N/A,FALSE,"단가표지"}</definedName>
    <definedName name="MM" localSheetId="5" hidden="1">{#N/A,#N/A,FALSE,"단가표지"}</definedName>
    <definedName name="MM" hidden="1">{#N/A,#N/A,FALSE,"단가표지"}</definedName>
    <definedName name="MMD">#N/A</definedName>
    <definedName name="mmm" localSheetId="4">[173]COPING!#REF!</definedName>
    <definedName name="mmm" localSheetId="3">[173]COPING!#REF!</definedName>
    <definedName name="mmm">[173]COPING!#REF!</definedName>
    <definedName name="MNHL">[172]Sheet1!$A$4:$H$5</definedName>
    <definedName name="Mone" localSheetId="4">#REF!</definedName>
    <definedName name="Mone" localSheetId="3">#REF!</definedName>
    <definedName name="Mone" localSheetId="2">#REF!</definedName>
    <definedName name="Mone" localSheetId="1">#REF!</definedName>
    <definedName name="Mone" localSheetId="0">#REF!</definedName>
    <definedName name="Mone" localSheetId="7">#REF!</definedName>
    <definedName name="Mone" localSheetId="5">#REF!</definedName>
    <definedName name="Mone">#REF!</definedName>
    <definedName name="MONEY">'[168]Y-WORK'!$F$21:$M$891,'[168]Y-WORK'!$F$901:$M$929</definedName>
    <definedName name="MOR10L" localSheetId="4">[152]INPUT!#REF!</definedName>
    <definedName name="MOR10L" localSheetId="3">[152]INPUT!#REF!</definedName>
    <definedName name="MOR10L" localSheetId="2">[152]INPUT!#REF!</definedName>
    <definedName name="MOR10L" localSheetId="1">[152]INPUT!#REF!</definedName>
    <definedName name="MOR10L" localSheetId="0">[152]INPUT!#REF!</definedName>
    <definedName name="MOR10L" localSheetId="5">[152]INPUT!#REF!</definedName>
    <definedName name="MOR10L">[153]INPUT!#REF!</definedName>
    <definedName name="MOR10R" localSheetId="4">[152]INPUT!#REF!</definedName>
    <definedName name="MOR10R" localSheetId="3">[152]INPUT!#REF!</definedName>
    <definedName name="MOR10R" localSheetId="2">[152]INPUT!#REF!</definedName>
    <definedName name="MOR10R" localSheetId="1">[152]INPUT!#REF!</definedName>
    <definedName name="MOR10R" localSheetId="0">[152]INPUT!#REF!</definedName>
    <definedName name="MOR10R" localSheetId="5">[152]INPUT!#REF!</definedName>
    <definedName name="MOR10R">[153]INPUT!#REF!</definedName>
    <definedName name="MOR3L" localSheetId="4">[152]INPUT!#REF!</definedName>
    <definedName name="MOR3L" localSheetId="3">[152]INPUT!#REF!</definedName>
    <definedName name="MOR3L" localSheetId="2">[152]INPUT!#REF!</definedName>
    <definedName name="MOR3L" localSheetId="1">[152]INPUT!#REF!</definedName>
    <definedName name="MOR3L" localSheetId="0">[152]INPUT!#REF!</definedName>
    <definedName name="MOR3L" localSheetId="5">[152]INPUT!#REF!</definedName>
    <definedName name="MOR3L">[153]INPUT!#REF!</definedName>
    <definedName name="MOR3R" localSheetId="4">[152]INPUT!#REF!</definedName>
    <definedName name="MOR3R" localSheetId="3">[152]INPUT!#REF!</definedName>
    <definedName name="MOR3R" localSheetId="2">[152]INPUT!#REF!</definedName>
    <definedName name="MOR3R" localSheetId="1">[152]INPUT!#REF!</definedName>
    <definedName name="MOR3R" localSheetId="0">[152]INPUT!#REF!</definedName>
    <definedName name="MOR3R" localSheetId="5">[152]INPUT!#REF!</definedName>
    <definedName name="MOR3R">[153]INPUT!#REF!</definedName>
    <definedName name="MOR4L" localSheetId="4">[152]INPUT!#REF!</definedName>
    <definedName name="MOR4L" localSheetId="3">[152]INPUT!#REF!</definedName>
    <definedName name="MOR4L" localSheetId="2">[152]INPUT!#REF!</definedName>
    <definedName name="MOR4L" localSheetId="1">[152]INPUT!#REF!</definedName>
    <definedName name="MOR4L" localSheetId="0">[152]INPUT!#REF!</definedName>
    <definedName name="MOR4L" localSheetId="5">[152]INPUT!#REF!</definedName>
    <definedName name="MOR4L">[153]INPUT!#REF!</definedName>
    <definedName name="MOR4R" localSheetId="4">[152]INPUT!#REF!</definedName>
    <definedName name="MOR4R" localSheetId="3">[152]INPUT!#REF!</definedName>
    <definedName name="MOR4R" localSheetId="2">[152]INPUT!#REF!</definedName>
    <definedName name="MOR4R" localSheetId="1">[152]INPUT!#REF!</definedName>
    <definedName name="MOR4R" localSheetId="0">[152]INPUT!#REF!</definedName>
    <definedName name="MOR4R" localSheetId="5">[152]INPUT!#REF!</definedName>
    <definedName name="MOR4R">[153]INPUT!#REF!</definedName>
    <definedName name="MOR5L" localSheetId="4">[152]INPUT!#REF!</definedName>
    <definedName name="MOR5L" localSheetId="3">[152]INPUT!#REF!</definedName>
    <definedName name="MOR5L" localSheetId="2">[152]INPUT!#REF!</definedName>
    <definedName name="MOR5L" localSheetId="1">[152]INPUT!#REF!</definedName>
    <definedName name="MOR5L" localSheetId="0">[152]INPUT!#REF!</definedName>
    <definedName name="MOR5L" localSheetId="5">[152]INPUT!#REF!</definedName>
    <definedName name="MOR5L">[153]INPUT!#REF!</definedName>
    <definedName name="MOR5R" localSheetId="4">[152]INPUT!#REF!</definedName>
    <definedName name="MOR5R" localSheetId="3">[152]INPUT!#REF!</definedName>
    <definedName name="MOR5R" localSheetId="2">[152]INPUT!#REF!</definedName>
    <definedName name="MOR5R" localSheetId="1">[152]INPUT!#REF!</definedName>
    <definedName name="MOR5R" localSheetId="0">[152]INPUT!#REF!</definedName>
    <definedName name="MOR5R" localSheetId="5">[152]INPUT!#REF!</definedName>
    <definedName name="MOR5R">[153]INPUT!#REF!</definedName>
    <definedName name="MOR6L" localSheetId="4">[152]INPUT!#REF!</definedName>
    <definedName name="MOR6L" localSheetId="3">[152]INPUT!#REF!</definedName>
    <definedName name="MOR6L" localSheetId="2">[152]INPUT!#REF!</definedName>
    <definedName name="MOR6L" localSheetId="1">[152]INPUT!#REF!</definedName>
    <definedName name="MOR6L" localSheetId="0">[152]INPUT!#REF!</definedName>
    <definedName name="MOR6L" localSheetId="5">[152]INPUT!#REF!</definedName>
    <definedName name="MOR6L">[153]INPUT!#REF!</definedName>
    <definedName name="MOR6R" localSheetId="4">[152]INPUT!#REF!</definedName>
    <definedName name="MOR6R" localSheetId="3">[152]INPUT!#REF!</definedName>
    <definedName name="MOR6R" localSheetId="2">[152]INPUT!#REF!</definedName>
    <definedName name="MOR6R" localSheetId="1">[152]INPUT!#REF!</definedName>
    <definedName name="MOR6R" localSheetId="0">[152]INPUT!#REF!</definedName>
    <definedName name="MOR6R" localSheetId="5">[152]INPUT!#REF!</definedName>
    <definedName name="MOR6R">[153]INPUT!#REF!</definedName>
    <definedName name="MOR7L" localSheetId="4">[152]INPUT!#REF!</definedName>
    <definedName name="MOR7L" localSheetId="3">[152]INPUT!#REF!</definedName>
    <definedName name="MOR7L" localSheetId="2">[152]INPUT!#REF!</definedName>
    <definedName name="MOR7L" localSheetId="1">[152]INPUT!#REF!</definedName>
    <definedName name="MOR7L" localSheetId="0">[152]INPUT!#REF!</definedName>
    <definedName name="MOR7L" localSheetId="5">[152]INPUT!#REF!</definedName>
    <definedName name="MOR7L">[153]INPUT!#REF!</definedName>
    <definedName name="MOR7R" localSheetId="4">[152]INPUT!#REF!</definedName>
    <definedName name="MOR7R" localSheetId="3">[152]INPUT!#REF!</definedName>
    <definedName name="MOR7R" localSheetId="2">[152]INPUT!#REF!</definedName>
    <definedName name="MOR7R" localSheetId="1">[152]INPUT!#REF!</definedName>
    <definedName name="MOR7R" localSheetId="0">[152]INPUT!#REF!</definedName>
    <definedName name="MOR7R" localSheetId="5">[152]INPUT!#REF!</definedName>
    <definedName name="MOR7R">[153]INPUT!#REF!</definedName>
    <definedName name="MOR8L" localSheetId="4">[152]INPUT!#REF!</definedName>
    <definedName name="MOR8L" localSheetId="3">[152]INPUT!#REF!</definedName>
    <definedName name="MOR8L" localSheetId="2">[152]INPUT!#REF!</definedName>
    <definedName name="MOR8L" localSheetId="1">[152]INPUT!#REF!</definedName>
    <definedName name="MOR8L" localSheetId="0">[152]INPUT!#REF!</definedName>
    <definedName name="MOR8L" localSheetId="5">[152]INPUT!#REF!</definedName>
    <definedName name="MOR8L">[153]INPUT!#REF!</definedName>
    <definedName name="MOR8R" localSheetId="4">[152]INPUT!#REF!</definedName>
    <definedName name="MOR8R" localSheetId="3">[152]INPUT!#REF!</definedName>
    <definedName name="MOR8R" localSheetId="2">[152]INPUT!#REF!</definedName>
    <definedName name="MOR8R" localSheetId="1">[152]INPUT!#REF!</definedName>
    <definedName name="MOR8R" localSheetId="0">[152]INPUT!#REF!</definedName>
    <definedName name="MOR8R" localSheetId="5">[152]INPUT!#REF!</definedName>
    <definedName name="MOR8R">[153]INPUT!#REF!</definedName>
    <definedName name="MOR9L" localSheetId="4">[152]INPUT!#REF!</definedName>
    <definedName name="MOR9L" localSheetId="3">[152]INPUT!#REF!</definedName>
    <definedName name="MOR9L" localSheetId="2">[152]INPUT!#REF!</definedName>
    <definedName name="MOR9L" localSheetId="1">[152]INPUT!#REF!</definedName>
    <definedName name="MOR9L" localSheetId="0">[152]INPUT!#REF!</definedName>
    <definedName name="MOR9L" localSheetId="5">[152]INPUT!#REF!</definedName>
    <definedName name="MOR9L">[153]INPUT!#REF!</definedName>
    <definedName name="MOR9R" localSheetId="4">[152]INPUT!#REF!</definedName>
    <definedName name="MOR9R" localSheetId="3">[152]INPUT!#REF!</definedName>
    <definedName name="MOR9R" localSheetId="2">[152]INPUT!#REF!</definedName>
    <definedName name="MOR9R" localSheetId="1">[152]INPUT!#REF!</definedName>
    <definedName name="MOR9R" localSheetId="0">[152]INPUT!#REF!</definedName>
    <definedName name="MOR9R" localSheetId="5">[152]INPUT!#REF!</definedName>
    <definedName name="MOR9R">[153]INPUT!#REF!</definedName>
    <definedName name="MOTOR" localSheetId="4">#REF!</definedName>
    <definedName name="MOTOR" localSheetId="3">#REF!</definedName>
    <definedName name="MOTOR" localSheetId="2">#REF!</definedName>
    <definedName name="MOTOR" localSheetId="1">#REF!</definedName>
    <definedName name="MOTOR" localSheetId="0">#REF!</definedName>
    <definedName name="MOTOR" localSheetId="7">#REF!</definedName>
    <definedName name="MOTOR" localSheetId="5">#REF!</definedName>
    <definedName name="MOTOR">#REF!</definedName>
    <definedName name="MP" localSheetId="4">#REF!</definedName>
    <definedName name="MP" localSheetId="3">#REF!</definedName>
    <definedName name="MP" localSheetId="2">#REF!</definedName>
    <definedName name="MP" localSheetId="1">#REF!</definedName>
    <definedName name="MP" localSheetId="0">#REF!</definedName>
    <definedName name="MP" localSheetId="7">#REF!</definedName>
    <definedName name="MP" localSheetId="5">#REF!</definedName>
    <definedName name="MP">#REF!</definedName>
    <definedName name="Mpf" localSheetId="4">#REF!</definedName>
    <definedName name="Mpf" localSheetId="3">#REF!</definedName>
    <definedName name="Mpf" localSheetId="2">#REF!</definedName>
    <definedName name="Mpf" localSheetId="1">#REF!</definedName>
    <definedName name="Mpf" localSheetId="0">#REF!</definedName>
    <definedName name="Mpf" localSheetId="7">#REF!</definedName>
    <definedName name="Mpf" localSheetId="5">#REF!</definedName>
    <definedName name="Mpf">#REF!</definedName>
    <definedName name="MpLower" localSheetId="4">#REF!</definedName>
    <definedName name="MpLower" localSheetId="3">#REF!</definedName>
    <definedName name="MpLower" localSheetId="2">#REF!</definedName>
    <definedName name="MpLower" localSheetId="1">#REF!</definedName>
    <definedName name="MpLower" localSheetId="0">#REF!</definedName>
    <definedName name="MpLower" localSheetId="7">#REF!</definedName>
    <definedName name="MpLower" localSheetId="5">#REF!</definedName>
    <definedName name="MpLower">#REF!</definedName>
    <definedName name="MpUpper" localSheetId="4">#REF!</definedName>
    <definedName name="MpUpper" localSheetId="3">#REF!</definedName>
    <definedName name="MpUpper" localSheetId="2">#REF!</definedName>
    <definedName name="MpUpper" localSheetId="1">#REF!</definedName>
    <definedName name="MpUpper" localSheetId="0">#REF!</definedName>
    <definedName name="MpUpper" localSheetId="7">#REF!</definedName>
    <definedName name="MpUpper" localSheetId="5">#REF!</definedName>
    <definedName name="MpUpper">#REF!</definedName>
    <definedName name="MR" localSheetId="4">#REF!</definedName>
    <definedName name="MR" localSheetId="3">#REF!</definedName>
    <definedName name="MR" localSheetId="2">#REF!</definedName>
    <definedName name="MR" localSheetId="1">#REF!</definedName>
    <definedName name="MR" localSheetId="0">#REF!</definedName>
    <definedName name="MR" localSheetId="7">#REF!</definedName>
    <definedName name="MR" localSheetId="5">#REF!</definedName>
    <definedName name="MR">#REF!</definedName>
    <definedName name="MRD" localSheetId="4">#REF!</definedName>
    <definedName name="MRD" localSheetId="3">#REF!</definedName>
    <definedName name="MRD" localSheetId="2">#REF!</definedName>
    <definedName name="MRD" localSheetId="1">#REF!</definedName>
    <definedName name="MRD" localSheetId="0">#REF!</definedName>
    <definedName name="MRD" localSheetId="7">#REF!</definedName>
    <definedName name="MRD" localSheetId="5">#REF!</definedName>
    <definedName name="MRD">#REF!</definedName>
    <definedName name="MRL" localSheetId="4">#REF!</definedName>
    <definedName name="MRL" localSheetId="3">#REF!</definedName>
    <definedName name="MRL" localSheetId="2">#REF!</definedName>
    <definedName name="MRL" localSheetId="1">#REF!</definedName>
    <definedName name="MRL" localSheetId="0">#REF!</definedName>
    <definedName name="MRL" localSheetId="7">#REF!</definedName>
    <definedName name="MRL" localSheetId="5">#REF!</definedName>
    <definedName name="MRL">#REF!</definedName>
    <definedName name="MS" localSheetId="4">#REF!</definedName>
    <definedName name="MS" localSheetId="3">#REF!</definedName>
    <definedName name="MS" localSheetId="2">#REF!</definedName>
    <definedName name="MS" localSheetId="1">#REF!</definedName>
    <definedName name="MS" localSheetId="0">#REF!</definedName>
    <definedName name="MS" localSheetId="7">#REF!</definedName>
    <definedName name="MS" localSheetId="5">#REF!</definedName>
    <definedName name="MS">#REF!</definedName>
    <definedName name="MU" localSheetId="4">#REF!</definedName>
    <definedName name="MU" localSheetId="3">#REF!</definedName>
    <definedName name="MU" localSheetId="2">#REF!</definedName>
    <definedName name="MU" localSheetId="1">#REF!</definedName>
    <definedName name="MU" localSheetId="0">#REF!</definedName>
    <definedName name="MU" localSheetId="7">#REF!</definedName>
    <definedName name="MU" localSheetId="5">#REF!</definedName>
    <definedName name="MU">#REF!</definedName>
    <definedName name="MUO_REA" localSheetId="4">#REF!</definedName>
    <definedName name="MUO_REA" localSheetId="3">#REF!</definedName>
    <definedName name="MUO_REA" localSheetId="2">#REF!</definedName>
    <definedName name="MUO_REA" localSheetId="1">#REF!</definedName>
    <definedName name="MUO_REA" localSheetId="0">#REF!</definedName>
    <definedName name="MUO_REA" localSheetId="7">#REF!</definedName>
    <definedName name="MUO_REA" localSheetId="5">#REF!</definedName>
    <definedName name="MUO_REA">#REF!</definedName>
    <definedName name="MUO_TOE" localSheetId="4">#REF!</definedName>
    <definedName name="MUO_TOE" localSheetId="3">#REF!</definedName>
    <definedName name="MUO_TOE" localSheetId="2">#REF!</definedName>
    <definedName name="MUO_TOE" localSheetId="1">#REF!</definedName>
    <definedName name="MUO_TOE" localSheetId="0">#REF!</definedName>
    <definedName name="MUO_TOE" localSheetId="7">#REF!</definedName>
    <definedName name="MUO_TOE" localSheetId="5">#REF!</definedName>
    <definedName name="MUO_TOE">#REF!</definedName>
    <definedName name="musu" localSheetId="4">#REF!</definedName>
    <definedName name="musu" localSheetId="3">#REF!</definedName>
    <definedName name="musu" localSheetId="2">#REF!</definedName>
    <definedName name="musu" localSheetId="1">#REF!</definedName>
    <definedName name="musu" localSheetId="0">#REF!</definedName>
    <definedName name="musu" localSheetId="7">#REF!</definedName>
    <definedName name="musu" localSheetId="5">#REF!</definedName>
    <definedName name="musu">#REF!</definedName>
    <definedName name="MX" localSheetId="4">#REF!</definedName>
    <definedName name="MX" localSheetId="3">#REF!</definedName>
    <definedName name="MX" localSheetId="2">#REF!</definedName>
    <definedName name="MX" localSheetId="1">#REF!</definedName>
    <definedName name="MX" localSheetId="0">#REF!</definedName>
    <definedName name="MX" localSheetId="7">#REF!</definedName>
    <definedName name="MX" localSheetId="5">#REF!</definedName>
    <definedName name="MX">#REF!</definedName>
    <definedName name="MZ" localSheetId="4">#REF!</definedName>
    <definedName name="MZ" localSheetId="3">#REF!</definedName>
    <definedName name="MZ" localSheetId="2">#REF!</definedName>
    <definedName name="MZ" localSheetId="1">#REF!</definedName>
    <definedName name="MZ" localSheetId="0">#REF!</definedName>
    <definedName name="MZ" localSheetId="7">#REF!</definedName>
    <definedName name="MZ" localSheetId="5">#REF!</definedName>
    <definedName name="MZ">#REF!</definedName>
    <definedName name="㎡" localSheetId="4">#REF!</definedName>
    <definedName name="㎡" localSheetId="3">#REF!</definedName>
    <definedName name="㎡" localSheetId="2">#REF!</definedName>
    <definedName name="㎡" localSheetId="1">#REF!</definedName>
    <definedName name="㎡" localSheetId="0">#REF!</definedName>
    <definedName name="㎡" localSheetId="7">#REF!</definedName>
    <definedName name="㎡" localSheetId="5">#REF!</definedName>
    <definedName name="㎡">#REF!</definedName>
    <definedName name="N" localSheetId="4">#REF!</definedName>
    <definedName name="N" localSheetId="3">#REF!</definedName>
    <definedName name="N" localSheetId="2">#REF!</definedName>
    <definedName name="N" localSheetId="1">#REF!</definedName>
    <definedName name="N" localSheetId="0">#REF!</definedName>
    <definedName name="N" localSheetId="7">#REF!</definedName>
    <definedName name="N" localSheetId="5">#REF!</definedName>
    <definedName name="N">#REF!</definedName>
    <definedName name="N_C" localSheetId="4">#REF!</definedName>
    <definedName name="N_C" localSheetId="3">#REF!</definedName>
    <definedName name="N_C" localSheetId="2">#REF!</definedName>
    <definedName name="N_C" localSheetId="1">#REF!</definedName>
    <definedName name="N_C" localSheetId="0">#REF!</definedName>
    <definedName name="N_C" localSheetId="7">#REF!</definedName>
    <definedName name="N_C" localSheetId="5">#REF!</definedName>
    <definedName name="N_C">#REF!</definedName>
    <definedName name="N_Q" localSheetId="4">#REF!</definedName>
    <definedName name="N_Q" localSheetId="3">#REF!</definedName>
    <definedName name="N_Q" localSheetId="2">#REF!</definedName>
    <definedName name="N_Q" localSheetId="1">#REF!</definedName>
    <definedName name="N_Q" localSheetId="0">#REF!</definedName>
    <definedName name="N_Q" localSheetId="7">#REF!</definedName>
    <definedName name="N_Q" localSheetId="5">#REF!</definedName>
    <definedName name="N_Q">#REF!</definedName>
    <definedName name="N_R" localSheetId="4">#REF!</definedName>
    <definedName name="N_R" localSheetId="3">#REF!</definedName>
    <definedName name="N_R" localSheetId="2">#REF!</definedName>
    <definedName name="N_R" localSheetId="1">#REF!</definedName>
    <definedName name="N_R" localSheetId="0">#REF!</definedName>
    <definedName name="N_R" localSheetId="7">#REF!</definedName>
    <definedName name="N_R" localSheetId="5">#REF!</definedName>
    <definedName name="N_R">#REF!</definedName>
    <definedName name="N1A" localSheetId="4">#REF!</definedName>
    <definedName name="N1A" localSheetId="3">#REF!</definedName>
    <definedName name="N1A" localSheetId="2">#REF!</definedName>
    <definedName name="N1A" localSheetId="1">#REF!</definedName>
    <definedName name="N1A" localSheetId="0">#REF!</definedName>
    <definedName name="N1A" localSheetId="7">#REF!</definedName>
    <definedName name="N1A" localSheetId="5">#REF!</definedName>
    <definedName name="N1A">#REF!</definedName>
    <definedName name="N1D" localSheetId="4">#REF!</definedName>
    <definedName name="N1D" localSheetId="3">#REF!</definedName>
    <definedName name="N1D" localSheetId="2">#REF!</definedName>
    <definedName name="N1D" localSheetId="1">#REF!</definedName>
    <definedName name="N1D" localSheetId="0">#REF!</definedName>
    <definedName name="N1D" localSheetId="7">#REF!</definedName>
    <definedName name="N1D" localSheetId="5">#REF!</definedName>
    <definedName name="N1D">#REF!</definedName>
    <definedName name="N1S" localSheetId="4">#REF!</definedName>
    <definedName name="N1S" localSheetId="3">#REF!</definedName>
    <definedName name="N1S" localSheetId="2">#REF!</definedName>
    <definedName name="N1S" localSheetId="1">#REF!</definedName>
    <definedName name="N1S" localSheetId="0">#REF!</definedName>
    <definedName name="N1S" localSheetId="7">#REF!</definedName>
    <definedName name="N1S" localSheetId="5">#REF!</definedName>
    <definedName name="N1S">#REF!</definedName>
    <definedName name="N2S" localSheetId="4">#REF!</definedName>
    <definedName name="N2S" localSheetId="3">#REF!</definedName>
    <definedName name="N2S" localSheetId="2">#REF!</definedName>
    <definedName name="N2S" localSheetId="1">#REF!</definedName>
    <definedName name="N2S" localSheetId="0">#REF!</definedName>
    <definedName name="N2S" localSheetId="7">#REF!</definedName>
    <definedName name="N2S" localSheetId="5">#REF!</definedName>
    <definedName name="N2S">#REF!</definedName>
    <definedName name="N3S" localSheetId="4">#REF!</definedName>
    <definedName name="N3S" localSheetId="3">#REF!</definedName>
    <definedName name="N3S" localSheetId="2">#REF!</definedName>
    <definedName name="N3S" localSheetId="1">#REF!</definedName>
    <definedName name="N3S" localSheetId="0">#REF!</definedName>
    <definedName name="N3S" localSheetId="7">#REF!</definedName>
    <definedName name="N3S" localSheetId="5">#REF!</definedName>
    <definedName name="N3S">#REF!</definedName>
    <definedName name="n이" localSheetId="4">#REF!</definedName>
    <definedName name="n이" localSheetId="3">#REF!</definedName>
    <definedName name="n이" localSheetId="2">#REF!</definedName>
    <definedName name="n이" localSheetId="1">#REF!</definedName>
    <definedName name="n이" localSheetId="0">#REF!</definedName>
    <definedName name="n이" localSheetId="7">#REF!</definedName>
    <definedName name="n이" localSheetId="5">#REF!</definedName>
    <definedName name="n이">#REF!</definedName>
    <definedName name="n이_1" localSheetId="4">#REF!</definedName>
    <definedName name="n이_1" localSheetId="3">#REF!</definedName>
    <definedName name="n이_1" localSheetId="2">#REF!</definedName>
    <definedName name="n이_1" localSheetId="1">#REF!</definedName>
    <definedName name="n이_1" localSheetId="0">#REF!</definedName>
    <definedName name="n이_1" localSheetId="7">#REF!</definedName>
    <definedName name="n이_1" localSheetId="5">#REF!</definedName>
    <definedName name="n이_1">#REF!</definedName>
    <definedName name="n이_2" localSheetId="4">#REF!</definedName>
    <definedName name="n이_2" localSheetId="3">#REF!</definedName>
    <definedName name="n이_2" localSheetId="2">#REF!</definedName>
    <definedName name="n이_2" localSheetId="1">#REF!</definedName>
    <definedName name="n이_2" localSheetId="0">#REF!</definedName>
    <definedName name="n이_2" localSheetId="7">#REF!</definedName>
    <definedName name="n이_2" localSheetId="5">#REF!</definedName>
    <definedName name="n이_2">#REF!</definedName>
    <definedName name="n일" localSheetId="4">#REF!</definedName>
    <definedName name="n일" localSheetId="3">#REF!</definedName>
    <definedName name="n일" localSheetId="2">#REF!</definedName>
    <definedName name="n일" localSheetId="1">#REF!</definedName>
    <definedName name="n일" localSheetId="0">#REF!</definedName>
    <definedName name="n일" localSheetId="7">#REF!</definedName>
    <definedName name="n일" localSheetId="5">#REF!</definedName>
    <definedName name="n일">#REF!</definedName>
    <definedName name="N치" localSheetId="4">#REF!</definedName>
    <definedName name="N치" localSheetId="3">#REF!</definedName>
    <definedName name="N치" localSheetId="2">#REF!</definedName>
    <definedName name="N치" localSheetId="1">#REF!</definedName>
    <definedName name="N치" localSheetId="0">#REF!</definedName>
    <definedName name="N치" localSheetId="7">#REF!</definedName>
    <definedName name="N치" localSheetId="5">#REF!</definedName>
    <definedName name="N치">#REF!</definedName>
    <definedName name="NA" localSheetId="4">#REF!</definedName>
    <definedName name="NA" localSheetId="3">#REF!</definedName>
    <definedName name="NA" localSheetId="2">#REF!</definedName>
    <definedName name="NA" localSheetId="1">#REF!</definedName>
    <definedName name="NA" localSheetId="0">#REF!</definedName>
    <definedName name="NA" localSheetId="7">#REF!</definedName>
    <definedName name="NA" localSheetId="5">#REF!</definedName>
    <definedName name="NA">#REF!</definedName>
    <definedName name="NC" localSheetId="4">#REF!</definedName>
    <definedName name="NC" localSheetId="3">#REF!</definedName>
    <definedName name="NC" localSheetId="2">#REF!</definedName>
    <definedName name="NC" localSheetId="1">#REF!</definedName>
    <definedName name="NC" localSheetId="0">#REF!</definedName>
    <definedName name="NC" localSheetId="7">#REF!</definedName>
    <definedName name="NC" localSheetId="5">#REF!</definedName>
    <definedName name="NC">#REF!</definedName>
    <definedName name="Nca" localSheetId="4">#REF!</definedName>
    <definedName name="Nca" localSheetId="3">#REF!</definedName>
    <definedName name="Nca" localSheetId="2">#REF!</definedName>
    <definedName name="Nca" localSheetId="1">#REF!</definedName>
    <definedName name="Nca" localSheetId="0">#REF!</definedName>
    <definedName name="Nca" localSheetId="7">#REF!</definedName>
    <definedName name="Nca" localSheetId="5">#REF!</definedName>
    <definedName name="Nca">#REF!</definedName>
    <definedName name="Ncd" localSheetId="4">#REF!</definedName>
    <definedName name="Ncd" localSheetId="3">#REF!</definedName>
    <definedName name="Ncd" localSheetId="2">#REF!</definedName>
    <definedName name="Ncd" localSheetId="1">#REF!</definedName>
    <definedName name="Ncd" localSheetId="0">#REF!</definedName>
    <definedName name="Ncd" localSheetId="7">#REF!</definedName>
    <definedName name="Ncd" localSheetId="5">#REF!</definedName>
    <definedName name="Ncd">#REF!</definedName>
    <definedName name="ND" localSheetId="4">#REF!</definedName>
    <definedName name="ND" localSheetId="3">#REF!</definedName>
    <definedName name="ND" localSheetId="2">#REF!</definedName>
    <definedName name="ND" localSheetId="1">#REF!</definedName>
    <definedName name="ND" localSheetId="0">#REF!</definedName>
    <definedName name="ND" localSheetId="7">#REF!</definedName>
    <definedName name="ND" localSheetId="5">#REF!</definedName>
    <definedName name="ND">#REF!</definedName>
    <definedName name="NDO" localSheetId="4">#REF!</definedName>
    <definedName name="NDO" localSheetId="3">#REF!</definedName>
    <definedName name="NDO" localSheetId="2">#REF!</definedName>
    <definedName name="NDO" localSheetId="1">#REF!</definedName>
    <definedName name="NDO" localSheetId="0">#REF!</definedName>
    <definedName name="NDO" localSheetId="7">#REF!</definedName>
    <definedName name="NDO" localSheetId="5">#REF!</definedName>
    <definedName name="NDO">#REF!</definedName>
    <definedName name="NE" localSheetId="4">#REF!</definedName>
    <definedName name="NE" localSheetId="3">#REF!</definedName>
    <definedName name="NE" localSheetId="2">#REF!</definedName>
    <definedName name="NE" localSheetId="1">#REF!</definedName>
    <definedName name="NE" localSheetId="0">#REF!</definedName>
    <definedName name="NE" localSheetId="7">#REF!</definedName>
    <definedName name="NE" localSheetId="5">#REF!</definedName>
    <definedName name="NE">#REF!</definedName>
    <definedName name="NF" localSheetId="4">#REF!</definedName>
    <definedName name="NF" localSheetId="3">#REF!</definedName>
    <definedName name="NF" localSheetId="2">#REF!</definedName>
    <definedName name="NF" localSheetId="1">#REF!</definedName>
    <definedName name="NF" localSheetId="0">#REF!</definedName>
    <definedName name="NF" localSheetId="7">#REF!</definedName>
    <definedName name="NF" localSheetId="5">#REF!</definedName>
    <definedName name="NF">#REF!</definedName>
    <definedName name="NHM" localSheetId="4">#REF!</definedName>
    <definedName name="NHM" localSheetId="3">#REF!</definedName>
    <definedName name="NHM" localSheetId="2">#REF!</definedName>
    <definedName name="NHM" localSheetId="1">#REF!</definedName>
    <definedName name="NHM" localSheetId="0">#REF!</definedName>
    <definedName name="NHM" localSheetId="7">#REF!</definedName>
    <definedName name="NHM" localSheetId="5">#REF!</definedName>
    <definedName name="NHM">#REF!</definedName>
    <definedName name="NN" localSheetId="4">#REF!</definedName>
    <definedName name="NN" localSheetId="3">#REF!</definedName>
    <definedName name="NN" localSheetId="2">#REF!</definedName>
    <definedName name="NN" localSheetId="1">#REF!</definedName>
    <definedName name="NN" localSheetId="0">#REF!</definedName>
    <definedName name="NN" localSheetId="7">#REF!</definedName>
    <definedName name="NN" localSheetId="5">#REF!</definedName>
    <definedName name="NN">#REF!</definedName>
    <definedName name="NO" localSheetId="4">[154]직공비!#REF!</definedName>
    <definedName name="NO" localSheetId="3">[154]직공비!#REF!</definedName>
    <definedName name="NO" localSheetId="2">[154]직공비!#REF!</definedName>
    <definedName name="NO" localSheetId="1">[154]직공비!#REF!</definedName>
    <definedName name="NO" localSheetId="0">[154]직공비!#REF!</definedName>
    <definedName name="NO" localSheetId="7">[154]직공비!#REF!</definedName>
    <definedName name="NO" localSheetId="5">[154]직공비!#REF!</definedName>
    <definedName name="NO">[154]직공비!#REF!</definedName>
    <definedName name="NoCon" localSheetId="4">#REF!</definedName>
    <definedName name="NoCon" localSheetId="3">#REF!</definedName>
    <definedName name="NoCon" localSheetId="2">#REF!</definedName>
    <definedName name="NoCon" localSheetId="1">#REF!</definedName>
    <definedName name="NoCon" localSheetId="0">#REF!</definedName>
    <definedName name="NoCon" localSheetId="7">#REF!</definedName>
    <definedName name="NoCon" localSheetId="5">#REF!</definedName>
    <definedName name="NoCon">#REF!</definedName>
    <definedName name="NOT" localSheetId="4">#REF!</definedName>
    <definedName name="NOT" localSheetId="3">#REF!</definedName>
    <definedName name="NOT" localSheetId="2">#REF!</definedName>
    <definedName name="NOT" localSheetId="1">#REF!</definedName>
    <definedName name="NOT" localSheetId="0">#REF!</definedName>
    <definedName name="NOT" localSheetId="7">#REF!</definedName>
    <definedName name="NOT" localSheetId="5">#REF!</definedName>
    <definedName name="NOT">#REF!</definedName>
    <definedName name="NOTCH" localSheetId="4">#REF!</definedName>
    <definedName name="NOTCH" localSheetId="3">#REF!</definedName>
    <definedName name="NOTCH" localSheetId="2">#REF!</definedName>
    <definedName name="NOTCH" localSheetId="1">#REF!</definedName>
    <definedName name="NOTCH" localSheetId="0">#REF!</definedName>
    <definedName name="NOTCH" localSheetId="7">#REF!</definedName>
    <definedName name="NOTCH" localSheetId="5">#REF!</definedName>
    <definedName name="NOTCH">#REF!</definedName>
    <definedName name="NPI" localSheetId="4">#REF!</definedName>
    <definedName name="NPI" localSheetId="3">#REF!</definedName>
    <definedName name="NPI" localSheetId="2">#REF!</definedName>
    <definedName name="NPI" localSheetId="1">#REF!</definedName>
    <definedName name="NPI" localSheetId="0">#REF!</definedName>
    <definedName name="NPI" localSheetId="7">#REF!</definedName>
    <definedName name="NPI" localSheetId="5">#REF!</definedName>
    <definedName name="NPI">#REF!</definedName>
    <definedName name="NSA" localSheetId="4">#REF!</definedName>
    <definedName name="NSA" localSheetId="3">#REF!</definedName>
    <definedName name="NSA" localSheetId="2">#REF!</definedName>
    <definedName name="NSA" localSheetId="1">#REF!</definedName>
    <definedName name="NSA" localSheetId="0">#REF!</definedName>
    <definedName name="NSA" localSheetId="7">#REF!</definedName>
    <definedName name="NSA" localSheetId="5">#REF!</definedName>
    <definedName name="NSA">#REF!</definedName>
    <definedName name="NSC" localSheetId="4">#REF!</definedName>
    <definedName name="NSC" localSheetId="3">#REF!</definedName>
    <definedName name="NSC" localSheetId="2">#REF!</definedName>
    <definedName name="NSC" localSheetId="1">#REF!</definedName>
    <definedName name="NSC" localSheetId="0">#REF!</definedName>
    <definedName name="NSC" localSheetId="7">#REF!</definedName>
    <definedName name="NSC" localSheetId="5">#REF!</definedName>
    <definedName name="NSC">#REF!</definedName>
    <definedName name="NSD" localSheetId="4">#REF!</definedName>
    <definedName name="NSD" localSheetId="3">#REF!</definedName>
    <definedName name="NSD" localSheetId="2">#REF!</definedName>
    <definedName name="NSD" localSheetId="1">#REF!</definedName>
    <definedName name="NSD" localSheetId="0">#REF!</definedName>
    <definedName name="NSD" localSheetId="7">#REF!</definedName>
    <definedName name="NSD" localSheetId="5">#REF!</definedName>
    <definedName name="NSD">#REF!</definedName>
    <definedName name="NSE" localSheetId="4">#REF!</definedName>
    <definedName name="NSE" localSheetId="3">#REF!</definedName>
    <definedName name="NSE" localSheetId="2">#REF!</definedName>
    <definedName name="NSE" localSheetId="1">#REF!</definedName>
    <definedName name="NSE" localSheetId="0">#REF!</definedName>
    <definedName name="NSE" localSheetId="7">#REF!</definedName>
    <definedName name="NSE" localSheetId="5">#REF!</definedName>
    <definedName name="NSE">#REF!</definedName>
    <definedName name="NSH" localSheetId="4">#REF!</definedName>
    <definedName name="NSH" localSheetId="3">#REF!</definedName>
    <definedName name="NSH" localSheetId="2">#REF!</definedName>
    <definedName name="NSH" localSheetId="1">#REF!</definedName>
    <definedName name="NSH" localSheetId="0">#REF!</definedName>
    <definedName name="NSH" localSheetId="7">#REF!</definedName>
    <definedName name="NSH" localSheetId="5">#REF!</definedName>
    <definedName name="NSH">#REF!</definedName>
    <definedName name="NSO" localSheetId="4">#REF!</definedName>
    <definedName name="NSO" localSheetId="3">#REF!</definedName>
    <definedName name="NSO" localSheetId="2">#REF!</definedName>
    <definedName name="NSO" localSheetId="1">#REF!</definedName>
    <definedName name="NSO" localSheetId="0">#REF!</definedName>
    <definedName name="NSO" localSheetId="7">#REF!</definedName>
    <definedName name="NSO" localSheetId="5">#REF!</definedName>
    <definedName name="NSO">#REF!</definedName>
    <definedName name="NSP" localSheetId="4">#REF!</definedName>
    <definedName name="NSP" localSheetId="3">#REF!</definedName>
    <definedName name="NSP" localSheetId="2">#REF!</definedName>
    <definedName name="NSP" localSheetId="1">#REF!</definedName>
    <definedName name="NSP" localSheetId="0">#REF!</definedName>
    <definedName name="NSP" localSheetId="7">#REF!</definedName>
    <definedName name="NSP" localSheetId="5">#REF!</definedName>
    <definedName name="NSP">#REF!</definedName>
    <definedName name="NST" localSheetId="4">#REF!</definedName>
    <definedName name="NST" localSheetId="3">#REF!</definedName>
    <definedName name="NST" localSheetId="2">#REF!</definedName>
    <definedName name="NST" localSheetId="1">#REF!</definedName>
    <definedName name="NST" localSheetId="0">#REF!</definedName>
    <definedName name="NST" localSheetId="7">#REF!</definedName>
    <definedName name="NST" localSheetId="5">#REF!</definedName>
    <definedName name="NST">#REF!</definedName>
    <definedName name="NSV" localSheetId="4">#REF!</definedName>
    <definedName name="NSV" localSheetId="3">#REF!</definedName>
    <definedName name="NSV" localSheetId="2">#REF!</definedName>
    <definedName name="NSV" localSheetId="1">#REF!</definedName>
    <definedName name="NSV" localSheetId="0">#REF!</definedName>
    <definedName name="NSV" localSheetId="7">#REF!</definedName>
    <definedName name="NSV" localSheetId="5">#REF!</definedName>
    <definedName name="NSV">#REF!</definedName>
    <definedName name="NUM" localSheetId="4">[154]직공비!#REF!</definedName>
    <definedName name="NUM" localSheetId="3">[154]직공비!#REF!</definedName>
    <definedName name="NUM" localSheetId="2">[154]직공비!#REF!</definedName>
    <definedName name="NUM" localSheetId="1">[154]직공비!#REF!</definedName>
    <definedName name="NUM" localSheetId="0">[154]직공비!#REF!</definedName>
    <definedName name="NUM" localSheetId="7">[154]직공비!#REF!</definedName>
    <definedName name="NUM" localSheetId="5">[154]직공비!#REF!</definedName>
    <definedName name="NUM">[154]직공비!#REF!</definedName>
    <definedName name="NUMBER" localSheetId="4">#REF!</definedName>
    <definedName name="NUMBER" localSheetId="3">#REF!</definedName>
    <definedName name="NUMBER" localSheetId="2">#REF!</definedName>
    <definedName name="NUMBER" localSheetId="1">#REF!</definedName>
    <definedName name="NUMBER" localSheetId="0">#REF!</definedName>
    <definedName name="NUMBER" localSheetId="7">#REF!</definedName>
    <definedName name="NUMBER" localSheetId="5">#REF!</definedName>
    <definedName name="NUMBER">#REF!</definedName>
    <definedName name="OOO" localSheetId="4">#REF!</definedName>
    <definedName name="OOO" localSheetId="3">#REF!</definedName>
    <definedName name="OOO" localSheetId="2">#REF!</definedName>
    <definedName name="OOO" localSheetId="1">#REF!</definedName>
    <definedName name="OOO" localSheetId="0">#REF!</definedName>
    <definedName name="ooo" localSheetId="7" hidden="1">'[174]6PILE  (돌출)'!#REF!</definedName>
    <definedName name="OOO" localSheetId="5">#REF!</definedName>
    <definedName name="OOO">#REF!</definedName>
    <definedName name="OP" localSheetId="4">#REF!</definedName>
    <definedName name="OP" localSheetId="3">#REF!</definedName>
    <definedName name="OP" localSheetId="2">#REF!</definedName>
    <definedName name="OP" localSheetId="1">#REF!</definedName>
    <definedName name="OP" localSheetId="0">#REF!</definedName>
    <definedName name="OP" localSheetId="7">#REF!</definedName>
    <definedName name="OP" localSheetId="5">#REF!</definedName>
    <definedName name="OP">#REF!</definedName>
    <definedName name="OPI" localSheetId="4">#N/A</definedName>
    <definedName name="OPI" localSheetId="3">#N/A</definedName>
    <definedName name="OPI" localSheetId="2">#N/A</definedName>
    <definedName name="OPI" localSheetId="1">#N/A</definedName>
    <definedName name="OPI" localSheetId="0">#N/A</definedName>
    <definedName name="OPI" localSheetId="7">#N/A</definedName>
    <definedName name="OPI" localSheetId="11">#N/A</definedName>
    <definedName name="OPI" localSheetId="5">#N/A</definedName>
    <definedName name="OPI">#N/A</definedName>
    <definedName name="P" localSheetId="4">[124]DATE!$C$24:$C$85</definedName>
    <definedName name="P" localSheetId="3">[124]DATE!$C$24:$C$85</definedName>
    <definedName name="P" localSheetId="2">[124]DATE!$C$24:$C$85</definedName>
    <definedName name="P" localSheetId="1">[124]DATE!$C$24:$C$85</definedName>
    <definedName name="P" localSheetId="0">[124]DATE!$C$24:$C$85</definedName>
    <definedName name="P" localSheetId="5">[124]DATE!$C$24:$C$85</definedName>
    <definedName name="P">[125]DATE!$C$24:$C$85</definedName>
    <definedName name="P_A" localSheetId="4">#REF!</definedName>
    <definedName name="P_A" localSheetId="3">#REF!</definedName>
    <definedName name="P_A" localSheetId="2">#REF!</definedName>
    <definedName name="P_A" localSheetId="1">#REF!</definedName>
    <definedName name="P_A" localSheetId="0">#REF!</definedName>
    <definedName name="P_A" localSheetId="7">#REF!</definedName>
    <definedName name="P_A" localSheetId="5">#REF!</definedName>
    <definedName name="P_A">#REF!</definedName>
    <definedName name="P_D" localSheetId="4">#REF!</definedName>
    <definedName name="P_D" localSheetId="3">#REF!</definedName>
    <definedName name="P_D" localSheetId="2">#REF!</definedName>
    <definedName name="P_D" localSheetId="1">#REF!</definedName>
    <definedName name="P_D" localSheetId="0">#REF!</definedName>
    <definedName name="P_D" localSheetId="7">#REF!</definedName>
    <definedName name="P_D" localSheetId="5">#REF!</definedName>
    <definedName name="P_D">#REF!</definedName>
    <definedName name="P_E" localSheetId="4">#REF!</definedName>
    <definedName name="P_E" localSheetId="3">#REF!</definedName>
    <definedName name="P_E" localSheetId="2">#REF!</definedName>
    <definedName name="P_E" localSheetId="1">#REF!</definedName>
    <definedName name="P_E" localSheetId="0">#REF!</definedName>
    <definedName name="P_E" localSheetId="7">#REF!</definedName>
    <definedName name="P_E" localSheetId="5">#REF!</definedName>
    <definedName name="P_E">#REF!</definedName>
    <definedName name="P_H2" localSheetId="4">#REF!</definedName>
    <definedName name="P_H2" localSheetId="3">#REF!</definedName>
    <definedName name="P_H2" localSheetId="2">#REF!</definedName>
    <definedName name="P_H2" localSheetId="1">#REF!</definedName>
    <definedName name="P_H2" localSheetId="0">#REF!</definedName>
    <definedName name="P_H2" localSheetId="7">#REF!</definedName>
    <definedName name="P_H2" localSheetId="5">#REF!</definedName>
    <definedName name="P_H2">#REF!</definedName>
    <definedName name="P0" localSheetId="4">[175]가공비!#REF!</definedName>
    <definedName name="P0" localSheetId="3">[175]가공비!#REF!</definedName>
    <definedName name="P0" localSheetId="2">[175]가공비!#REF!</definedName>
    <definedName name="P0" localSheetId="1">[175]가공비!#REF!</definedName>
    <definedName name="P0" localSheetId="0">[175]가공비!#REF!</definedName>
    <definedName name="P0" localSheetId="7">[176]가공비!#REF!</definedName>
    <definedName name="P0" localSheetId="5">[175]가공비!#REF!</definedName>
    <definedName name="P0">[176]가공비!#REF!</definedName>
    <definedName name="P10TL" localSheetId="4">[152]INPUT!#REF!</definedName>
    <definedName name="P10TL" localSheetId="3">[152]INPUT!#REF!</definedName>
    <definedName name="P10TL" localSheetId="2">[152]INPUT!#REF!</definedName>
    <definedName name="P10TL" localSheetId="1">[152]INPUT!#REF!</definedName>
    <definedName name="P10TL" localSheetId="0">[152]INPUT!#REF!</definedName>
    <definedName name="P10TL" localSheetId="7">[153]INPUT!#REF!</definedName>
    <definedName name="P10TL" localSheetId="5">[152]INPUT!#REF!</definedName>
    <definedName name="P10TL">[153]INPUT!#REF!</definedName>
    <definedName name="P10TR" localSheetId="4">[152]INPUT!#REF!</definedName>
    <definedName name="P10TR" localSheetId="3">[152]INPUT!#REF!</definedName>
    <definedName name="P10TR" localSheetId="2">[152]INPUT!#REF!</definedName>
    <definedName name="P10TR" localSheetId="1">[152]INPUT!#REF!</definedName>
    <definedName name="P10TR" localSheetId="0">[152]INPUT!#REF!</definedName>
    <definedName name="P10TR" localSheetId="5">[152]INPUT!#REF!</definedName>
    <definedName name="P10TR">[153]INPUT!#REF!</definedName>
    <definedName name="P2_D12" localSheetId="4">#REF!</definedName>
    <definedName name="P2_D12" localSheetId="3">#REF!</definedName>
    <definedName name="P2_D12" localSheetId="2">#REF!</definedName>
    <definedName name="P2_D12" localSheetId="1">#REF!</definedName>
    <definedName name="P2_D12" localSheetId="0">#REF!</definedName>
    <definedName name="P2_D12" localSheetId="7">#REF!</definedName>
    <definedName name="P2_D12" localSheetId="5">#REF!</definedName>
    <definedName name="P2_D12">#REF!</definedName>
    <definedName name="P2_D22" localSheetId="4">#REF!</definedName>
    <definedName name="P2_D22" localSheetId="3">#REF!</definedName>
    <definedName name="P2_D22" localSheetId="2">#REF!</definedName>
    <definedName name="P2_D22" localSheetId="1">#REF!</definedName>
    <definedName name="P2_D22" localSheetId="0">#REF!</definedName>
    <definedName name="P2_D22" localSheetId="7">#REF!</definedName>
    <definedName name="P2_D22" localSheetId="5">#REF!</definedName>
    <definedName name="P2_D22">#REF!</definedName>
    <definedName name="P2_P1" localSheetId="4">#REF!</definedName>
    <definedName name="P2_P1" localSheetId="3">#REF!</definedName>
    <definedName name="P2_P1" localSheetId="2">#REF!</definedName>
    <definedName name="P2_P1" localSheetId="1">#REF!</definedName>
    <definedName name="P2_P1" localSheetId="0">#REF!</definedName>
    <definedName name="P2_P1" localSheetId="7">#REF!</definedName>
    <definedName name="P2_P1" localSheetId="5">#REF!</definedName>
    <definedName name="P2_P1">#REF!</definedName>
    <definedName name="P2_P10" localSheetId="4">#REF!</definedName>
    <definedName name="P2_P10" localSheetId="3">#REF!</definedName>
    <definedName name="P2_P10" localSheetId="2">#REF!</definedName>
    <definedName name="P2_P10" localSheetId="1">#REF!</definedName>
    <definedName name="P2_P10" localSheetId="0">#REF!</definedName>
    <definedName name="P2_P10" localSheetId="7">#REF!</definedName>
    <definedName name="P2_P10" localSheetId="5">#REF!</definedName>
    <definedName name="P2_P10">#REF!</definedName>
    <definedName name="P2_P2" localSheetId="4">#REF!</definedName>
    <definedName name="P2_P2" localSheetId="3">#REF!</definedName>
    <definedName name="P2_P2" localSheetId="2">#REF!</definedName>
    <definedName name="P2_P2" localSheetId="1">#REF!</definedName>
    <definedName name="P2_P2" localSheetId="0">#REF!</definedName>
    <definedName name="P2_P2" localSheetId="7">#REF!</definedName>
    <definedName name="P2_P2" localSheetId="5">#REF!</definedName>
    <definedName name="P2_P2">#REF!</definedName>
    <definedName name="P2_P3" localSheetId="4">#REF!</definedName>
    <definedName name="P2_P3" localSheetId="3">#REF!</definedName>
    <definedName name="P2_P3" localSheetId="2">#REF!</definedName>
    <definedName name="P2_P3" localSheetId="1">#REF!</definedName>
    <definedName name="P2_P3" localSheetId="0">#REF!</definedName>
    <definedName name="P2_P3" localSheetId="7">#REF!</definedName>
    <definedName name="P2_P3" localSheetId="5">#REF!</definedName>
    <definedName name="P2_P3">#REF!</definedName>
    <definedName name="P2_P4" localSheetId="4">#REF!</definedName>
    <definedName name="P2_P4" localSheetId="3">#REF!</definedName>
    <definedName name="P2_P4" localSheetId="2">#REF!</definedName>
    <definedName name="P2_P4" localSheetId="1">#REF!</definedName>
    <definedName name="P2_P4" localSheetId="0">#REF!</definedName>
    <definedName name="P2_P4" localSheetId="7">#REF!</definedName>
    <definedName name="P2_P4" localSheetId="5">#REF!</definedName>
    <definedName name="P2_P4">#REF!</definedName>
    <definedName name="P2_P5" localSheetId="4">#REF!</definedName>
    <definedName name="P2_P5" localSheetId="3">#REF!</definedName>
    <definedName name="P2_P5" localSheetId="2">#REF!</definedName>
    <definedName name="P2_P5" localSheetId="1">#REF!</definedName>
    <definedName name="P2_P5" localSheetId="0">#REF!</definedName>
    <definedName name="P2_P5" localSheetId="7">#REF!</definedName>
    <definedName name="P2_P5" localSheetId="5">#REF!</definedName>
    <definedName name="P2_P5">#REF!</definedName>
    <definedName name="P2_P7" localSheetId="4">#REF!</definedName>
    <definedName name="P2_P7" localSheetId="3">#REF!</definedName>
    <definedName name="P2_P7" localSheetId="2">#REF!</definedName>
    <definedName name="P2_P7" localSheetId="1">#REF!</definedName>
    <definedName name="P2_P7" localSheetId="0">#REF!</definedName>
    <definedName name="P2_P7" localSheetId="7">#REF!</definedName>
    <definedName name="P2_P7" localSheetId="5">#REF!</definedName>
    <definedName name="P2_P7">#REF!</definedName>
    <definedName name="P2_P8" localSheetId="4">#REF!</definedName>
    <definedName name="P2_P8" localSheetId="3">#REF!</definedName>
    <definedName name="P2_P8" localSheetId="2">#REF!</definedName>
    <definedName name="P2_P8" localSheetId="1">#REF!</definedName>
    <definedName name="P2_P8" localSheetId="0">#REF!</definedName>
    <definedName name="P2_P8" localSheetId="7">#REF!</definedName>
    <definedName name="P2_P8" localSheetId="5">#REF!</definedName>
    <definedName name="P2_P8">#REF!</definedName>
    <definedName name="P2_P9" localSheetId="4">#REF!</definedName>
    <definedName name="P2_P9" localSheetId="3">#REF!</definedName>
    <definedName name="P2_P9" localSheetId="2">#REF!</definedName>
    <definedName name="P2_P9" localSheetId="1">#REF!</definedName>
    <definedName name="P2_P9" localSheetId="0">#REF!</definedName>
    <definedName name="P2_P9" localSheetId="7">#REF!</definedName>
    <definedName name="P2_P9" localSheetId="5">#REF!</definedName>
    <definedName name="P2_P9">#REF!</definedName>
    <definedName name="P2고정단" localSheetId="4">#REF!</definedName>
    <definedName name="P2고정단" localSheetId="3">#REF!</definedName>
    <definedName name="P2고정단" localSheetId="2">#REF!</definedName>
    <definedName name="P2고정단" localSheetId="1">#REF!</definedName>
    <definedName name="P2고정단" localSheetId="0">#REF!</definedName>
    <definedName name="P2고정단" localSheetId="7">#REF!</definedName>
    <definedName name="P2고정단" localSheetId="5">#REF!</definedName>
    <definedName name="P2고정단">#REF!</definedName>
    <definedName name="P2기둥X1" localSheetId="4">#REF!</definedName>
    <definedName name="P2기둥X1" localSheetId="3">#REF!</definedName>
    <definedName name="P2기둥X1" localSheetId="2">#REF!</definedName>
    <definedName name="P2기둥X1" localSheetId="1">#REF!</definedName>
    <definedName name="P2기둥X1" localSheetId="0">#REF!</definedName>
    <definedName name="P2기둥X1" localSheetId="7">#REF!</definedName>
    <definedName name="P2기둥X1" localSheetId="5">#REF!</definedName>
    <definedName name="P2기둥X1">#REF!</definedName>
    <definedName name="P2기둥X2" localSheetId="4">#REF!</definedName>
    <definedName name="P2기둥X2" localSheetId="3">#REF!</definedName>
    <definedName name="P2기둥X2" localSheetId="2">#REF!</definedName>
    <definedName name="P2기둥X2" localSheetId="1">#REF!</definedName>
    <definedName name="P2기둥X2" localSheetId="0">#REF!</definedName>
    <definedName name="P2기둥X2" localSheetId="7">#REF!</definedName>
    <definedName name="P2기둥X2" localSheetId="5">#REF!</definedName>
    <definedName name="P2기둥X2">#REF!</definedName>
    <definedName name="P2기둥Y" localSheetId="4">#REF!</definedName>
    <definedName name="P2기둥Y" localSheetId="3">#REF!</definedName>
    <definedName name="P2기둥Y" localSheetId="2">#REF!</definedName>
    <definedName name="P2기둥Y" localSheetId="1">#REF!</definedName>
    <definedName name="P2기둥Y" localSheetId="0">#REF!</definedName>
    <definedName name="P2기둥Y" localSheetId="7">#REF!</definedName>
    <definedName name="P2기둥Y" localSheetId="5">#REF!</definedName>
    <definedName name="P2기둥Y">#REF!</definedName>
    <definedName name="P2내부코핑갯수" localSheetId="4">#REF!</definedName>
    <definedName name="P2내부코핑갯수" localSheetId="3">#REF!</definedName>
    <definedName name="P2내부코핑갯수" localSheetId="2">#REF!</definedName>
    <definedName name="P2내부코핑갯수" localSheetId="1">#REF!</definedName>
    <definedName name="P2내부코핑갯수" localSheetId="0">#REF!</definedName>
    <definedName name="P2내부코핑갯수" localSheetId="7">#REF!</definedName>
    <definedName name="P2내부코핑갯수" localSheetId="5">#REF!</definedName>
    <definedName name="P2내부코핑갯수">#REF!</definedName>
    <definedName name="P2내부코핑길이" localSheetId="4">#REF!</definedName>
    <definedName name="P2내부코핑길이" localSheetId="3">#REF!</definedName>
    <definedName name="P2내부코핑길이" localSheetId="2">#REF!</definedName>
    <definedName name="P2내부코핑길이" localSheetId="1">#REF!</definedName>
    <definedName name="P2내부코핑길이" localSheetId="0">#REF!</definedName>
    <definedName name="P2내부코핑길이" localSheetId="7">#REF!</definedName>
    <definedName name="P2내부코핑길이" localSheetId="5">#REF!</definedName>
    <definedName name="P2내부코핑길이">#REF!</definedName>
    <definedName name="P2높이1" localSheetId="4">#REF!</definedName>
    <definedName name="P2높이1" localSheetId="3">#REF!</definedName>
    <definedName name="P2높이1" localSheetId="2">#REF!</definedName>
    <definedName name="P2높이1" localSheetId="1">#REF!</definedName>
    <definedName name="P2높이1" localSheetId="0">#REF!</definedName>
    <definedName name="P2높이1" localSheetId="7">#REF!</definedName>
    <definedName name="P2높이1" localSheetId="5">#REF!</definedName>
    <definedName name="P2높이1">#REF!</definedName>
    <definedName name="P2높이2" localSheetId="4">#REF!</definedName>
    <definedName name="P2높이2" localSheetId="3">#REF!</definedName>
    <definedName name="P2높이2" localSheetId="2">#REF!</definedName>
    <definedName name="P2높이2" localSheetId="1">#REF!</definedName>
    <definedName name="P2높이2" localSheetId="0">#REF!</definedName>
    <definedName name="P2높이2" localSheetId="7">#REF!</definedName>
    <definedName name="P2높이2" localSheetId="5">#REF!</definedName>
    <definedName name="P2높이2">#REF!</definedName>
    <definedName name="P2높이3" localSheetId="4">#REF!</definedName>
    <definedName name="P2높이3" localSheetId="3">#REF!</definedName>
    <definedName name="P2높이3" localSheetId="2">#REF!</definedName>
    <definedName name="P2높이3" localSheetId="1">#REF!</definedName>
    <definedName name="P2높이3" localSheetId="0">#REF!</definedName>
    <definedName name="P2높이3" localSheetId="7">#REF!</definedName>
    <definedName name="P2높이3" localSheetId="5">#REF!</definedName>
    <definedName name="P2높이3">#REF!</definedName>
    <definedName name="P2높이4" localSheetId="4">#REF!</definedName>
    <definedName name="P2높이4" localSheetId="3">#REF!</definedName>
    <definedName name="P2높이4" localSheetId="2">#REF!</definedName>
    <definedName name="P2높이4" localSheetId="1">#REF!</definedName>
    <definedName name="P2높이4" localSheetId="0">#REF!</definedName>
    <definedName name="P2높이4" localSheetId="7">#REF!</definedName>
    <definedName name="P2높이4" localSheetId="5">#REF!</definedName>
    <definedName name="P2높이4">#REF!</definedName>
    <definedName name="P2높이5" localSheetId="4">#REF!</definedName>
    <definedName name="P2높이5" localSheetId="3">#REF!</definedName>
    <definedName name="P2높이5" localSheetId="2">#REF!</definedName>
    <definedName name="P2높이5" localSheetId="1">#REF!</definedName>
    <definedName name="P2높이5" localSheetId="0">#REF!</definedName>
    <definedName name="P2높이5" localSheetId="7">#REF!</definedName>
    <definedName name="P2높이5" localSheetId="5">#REF!</definedName>
    <definedName name="P2높이5">#REF!</definedName>
    <definedName name="P2단차" localSheetId="4">#REF!</definedName>
    <definedName name="P2단차" localSheetId="3">#REF!</definedName>
    <definedName name="P2단차" localSheetId="2">#REF!</definedName>
    <definedName name="P2단차" localSheetId="1">#REF!</definedName>
    <definedName name="P2단차" localSheetId="0">#REF!</definedName>
    <definedName name="P2단차" localSheetId="7">#REF!</definedName>
    <definedName name="P2단차" localSheetId="5">#REF!</definedName>
    <definedName name="P2단차">#REF!</definedName>
    <definedName name="P2단차수" localSheetId="4">#REF!</definedName>
    <definedName name="P2단차수" localSheetId="3">#REF!</definedName>
    <definedName name="P2단차수" localSheetId="2">#REF!</definedName>
    <definedName name="P2단차수" localSheetId="1">#REF!</definedName>
    <definedName name="P2단차수" localSheetId="0">#REF!</definedName>
    <definedName name="P2단차수" localSheetId="7">#REF!</definedName>
    <definedName name="P2단차수" localSheetId="5">#REF!</definedName>
    <definedName name="P2단차수">#REF!</definedName>
    <definedName name="P2몰탈H" localSheetId="4">#REF!</definedName>
    <definedName name="P2몰탈H" localSheetId="3">#REF!</definedName>
    <definedName name="P2몰탈H" localSheetId="2">#REF!</definedName>
    <definedName name="P2몰탈H" localSheetId="1">#REF!</definedName>
    <definedName name="P2몰탈H" localSheetId="0">#REF!</definedName>
    <definedName name="P2몰탈H" localSheetId="7">#REF!</definedName>
    <definedName name="P2몰탈H" localSheetId="5">#REF!</definedName>
    <definedName name="P2몰탈H">#REF!</definedName>
    <definedName name="P2믈록" localSheetId="4">#REF!</definedName>
    <definedName name="P2믈록" localSheetId="3">#REF!</definedName>
    <definedName name="P2믈록" localSheetId="2">#REF!</definedName>
    <definedName name="P2믈록" localSheetId="1">#REF!</definedName>
    <definedName name="P2믈록" localSheetId="0">#REF!</definedName>
    <definedName name="P2믈록" localSheetId="7">#REF!</definedName>
    <definedName name="P2믈록" localSheetId="5">#REF!</definedName>
    <definedName name="P2믈록">#REF!</definedName>
    <definedName name="P2블록X" localSheetId="4">#REF!</definedName>
    <definedName name="P2블록X" localSheetId="3">#REF!</definedName>
    <definedName name="P2블록X" localSheetId="2">#REF!</definedName>
    <definedName name="P2블록X" localSheetId="1">#REF!</definedName>
    <definedName name="P2블록X" localSheetId="0">#REF!</definedName>
    <definedName name="P2블록X" localSheetId="7">#REF!</definedName>
    <definedName name="P2블록X" localSheetId="5">#REF!</definedName>
    <definedName name="P2블록X">#REF!</definedName>
    <definedName name="P2블록Y1" localSheetId="4">#REF!</definedName>
    <definedName name="P2블록Y1" localSheetId="3">#REF!</definedName>
    <definedName name="P2블록Y1" localSheetId="2">#REF!</definedName>
    <definedName name="P2블록Y1" localSheetId="1">#REF!</definedName>
    <definedName name="P2블록Y1" localSheetId="0">#REF!</definedName>
    <definedName name="P2블록Y1" localSheetId="7">#REF!</definedName>
    <definedName name="P2블록Y1" localSheetId="5">#REF!</definedName>
    <definedName name="P2블록Y1">#REF!</definedName>
    <definedName name="P2블록Y2" localSheetId="4">#REF!</definedName>
    <definedName name="P2블록Y2" localSheetId="3">#REF!</definedName>
    <definedName name="P2블록Y2" localSheetId="2">#REF!</definedName>
    <definedName name="P2블록Y2" localSheetId="1">#REF!</definedName>
    <definedName name="P2블록Y2" localSheetId="0">#REF!</definedName>
    <definedName name="P2블록Y2" localSheetId="7">#REF!</definedName>
    <definedName name="P2블록Y2" localSheetId="5">#REF!</definedName>
    <definedName name="P2블록Y2">#REF!</definedName>
    <definedName name="P2양방향" localSheetId="4">#REF!</definedName>
    <definedName name="P2양방향" localSheetId="3">#REF!</definedName>
    <definedName name="P2양방향" localSheetId="2">#REF!</definedName>
    <definedName name="P2양방향" localSheetId="1">#REF!</definedName>
    <definedName name="P2양방향" localSheetId="0">#REF!</definedName>
    <definedName name="P2양방향" localSheetId="7">#REF!</definedName>
    <definedName name="P2양방향" localSheetId="5">#REF!</definedName>
    <definedName name="P2양방향">#REF!</definedName>
    <definedName name="P2외측코핑1" localSheetId="4">#REF!</definedName>
    <definedName name="P2외측코핑1" localSheetId="3">#REF!</definedName>
    <definedName name="P2외측코핑1" localSheetId="2">#REF!</definedName>
    <definedName name="P2외측코핑1" localSheetId="1">#REF!</definedName>
    <definedName name="P2외측코핑1" localSheetId="0">#REF!</definedName>
    <definedName name="P2외측코핑1" localSheetId="7">#REF!</definedName>
    <definedName name="P2외측코핑1" localSheetId="5">#REF!</definedName>
    <definedName name="P2외측코핑1">#REF!</definedName>
    <definedName name="P2외측코핑2" localSheetId="4">#REF!</definedName>
    <definedName name="P2외측코핑2" localSheetId="3">#REF!</definedName>
    <definedName name="P2외측코핑2" localSheetId="2">#REF!</definedName>
    <definedName name="P2외측코핑2" localSheetId="1">#REF!</definedName>
    <definedName name="P2외측코핑2" localSheetId="0">#REF!</definedName>
    <definedName name="P2외측코핑2" localSheetId="7">#REF!</definedName>
    <definedName name="P2외측코핑2" localSheetId="5">#REF!</definedName>
    <definedName name="P2외측코핑2">#REF!</definedName>
    <definedName name="P2일방향" localSheetId="4">#REF!</definedName>
    <definedName name="P2일방향" localSheetId="3">#REF!</definedName>
    <definedName name="P2일방향" localSheetId="2">#REF!</definedName>
    <definedName name="P2일방향" localSheetId="1">#REF!</definedName>
    <definedName name="P2일방향" localSheetId="0">#REF!</definedName>
    <definedName name="P2일방향" localSheetId="7">#REF!</definedName>
    <definedName name="P2일방향" localSheetId="5">#REF!</definedName>
    <definedName name="P2일방향">#REF!</definedName>
    <definedName name="P2코핑1" localSheetId="4">#REF!</definedName>
    <definedName name="P2코핑1" localSheetId="3">#REF!</definedName>
    <definedName name="P2코핑1" localSheetId="2">#REF!</definedName>
    <definedName name="P2코핑1" localSheetId="1">#REF!</definedName>
    <definedName name="P2코핑1" localSheetId="0">#REF!</definedName>
    <definedName name="P2코핑1" localSheetId="7">#REF!</definedName>
    <definedName name="P2코핑1" localSheetId="5">#REF!</definedName>
    <definedName name="P2코핑1">#REF!</definedName>
    <definedName name="P2코핑2" localSheetId="4">#REF!</definedName>
    <definedName name="P2코핑2" localSheetId="3">#REF!</definedName>
    <definedName name="P2코핑2" localSheetId="2">#REF!</definedName>
    <definedName name="P2코핑2" localSheetId="1">#REF!</definedName>
    <definedName name="P2코핑2" localSheetId="0">#REF!</definedName>
    <definedName name="P2코핑2" localSheetId="7">#REF!</definedName>
    <definedName name="P2코핑2" localSheetId="5">#REF!</definedName>
    <definedName name="P2코핑2">#REF!</definedName>
    <definedName name="P2코핑전체" localSheetId="4">#REF!</definedName>
    <definedName name="P2코핑전체" localSheetId="3">#REF!</definedName>
    <definedName name="P2코핑전체" localSheetId="2">#REF!</definedName>
    <definedName name="P2코핑전체" localSheetId="1">#REF!</definedName>
    <definedName name="P2코핑전체" localSheetId="0">#REF!</definedName>
    <definedName name="P2코핑전체" localSheetId="7">#REF!</definedName>
    <definedName name="P2코핑전체" localSheetId="5">#REF!</definedName>
    <definedName name="P2코핑전체">#REF!</definedName>
    <definedName name="P2토피고" localSheetId="4">#REF!</definedName>
    <definedName name="P2토피고" localSheetId="3">#REF!</definedName>
    <definedName name="P2토피고" localSheetId="2">#REF!</definedName>
    <definedName name="P2토피고" localSheetId="1">#REF!</definedName>
    <definedName name="P2토피고" localSheetId="0">#REF!</definedName>
    <definedName name="P2토피고" localSheetId="7">#REF!</definedName>
    <definedName name="P2토피고" localSheetId="5">#REF!</definedName>
    <definedName name="P2토피고">#REF!</definedName>
    <definedName name="P2파일갯수X" localSheetId="4">#REF!</definedName>
    <definedName name="P2파일갯수X" localSheetId="3">#REF!</definedName>
    <definedName name="P2파일갯수X" localSheetId="2">#REF!</definedName>
    <definedName name="P2파일갯수X" localSheetId="1">#REF!</definedName>
    <definedName name="P2파일갯수X" localSheetId="0">#REF!</definedName>
    <definedName name="P2파일갯수X" localSheetId="7">#REF!</definedName>
    <definedName name="P2파일갯수X" localSheetId="5">#REF!</definedName>
    <definedName name="P2파일갯수X">#REF!</definedName>
    <definedName name="P2파일갯수Y" localSheetId="4">#REF!</definedName>
    <definedName name="P2파일갯수Y" localSheetId="3">#REF!</definedName>
    <definedName name="P2파일갯수Y" localSheetId="2">#REF!</definedName>
    <definedName name="P2파일갯수Y" localSheetId="1">#REF!</definedName>
    <definedName name="P2파일갯수Y" localSheetId="0">#REF!</definedName>
    <definedName name="P2파일갯수Y" localSheetId="7">#REF!</definedName>
    <definedName name="P2파일갯수Y" localSheetId="5">#REF!</definedName>
    <definedName name="P2파일갯수Y">#REF!</definedName>
    <definedName name="P2파일길이" localSheetId="4">#REF!</definedName>
    <definedName name="P2파일길이" localSheetId="3">#REF!</definedName>
    <definedName name="P2파일길이" localSheetId="2">#REF!</definedName>
    <definedName name="P2파일길이" localSheetId="1">#REF!</definedName>
    <definedName name="P2파일길이" localSheetId="0">#REF!</definedName>
    <definedName name="P2파일길이" localSheetId="7">#REF!</definedName>
    <definedName name="P2파일길이" localSheetId="5">#REF!</definedName>
    <definedName name="P2파일길이">#REF!</definedName>
    <definedName name="P2평균SH1" localSheetId="4">#REF!</definedName>
    <definedName name="P2평균SH1" localSheetId="3">#REF!</definedName>
    <definedName name="P2평균SH1" localSheetId="2">#REF!</definedName>
    <definedName name="P2평균SH1" localSheetId="1">#REF!</definedName>
    <definedName name="P2평균SH1" localSheetId="0">#REF!</definedName>
    <definedName name="P2평균SH1" localSheetId="7">#REF!</definedName>
    <definedName name="P2평균SH1" localSheetId="5">#REF!</definedName>
    <definedName name="P2평균SH1">#REF!</definedName>
    <definedName name="P2평균SH2" localSheetId="4">#REF!</definedName>
    <definedName name="P2평균SH2" localSheetId="3">#REF!</definedName>
    <definedName name="P2평균SH2" localSheetId="2">#REF!</definedName>
    <definedName name="P2평균SH2" localSheetId="1">#REF!</definedName>
    <definedName name="P2평균SH2" localSheetId="0">#REF!</definedName>
    <definedName name="P2평균SH2" localSheetId="7">#REF!</definedName>
    <definedName name="P2평균SH2" localSheetId="5">#REF!</definedName>
    <definedName name="P2평균SH2">#REF!</definedName>
    <definedName name="P2푸팅X" localSheetId="4">#REF!</definedName>
    <definedName name="P2푸팅X" localSheetId="3">#REF!</definedName>
    <definedName name="P2푸팅X" localSheetId="2">#REF!</definedName>
    <definedName name="P2푸팅X" localSheetId="1">#REF!</definedName>
    <definedName name="P2푸팅X" localSheetId="0">#REF!</definedName>
    <definedName name="P2푸팅X" localSheetId="7">#REF!</definedName>
    <definedName name="P2푸팅X" localSheetId="5">#REF!</definedName>
    <definedName name="P2푸팅X">#REF!</definedName>
    <definedName name="P2푸팅Y" localSheetId="4">#REF!</definedName>
    <definedName name="P2푸팅Y" localSheetId="3">#REF!</definedName>
    <definedName name="P2푸팅Y" localSheetId="2">#REF!</definedName>
    <definedName name="P2푸팅Y" localSheetId="1">#REF!</definedName>
    <definedName name="P2푸팅Y" localSheetId="0">#REF!</definedName>
    <definedName name="P2푸팅Y" localSheetId="7">#REF!</definedName>
    <definedName name="P2푸팅Y" localSheetId="5">#REF!</definedName>
    <definedName name="P2푸팅Y">#REF!</definedName>
    <definedName name="P2한단의길이" localSheetId="4">#REF!</definedName>
    <definedName name="P2한단의길이" localSheetId="3">#REF!</definedName>
    <definedName name="P2한단의길이" localSheetId="2">#REF!</definedName>
    <definedName name="P2한단의길이" localSheetId="1">#REF!</definedName>
    <definedName name="P2한단의길이" localSheetId="0">#REF!</definedName>
    <definedName name="P2한단의길이" localSheetId="7">#REF!</definedName>
    <definedName name="P2한단의길이" localSheetId="5">#REF!</definedName>
    <definedName name="P2한단의길이">#REF!</definedName>
    <definedName name="P2MASS_버림" localSheetId="4">#REF!</definedName>
    <definedName name="P2MASS_버림" localSheetId="3">#REF!</definedName>
    <definedName name="P2MASS_버림" localSheetId="2">#REF!</definedName>
    <definedName name="P2MASS_버림" localSheetId="1">#REF!</definedName>
    <definedName name="P2MASS_버림" localSheetId="0">#REF!</definedName>
    <definedName name="P2MASS_버림" localSheetId="7">#REF!</definedName>
    <definedName name="P2MASS_버림" localSheetId="5">#REF!</definedName>
    <definedName name="P2MASS_버림">#REF!</definedName>
    <definedName name="P2PP" localSheetId="4">#REF!</definedName>
    <definedName name="P2PP" localSheetId="3">#REF!</definedName>
    <definedName name="P2PP" localSheetId="2">#REF!</definedName>
    <definedName name="P2PP" localSheetId="1">#REF!</definedName>
    <definedName name="P2PP" localSheetId="0">#REF!</definedName>
    <definedName name="P2PP" localSheetId="7">#REF!</definedName>
    <definedName name="P2PP" localSheetId="5">#REF!</definedName>
    <definedName name="P2PP">#REF!</definedName>
    <definedName name="P3TL" localSheetId="4">[152]INPUT!#REF!</definedName>
    <definedName name="P3TL" localSheetId="3">[152]INPUT!#REF!</definedName>
    <definedName name="P3TL" localSheetId="2">[152]INPUT!#REF!</definedName>
    <definedName name="P3TL" localSheetId="1">[152]INPUT!#REF!</definedName>
    <definedName name="P3TL" localSheetId="0">[152]INPUT!#REF!</definedName>
    <definedName name="P3TL" localSheetId="7">[153]INPUT!#REF!</definedName>
    <definedName name="P3TL" localSheetId="5">[152]INPUT!#REF!</definedName>
    <definedName name="P3TL">[153]INPUT!#REF!</definedName>
    <definedName name="P3TR" localSheetId="4">[152]INPUT!#REF!</definedName>
    <definedName name="P3TR" localSheetId="3">[152]INPUT!#REF!</definedName>
    <definedName name="P3TR" localSheetId="2">[152]INPUT!#REF!</definedName>
    <definedName name="P3TR" localSheetId="1">[152]INPUT!#REF!</definedName>
    <definedName name="P3TR" localSheetId="0">[152]INPUT!#REF!</definedName>
    <definedName name="P3TR" localSheetId="7">[153]INPUT!#REF!</definedName>
    <definedName name="P3TR" localSheetId="5">[152]INPUT!#REF!</definedName>
    <definedName name="P3TR">[153]INPUT!#REF!</definedName>
    <definedName name="P4TL" localSheetId="4">[152]INPUT!#REF!</definedName>
    <definedName name="P4TL" localSheetId="3">[152]INPUT!#REF!</definedName>
    <definedName name="P4TL" localSheetId="2">[152]INPUT!#REF!</definedName>
    <definedName name="P4TL" localSheetId="1">[152]INPUT!#REF!</definedName>
    <definedName name="P4TL" localSheetId="0">[152]INPUT!#REF!</definedName>
    <definedName name="P4TL" localSheetId="5">[152]INPUT!#REF!</definedName>
    <definedName name="P4TL">[153]INPUT!#REF!</definedName>
    <definedName name="P4TR" localSheetId="4">[152]INPUT!#REF!</definedName>
    <definedName name="P4TR" localSheetId="3">[152]INPUT!#REF!</definedName>
    <definedName name="P4TR" localSheetId="2">[152]INPUT!#REF!</definedName>
    <definedName name="P4TR" localSheetId="1">[152]INPUT!#REF!</definedName>
    <definedName name="P4TR" localSheetId="0">[152]INPUT!#REF!</definedName>
    <definedName name="P4TR" localSheetId="5">[152]INPUT!#REF!</definedName>
    <definedName name="P4TR">[153]INPUT!#REF!</definedName>
    <definedName name="P5TL" localSheetId="4">[152]INPUT!#REF!</definedName>
    <definedName name="P5TL" localSheetId="3">[152]INPUT!#REF!</definedName>
    <definedName name="P5TL" localSheetId="2">[152]INPUT!#REF!</definedName>
    <definedName name="P5TL" localSheetId="1">[152]INPUT!#REF!</definedName>
    <definedName name="P5TL" localSheetId="0">[152]INPUT!#REF!</definedName>
    <definedName name="P5TL" localSheetId="5">[152]INPUT!#REF!</definedName>
    <definedName name="P5TL">[153]INPUT!#REF!</definedName>
    <definedName name="P5TR" localSheetId="4">[152]INPUT!#REF!</definedName>
    <definedName name="P5TR" localSheetId="3">[152]INPUT!#REF!</definedName>
    <definedName name="P5TR" localSheetId="2">[152]INPUT!#REF!</definedName>
    <definedName name="P5TR" localSheetId="1">[152]INPUT!#REF!</definedName>
    <definedName name="P5TR" localSheetId="0">[152]INPUT!#REF!</definedName>
    <definedName name="P5TR" localSheetId="5">[152]INPUT!#REF!</definedName>
    <definedName name="P5TR">[153]INPUT!#REF!</definedName>
    <definedName name="P6_P6" localSheetId="4">#REF!</definedName>
    <definedName name="P6_P6" localSheetId="3">#REF!</definedName>
    <definedName name="P6_P6" localSheetId="2">#REF!</definedName>
    <definedName name="P6_P6" localSheetId="1">#REF!</definedName>
    <definedName name="P6_P6" localSheetId="0">#REF!</definedName>
    <definedName name="P6_P6" localSheetId="7">#REF!</definedName>
    <definedName name="P6_P6" localSheetId="5">#REF!</definedName>
    <definedName name="P6_P6">#REF!</definedName>
    <definedName name="P6TL" localSheetId="4">[152]INPUT!#REF!</definedName>
    <definedName name="P6TL" localSheetId="3">[152]INPUT!#REF!</definedName>
    <definedName name="P6TL" localSheetId="2">[152]INPUT!#REF!</definedName>
    <definedName name="P6TL" localSheetId="1">[152]INPUT!#REF!</definedName>
    <definedName name="P6TL" localSheetId="0">[152]INPUT!#REF!</definedName>
    <definedName name="P6TL" localSheetId="7">[153]INPUT!#REF!</definedName>
    <definedName name="P6TL" localSheetId="5">[152]INPUT!#REF!</definedName>
    <definedName name="P6TL">[153]INPUT!#REF!</definedName>
    <definedName name="P6TR" localSheetId="4">[152]INPUT!#REF!</definedName>
    <definedName name="P6TR" localSheetId="3">[152]INPUT!#REF!</definedName>
    <definedName name="P6TR" localSheetId="2">[152]INPUT!#REF!</definedName>
    <definedName name="P6TR" localSheetId="1">[152]INPUT!#REF!</definedName>
    <definedName name="P6TR" localSheetId="0">[152]INPUT!#REF!</definedName>
    <definedName name="P6TR" localSheetId="5">[152]INPUT!#REF!</definedName>
    <definedName name="P6TR">[153]INPUT!#REF!</definedName>
    <definedName name="P7TL" localSheetId="4">[152]INPUT!#REF!</definedName>
    <definedName name="P7TL" localSheetId="3">[152]INPUT!#REF!</definedName>
    <definedName name="P7TL" localSheetId="2">[152]INPUT!#REF!</definedName>
    <definedName name="P7TL" localSheetId="1">[152]INPUT!#REF!</definedName>
    <definedName name="P7TL" localSheetId="0">[152]INPUT!#REF!</definedName>
    <definedName name="P7TL" localSheetId="5">[152]INPUT!#REF!</definedName>
    <definedName name="P7TL">[153]INPUT!#REF!</definedName>
    <definedName name="P7TR" localSheetId="4">[152]INPUT!#REF!</definedName>
    <definedName name="P7TR" localSheetId="3">[152]INPUT!#REF!</definedName>
    <definedName name="P7TR" localSheetId="2">[152]INPUT!#REF!</definedName>
    <definedName name="P7TR" localSheetId="1">[152]INPUT!#REF!</definedName>
    <definedName name="P7TR" localSheetId="0">[152]INPUT!#REF!</definedName>
    <definedName name="P7TR" localSheetId="5">[152]INPUT!#REF!</definedName>
    <definedName name="P7TR">[153]INPUT!#REF!</definedName>
    <definedName name="P8TL" localSheetId="4">[152]INPUT!#REF!</definedName>
    <definedName name="P8TL" localSheetId="3">[152]INPUT!#REF!</definedName>
    <definedName name="P8TL" localSheetId="2">[152]INPUT!#REF!</definedName>
    <definedName name="P8TL" localSheetId="1">[152]INPUT!#REF!</definedName>
    <definedName name="P8TL" localSheetId="0">[152]INPUT!#REF!</definedName>
    <definedName name="P8TL" localSheetId="5">[152]INPUT!#REF!</definedName>
    <definedName name="P8TL">[153]INPUT!#REF!</definedName>
    <definedName name="P8TR" localSheetId="4">[152]INPUT!#REF!</definedName>
    <definedName name="P8TR" localSheetId="3">[152]INPUT!#REF!</definedName>
    <definedName name="P8TR" localSheetId="2">[152]INPUT!#REF!</definedName>
    <definedName name="P8TR" localSheetId="1">[152]INPUT!#REF!</definedName>
    <definedName name="P8TR" localSheetId="0">[152]INPUT!#REF!</definedName>
    <definedName name="P8TR" localSheetId="5">[152]INPUT!#REF!</definedName>
    <definedName name="P8TR">[153]INPUT!#REF!</definedName>
    <definedName name="P9TL" localSheetId="4">[152]INPUT!#REF!</definedName>
    <definedName name="P9TL" localSheetId="3">[152]INPUT!#REF!</definedName>
    <definedName name="P9TL" localSheetId="2">[152]INPUT!#REF!</definedName>
    <definedName name="P9TL" localSheetId="1">[152]INPUT!#REF!</definedName>
    <definedName name="P9TL" localSheetId="0">[152]INPUT!#REF!</definedName>
    <definedName name="P9TL" localSheetId="5">[152]INPUT!#REF!</definedName>
    <definedName name="P9TL">[153]INPUT!#REF!</definedName>
    <definedName name="P9TR" localSheetId="4">[152]INPUT!#REF!</definedName>
    <definedName name="P9TR" localSheetId="3">[152]INPUT!#REF!</definedName>
    <definedName name="P9TR" localSheetId="2">[152]INPUT!#REF!</definedName>
    <definedName name="P9TR" localSheetId="1">[152]INPUT!#REF!</definedName>
    <definedName name="P9TR" localSheetId="0">[152]INPUT!#REF!</definedName>
    <definedName name="P9TR" localSheetId="5">[152]INPUT!#REF!</definedName>
    <definedName name="P9TR">[153]INPUT!#REF!</definedName>
    <definedName name="Pa" localSheetId="4">#REF!</definedName>
    <definedName name="Pa" localSheetId="3">#REF!</definedName>
    <definedName name="Pa" localSheetId="2">#REF!</definedName>
    <definedName name="Pa" localSheetId="1">#REF!</definedName>
    <definedName name="Pa" localSheetId="0">#REF!</definedName>
    <definedName name="Pa" localSheetId="7">#REF!</definedName>
    <definedName name="Pa" localSheetId="5">#REF!</definedName>
    <definedName name="Pa">#REF!</definedName>
    <definedName name="pa삼" localSheetId="4">#REF!</definedName>
    <definedName name="pa삼" localSheetId="3">#REF!</definedName>
    <definedName name="pa삼" localSheetId="2">#REF!</definedName>
    <definedName name="pa삼" localSheetId="1">#REF!</definedName>
    <definedName name="pa삼" localSheetId="0">#REF!</definedName>
    <definedName name="pa삼" localSheetId="7">#REF!</definedName>
    <definedName name="pa삼" localSheetId="5">#REF!</definedName>
    <definedName name="pa삼">#REF!</definedName>
    <definedName name="Pa오" localSheetId="4">#REF!</definedName>
    <definedName name="Pa오" localSheetId="3">#REF!</definedName>
    <definedName name="Pa오" localSheetId="2">#REF!</definedName>
    <definedName name="Pa오" localSheetId="1">#REF!</definedName>
    <definedName name="Pa오" localSheetId="0">#REF!</definedName>
    <definedName name="Pa오" localSheetId="7">#REF!</definedName>
    <definedName name="Pa오" localSheetId="5">#REF!</definedName>
    <definedName name="Pa오">#REF!</definedName>
    <definedName name="PAR" localSheetId="4">#REF!</definedName>
    <definedName name="PAR" localSheetId="3">#REF!</definedName>
    <definedName name="PAR" localSheetId="2">#REF!</definedName>
    <definedName name="PAR" localSheetId="1">#REF!</definedName>
    <definedName name="PAR" localSheetId="0">#REF!</definedName>
    <definedName name="PAR" localSheetId="7">#REF!</definedName>
    <definedName name="PAR" localSheetId="5">#REF!</definedName>
    <definedName name="PAR">#REF!</definedName>
    <definedName name="PARR" localSheetId="4">#REF!</definedName>
    <definedName name="PARR" localSheetId="3">#REF!</definedName>
    <definedName name="PARR" localSheetId="2">#REF!</definedName>
    <definedName name="PARR" localSheetId="1">#REF!</definedName>
    <definedName name="PARR" localSheetId="0">#REF!</definedName>
    <definedName name="PARR" localSheetId="7">#REF!</definedName>
    <definedName name="PARR" localSheetId="5">#REF!</definedName>
    <definedName name="PARR">#REF!</definedName>
    <definedName name="PARR1" localSheetId="4">#REF!</definedName>
    <definedName name="PARR1" localSheetId="3">#REF!</definedName>
    <definedName name="PARR1" localSheetId="2">#REF!</definedName>
    <definedName name="PARR1" localSheetId="1">#REF!</definedName>
    <definedName name="PARR1" localSheetId="0">#REF!</definedName>
    <definedName name="PARR1" localSheetId="7">#REF!</definedName>
    <definedName name="PARR1" localSheetId="5">#REF!</definedName>
    <definedName name="PARR1">#REF!</definedName>
    <definedName name="PARR2" localSheetId="4">#REF!</definedName>
    <definedName name="PARR2" localSheetId="3">#REF!</definedName>
    <definedName name="PARR2" localSheetId="2">#REF!</definedName>
    <definedName name="PARR2" localSheetId="1">#REF!</definedName>
    <definedName name="PARR2" localSheetId="0">#REF!</definedName>
    <definedName name="PARR2" localSheetId="7">#REF!</definedName>
    <definedName name="PARR2" localSheetId="5">#REF!</definedName>
    <definedName name="PARR2">#REF!</definedName>
    <definedName name="PARR3" localSheetId="4">#REF!</definedName>
    <definedName name="PARR3" localSheetId="3">#REF!</definedName>
    <definedName name="PARR3" localSheetId="2">#REF!</definedName>
    <definedName name="PARR3" localSheetId="1">#REF!</definedName>
    <definedName name="PARR3" localSheetId="0">#REF!</definedName>
    <definedName name="PARR3" localSheetId="7">#REF!</definedName>
    <definedName name="PARR3" localSheetId="5">#REF!</definedName>
    <definedName name="PARR3">#REF!</definedName>
    <definedName name="PARR4" localSheetId="4">#REF!</definedName>
    <definedName name="PARR4" localSheetId="3">#REF!</definedName>
    <definedName name="PARR4" localSheetId="2">#REF!</definedName>
    <definedName name="PARR4" localSheetId="1">#REF!</definedName>
    <definedName name="PARR4" localSheetId="0">#REF!</definedName>
    <definedName name="PARR4" localSheetId="7">#REF!</definedName>
    <definedName name="PARR4" localSheetId="5">#REF!</definedName>
    <definedName name="PARR4">#REF!</definedName>
    <definedName name="PARR5" localSheetId="4">#REF!</definedName>
    <definedName name="PARR5" localSheetId="3">#REF!</definedName>
    <definedName name="PARR5" localSheetId="2">#REF!</definedName>
    <definedName name="PARR5" localSheetId="1">#REF!</definedName>
    <definedName name="PARR5" localSheetId="0">#REF!</definedName>
    <definedName name="PARR5" localSheetId="7">#REF!</definedName>
    <definedName name="PARR5" localSheetId="5">#REF!</definedName>
    <definedName name="PARR5">#REF!</definedName>
    <definedName name="PAS" localSheetId="4">#REF!</definedName>
    <definedName name="PAS" localSheetId="3">#REF!</definedName>
    <definedName name="PAS" localSheetId="2">#REF!</definedName>
    <definedName name="PAS" localSheetId="1">#REF!</definedName>
    <definedName name="PAS" localSheetId="0">#REF!</definedName>
    <definedName name="PAS" localSheetId="7">#REF!</definedName>
    <definedName name="PAS" localSheetId="5">#REF!</definedName>
    <definedName name="PAS">#REF!</definedName>
    <definedName name="PAV" localSheetId="4">#REF!</definedName>
    <definedName name="PAV" localSheetId="3">#REF!</definedName>
    <definedName name="PAV" localSheetId="2">#REF!</definedName>
    <definedName name="PAV" localSheetId="1">#REF!</definedName>
    <definedName name="PAV" localSheetId="0">#REF!</definedName>
    <definedName name="PAV" localSheetId="7">#REF!</definedName>
    <definedName name="PAV" localSheetId="5">#REF!</definedName>
    <definedName name="PAV">#REF!</definedName>
    <definedName name="PB" localSheetId="4">#REF!</definedName>
    <definedName name="PB" localSheetId="3">#REF!</definedName>
    <definedName name="PB" localSheetId="2">#REF!</definedName>
    <definedName name="PB" localSheetId="1">#REF!</definedName>
    <definedName name="PB" localSheetId="0">#REF!</definedName>
    <definedName name="PB" localSheetId="7">#REF!</definedName>
    <definedName name="PB" localSheetId="5">#REF!</definedName>
    <definedName name="PB">#REF!</definedName>
    <definedName name="PBR" localSheetId="4">#REF!</definedName>
    <definedName name="PBR" localSheetId="3">#REF!</definedName>
    <definedName name="PBR" localSheetId="2">#REF!</definedName>
    <definedName name="PBR" localSheetId="1">#REF!</definedName>
    <definedName name="PBR" localSheetId="0">#REF!</definedName>
    <definedName name="PBR" localSheetId="7">#REF!</definedName>
    <definedName name="PBR" localSheetId="5">#REF!</definedName>
    <definedName name="PBR">#REF!</definedName>
    <definedName name="PBS" localSheetId="4">#REF!</definedName>
    <definedName name="PBS" localSheetId="3">#REF!</definedName>
    <definedName name="PBS" localSheetId="2">#REF!</definedName>
    <definedName name="PBS" localSheetId="1">#REF!</definedName>
    <definedName name="PBS" localSheetId="0">#REF!</definedName>
    <definedName name="PBS" localSheetId="7">#REF!</definedName>
    <definedName name="PBS" localSheetId="5">#REF!</definedName>
    <definedName name="PBS">#REF!</definedName>
    <definedName name="PCEN" localSheetId="4">#REF!</definedName>
    <definedName name="PCEN" localSheetId="3">#REF!</definedName>
    <definedName name="PCEN" localSheetId="2">#REF!</definedName>
    <definedName name="PCEN" localSheetId="1">#REF!</definedName>
    <definedName name="PCEN" localSheetId="0">#REF!</definedName>
    <definedName name="PCEN" localSheetId="7">#REF!</definedName>
    <definedName name="PCEN" localSheetId="5">#REF!</definedName>
    <definedName name="PCEN">#REF!</definedName>
    <definedName name="PCO" localSheetId="4">#REF!</definedName>
    <definedName name="PCO" localSheetId="3">#REF!</definedName>
    <definedName name="PCO" localSheetId="2">#REF!</definedName>
    <definedName name="PCO" localSheetId="1">#REF!</definedName>
    <definedName name="PCO" localSheetId="0">#REF!</definedName>
    <definedName name="PCO" localSheetId="7">#REF!</definedName>
    <definedName name="PCO" localSheetId="5">#REF!</definedName>
    <definedName name="PCO">#REF!</definedName>
    <definedName name="PCR" localSheetId="4">#REF!</definedName>
    <definedName name="PCR" localSheetId="3">#REF!</definedName>
    <definedName name="PCR" localSheetId="2">#REF!</definedName>
    <definedName name="PCR" localSheetId="1">#REF!</definedName>
    <definedName name="PCR" localSheetId="0">#REF!</definedName>
    <definedName name="PCR" localSheetId="7">#REF!</definedName>
    <definedName name="PCR" localSheetId="5">#REF!</definedName>
    <definedName name="PCR">#REF!</definedName>
    <definedName name="PCS" localSheetId="4">#REF!</definedName>
    <definedName name="PCS" localSheetId="3">#REF!</definedName>
    <definedName name="PCS" localSheetId="2">#REF!</definedName>
    <definedName name="PCS" localSheetId="1">#REF!</definedName>
    <definedName name="PCS" localSheetId="0">#REF!</definedName>
    <definedName name="PCS" localSheetId="7">#REF!</definedName>
    <definedName name="PCS" localSheetId="5">#REF!</definedName>
    <definedName name="PCS">#REF!</definedName>
    <definedName name="PD" localSheetId="4">#REF!</definedName>
    <definedName name="PD" localSheetId="3">#REF!</definedName>
    <definedName name="PD" localSheetId="2">#REF!</definedName>
    <definedName name="PD" localSheetId="1">#REF!</definedName>
    <definedName name="PD" localSheetId="0">#REF!</definedName>
    <definedName name="PD" localSheetId="7">#REF!</definedName>
    <definedName name="PD" localSheetId="5">#REF!</definedName>
    <definedName name="PD">#REF!</definedName>
    <definedName name="PDIA" localSheetId="4">#REF!</definedName>
    <definedName name="PDIA" localSheetId="3">#REF!</definedName>
    <definedName name="PDIA" localSheetId="2">#REF!</definedName>
    <definedName name="PDIA" localSheetId="1">#REF!</definedName>
    <definedName name="PDIA" localSheetId="0">#REF!</definedName>
    <definedName name="PDIA" localSheetId="7">#REF!</definedName>
    <definedName name="PDIA" localSheetId="5">#REF!</definedName>
    <definedName name="PDIA">#REF!</definedName>
    <definedName name="PDR" localSheetId="4">#REF!</definedName>
    <definedName name="PDR" localSheetId="3">#REF!</definedName>
    <definedName name="PDR" localSheetId="2">#REF!</definedName>
    <definedName name="PDR" localSheetId="1">#REF!</definedName>
    <definedName name="PDR" localSheetId="0">#REF!</definedName>
    <definedName name="PDR" localSheetId="7">#REF!</definedName>
    <definedName name="PDR" localSheetId="5">#REF!</definedName>
    <definedName name="PDR">#REF!</definedName>
    <definedName name="PDS" localSheetId="4">#REF!</definedName>
    <definedName name="PDS" localSheetId="3">#REF!</definedName>
    <definedName name="PDS" localSheetId="2">#REF!</definedName>
    <definedName name="PDS" localSheetId="1">#REF!</definedName>
    <definedName name="PDS" localSheetId="0">#REF!</definedName>
    <definedName name="PDS" localSheetId="7">#REF!</definedName>
    <definedName name="PDS" localSheetId="5">#REF!</definedName>
    <definedName name="PDS">#REF!</definedName>
    <definedName name="PE100C" localSheetId="4">[143]단가!#REF!</definedName>
    <definedName name="PE100C" localSheetId="3">[143]단가!#REF!</definedName>
    <definedName name="PE100C" localSheetId="2">[143]단가!#REF!</definedName>
    <definedName name="PE100C" localSheetId="1">[143]단가!#REF!</definedName>
    <definedName name="PE100C" localSheetId="0">[143]단가!#REF!</definedName>
    <definedName name="PE100C" localSheetId="7">[143]단가!#REF!</definedName>
    <definedName name="PE100C" localSheetId="5">[143]단가!#REF!</definedName>
    <definedName name="PE100C">[143]단가!#REF!</definedName>
    <definedName name="PE16C" localSheetId="4">[143]단가!#REF!</definedName>
    <definedName name="PE16C" localSheetId="3">[143]단가!#REF!</definedName>
    <definedName name="PE16C" localSheetId="2">[143]단가!#REF!</definedName>
    <definedName name="PE16C" localSheetId="1">[143]단가!#REF!</definedName>
    <definedName name="PE16C" localSheetId="0">[143]단가!#REF!</definedName>
    <definedName name="PE16C" localSheetId="7">[143]단가!#REF!</definedName>
    <definedName name="PE16C" localSheetId="5">[143]단가!#REF!</definedName>
    <definedName name="PE16C">[143]단가!#REF!</definedName>
    <definedName name="PE22C" localSheetId="4">[143]단가!#REF!</definedName>
    <definedName name="PE22C" localSheetId="3">[143]단가!#REF!</definedName>
    <definedName name="PE22C">[143]단가!#REF!</definedName>
    <definedName name="PE28C" localSheetId="4">[143]단가!#REF!</definedName>
    <definedName name="PE28C" localSheetId="3">[143]단가!#REF!</definedName>
    <definedName name="PE28C">[143]단가!#REF!</definedName>
    <definedName name="PE36C" localSheetId="4">[143]단가!#REF!</definedName>
    <definedName name="PE36C" localSheetId="3">[143]단가!#REF!</definedName>
    <definedName name="PE36C">[143]단가!#REF!</definedName>
    <definedName name="PE42C" localSheetId="4">[143]단가!#REF!</definedName>
    <definedName name="PE42C" localSheetId="3">[143]단가!#REF!</definedName>
    <definedName name="PE42C">[143]단가!#REF!</definedName>
    <definedName name="PE54C" localSheetId="4">[143]단가!#REF!</definedName>
    <definedName name="PE54C" localSheetId="3">[143]단가!#REF!</definedName>
    <definedName name="PE54C">[143]단가!#REF!</definedName>
    <definedName name="PEA" localSheetId="4">#REF!</definedName>
    <definedName name="PEA" localSheetId="3">#REF!</definedName>
    <definedName name="PEA" localSheetId="2">#REF!</definedName>
    <definedName name="PEA" localSheetId="1">#REF!</definedName>
    <definedName name="PEA" localSheetId="0">#REF!</definedName>
    <definedName name="PEA" localSheetId="7">#REF!</definedName>
    <definedName name="PEA" localSheetId="5">#REF!</definedName>
    <definedName name="PEA">#REF!</definedName>
    <definedName name="PEL" localSheetId="4">#REF!</definedName>
    <definedName name="PEL" localSheetId="3">#REF!</definedName>
    <definedName name="PEL" localSheetId="2">#REF!</definedName>
    <definedName name="PEL" localSheetId="1">#REF!</definedName>
    <definedName name="PEL" localSheetId="0">#REF!</definedName>
    <definedName name="PEL" localSheetId="7">#REF!</definedName>
    <definedName name="PEL" localSheetId="5">#REF!</definedName>
    <definedName name="PEL">#REF!</definedName>
    <definedName name="PER" localSheetId="4">#REF!</definedName>
    <definedName name="PER" localSheetId="3">#REF!</definedName>
    <definedName name="PER" localSheetId="2">#REF!</definedName>
    <definedName name="PER" localSheetId="1">#REF!</definedName>
    <definedName name="PER" localSheetId="0">#REF!</definedName>
    <definedName name="PER" localSheetId="7">#REF!</definedName>
    <definedName name="PER" localSheetId="5">#REF!</definedName>
    <definedName name="PER">#REF!</definedName>
    <definedName name="PES" localSheetId="4">#REF!</definedName>
    <definedName name="PES" localSheetId="3">#REF!</definedName>
    <definedName name="PES" localSheetId="2">#REF!</definedName>
    <definedName name="PES" localSheetId="1">#REF!</definedName>
    <definedName name="PES" localSheetId="0">#REF!</definedName>
    <definedName name="PES" localSheetId="7">#REF!</definedName>
    <definedName name="PES" localSheetId="5">#REF!</definedName>
    <definedName name="PES">#REF!</definedName>
    <definedName name="PF" localSheetId="4">#REF!</definedName>
    <definedName name="PF" localSheetId="3">#REF!</definedName>
    <definedName name="PF" localSheetId="2">#REF!</definedName>
    <definedName name="PF" localSheetId="1">#REF!</definedName>
    <definedName name="PF" localSheetId="0">#REF!</definedName>
    <definedName name="PF" localSheetId="7">#REF!</definedName>
    <definedName name="PF" localSheetId="5">#REF!</definedName>
    <definedName name="PF">#REF!</definedName>
    <definedName name="PFD" localSheetId="4">#REF!</definedName>
    <definedName name="PFD" localSheetId="3">#REF!</definedName>
    <definedName name="PFD" localSheetId="2">#REF!</definedName>
    <definedName name="PFD" localSheetId="1">#REF!</definedName>
    <definedName name="PFD" localSheetId="0">#REF!</definedName>
    <definedName name="PFD" localSheetId="7">#REF!</definedName>
    <definedName name="PFD" localSheetId="5">#REF!</definedName>
    <definedName name="PFD">#REF!</definedName>
    <definedName name="PFR" localSheetId="4">#REF!</definedName>
    <definedName name="PFR" localSheetId="3">#REF!</definedName>
    <definedName name="PFR" localSheetId="2">#REF!</definedName>
    <definedName name="PFR" localSheetId="1">#REF!</definedName>
    <definedName name="PFR" localSheetId="0">#REF!</definedName>
    <definedName name="PFR" localSheetId="7">#REF!</definedName>
    <definedName name="PFR" localSheetId="5">#REF!</definedName>
    <definedName name="PFR">#REF!</definedName>
    <definedName name="PFS" localSheetId="4">#REF!</definedName>
    <definedName name="PFS" localSheetId="3">#REF!</definedName>
    <definedName name="PFS" localSheetId="2">#REF!</definedName>
    <definedName name="PFS" localSheetId="1">#REF!</definedName>
    <definedName name="PFS" localSheetId="0">#REF!</definedName>
    <definedName name="PFS" localSheetId="7">#REF!</definedName>
    <definedName name="PFS" localSheetId="5">#REF!</definedName>
    <definedName name="PFS">#REF!</definedName>
    <definedName name="PG" localSheetId="4">#REF!</definedName>
    <definedName name="PG" localSheetId="3">#REF!</definedName>
    <definedName name="PG" localSheetId="2">#REF!</definedName>
    <definedName name="PG" localSheetId="1">#REF!</definedName>
    <definedName name="PG" localSheetId="0">#REF!</definedName>
    <definedName name="PG" localSheetId="7">#REF!</definedName>
    <definedName name="PG" localSheetId="5">#REF!</definedName>
    <definedName name="PG">#REF!</definedName>
    <definedName name="PGR" localSheetId="4">#REF!</definedName>
    <definedName name="PGR" localSheetId="3">#REF!</definedName>
    <definedName name="PGR" localSheetId="2">#REF!</definedName>
    <definedName name="PGR" localSheetId="1">#REF!</definedName>
    <definedName name="PGR" localSheetId="0">#REF!</definedName>
    <definedName name="PGR" localSheetId="7">#REF!</definedName>
    <definedName name="PGR" localSheetId="5">#REF!</definedName>
    <definedName name="PGR">#REF!</definedName>
    <definedName name="PGS" localSheetId="4">#REF!</definedName>
    <definedName name="PGS" localSheetId="3">#REF!</definedName>
    <definedName name="PGS" localSheetId="2">#REF!</definedName>
    <definedName name="PGS" localSheetId="1">#REF!</definedName>
    <definedName name="PGS" localSheetId="0">#REF!</definedName>
    <definedName name="PGS" localSheetId="7">#REF!</definedName>
    <definedName name="PGS" localSheetId="5">#REF!</definedName>
    <definedName name="PGS">#REF!</definedName>
    <definedName name="PH" localSheetId="4">#REF!</definedName>
    <definedName name="PH" localSheetId="3">#REF!</definedName>
    <definedName name="PH" localSheetId="2">#REF!</definedName>
    <definedName name="PH" localSheetId="1">#REF!</definedName>
    <definedName name="PH" localSheetId="0">#REF!</definedName>
    <definedName name="PH" localSheetId="7">#REF!</definedName>
    <definedName name="PH" localSheetId="5">#REF!</definedName>
    <definedName name="PH">#REF!</definedName>
    <definedName name="PHG" localSheetId="4">#REF!</definedName>
    <definedName name="PHG" localSheetId="3">#REF!</definedName>
    <definedName name="PHG" localSheetId="2">#REF!</definedName>
    <definedName name="PHG" localSheetId="1">#REF!</definedName>
    <definedName name="PHG" localSheetId="0">#REF!</definedName>
    <definedName name="PHG" localSheetId="7">#REF!</definedName>
    <definedName name="PHG" localSheetId="5">#REF!</definedName>
    <definedName name="PHG">#REF!</definedName>
    <definedName name="PhiH" localSheetId="4">#REF!</definedName>
    <definedName name="PhiH" localSheetId="3">#REF!</definedName>
    <definedName name="PhiH" localSheetId="2">#REF!</definedName>
    <definedName name="PhiH" localSheetId="1">#REF!</definedName>
    <definedName name="PhiH" localSheetId="0">#REF!</definedName>
    <definedName name="PhiH" localSheetId="7">#REF!</definedName>
    <definedName name="PhiH" localSheetId="5">#REF!</definedName>
    <definedName name="PhiH">#REF!</definedName>
    <definedName name="PhiJ" localSheetId="4">#REF!</definedName>
    <definedName name="PhiJ" localSheetId="3">#REF!</definedName>
    <definedName name="PhiJ" localSheetId="2">#REF!</definedName>
    <definedName name="PhiJ" localSheetId="1">#REF!</definedName>
    <definedName name="PhiJ" localSheetId="0">#REF!</definedName>
    <definedName name="PhiJ" localSheetId="7">#REF!</definedName>
    <definedName name="PhiJ" localSheetId="5">#REF!</definedName>
    <definedName name="PhiJ">#REF!</definedName>
    <definedName name="PhiT" localSheetId="4">#REF!</definedName>
    <definedName name="PhiT" localSheetId="3">#REF!</definedName>
    <definedName name="PhiT" localSheetId="2">#REF!</definedName>
    <definedName name="PhiT" localSheetId="1">#REF!</definedName>
    <definedName name="PhiT" localSheetId="0">#REF!</definedName>
    <definedName name="PhiT" localSheetId="7">#REF!</definedName>
    <definedName name="PhiT" localSheetId="5">#REF!</definedName>
    <definedName name="PhiT">#REF!</definedName>
    <definedName name="PI" localSheetId="4">#REF!</definedName>
    <definedName name="PI" localSheetId="3">#REF!</definedName>
    <definedName name="PI">#REF!</definedName>
    <definedName name="PIB">[72]단면검토!$K$4</definedName>
    <definedName name="PIBA">[72]설계조건!$I$41</definedName>
    <definedName name="pile_s">[160]말뚝지지력산정!$F$116</definedName>
    <definedName name="pile길이" localSheetId="4">#REF!</definedName>
    <definedName name="pile길이" localSheetId="3">#REF!</definedName>
    <definedName name="pile길이" localSheetId="2">#REF!</definedName>
    <definedName name="pile길이" localSheetId="1">#REF!</definedName>
    <definedName name="pile길이" localSheetId="0">#REF!</definedName>
    <definedName name="pile길이" localSheetId="7">#REF!</definedName>
    <definedName name="pile길이" localSheetId="5">#REF!</definedName>
    <definedName name="pile길이">#REF!</definedName>
    <definedName name="PILEA" localSheetId="4">#REF!</definedName>
    <definedName name="PILEA" localSheetId="3">#REF!</definedName>
    <definedName name="PILEA" localSheetId="2">#REF!</definedName>
    <definedName name="PILEA" localSheetId="1">#REF!</definedName>
    <definedName name="PILEA" localSheetId="0">#REF!</definedName>
    <definedName name="PILEA" localSheetId="7">#REF!</definedName>
    <definedName name="PILEA" localSheetId="5">#REF!</definedName>
    <definedName name="PILEA">#REF!</definedName>
    <definedName name="PILED10L" localSheetId="4">[152]INPUT!#REF!</definedName>
    <definedName name="PILED10L" localSheetId="3">[152]INPUT!#REF!</definedName>
    <definedName name="PILED10L" localSheetId="2">[152]INPUT!#REF!</definedName>
    <definedName name="PILED10L" localSheetId="1">[152]INPUT!#REF!</definedName>
    <definedName name="PILED10L" localSheetId="0">[152]INPUT!#REF!</definedName>
    <definedName name="PILED10L" localSheetId="7">[153]INPUT!#REF!</definedName>
    <definedName name="PILED10L" localSheetId="5">[152]INPUT!#REF!</definedName>
    <definedName name="PILED10L">[153]INPUT!#REF!</definedName>
    <definedName name="PILED10R" localSheetId="4">[152]INPUT!#REF!</definedName>
    <definedName name="PILED10R" localSheetId="3">[152]INPUT!#REF!</definedName>
    <definedName name="PILED10R" localSheetId="2">[152]INPUT!#REF!</definedName>
    <definedName name="PILED10R" localSheetId="1">[152]INPUT!#REF!</definedName>
    <definedName name="PILED10R" localSheetId="0">[152]INPUT!#REF!</definedName>
    <definedName name="PILED10R" localSheetId="7">[153]INPUT!#REF!</definedName>
    <definedName name="PILED10R" localSheetId="5">[152]INPUT!#REF!</definedName>
    <definedName name="PILED10R">[153]INPUT!#REF!</definedName>
    <definedName name="PILED3L" localSheetId="4">[152]INPUT!#REF!</definedName>
    <definedName name="PILED3L" localSheetId="3">[152]INPUT!#REF!</definedName>
    <definedName name="PILED3L" localSheetId="2">[152]INPUT!#REF!</definedName>
    <definedName name="PILED3L" localSheetId="1">[152]INPUT!#REF!</definedName>
    <definedName name="PILED3L" localSheetId="0">[152]INPUT!#REF!</definedName>
    <definedName name="PILED3L" localSheetId="5">[152]INPUT!#REF!</definedName>
    <definedName name="PILED3L">[153]INPUT!#REF!</definedName>
    <definedName name="PILED3R" localSheetId="4">[152]INPUT!#REF!</definedName>
    <definedName name="PILED3R" localSheetId="3">[152]INPUT!#REF!</definedName>
    <definedName name="PILED3R" localSheetId="2">[152]INPUT!#REF!</definedName>
    <definedName name="PILED3R" localSheetId="1">[152]INPUT!#REF!</definedName>
    <definedName name="PILED3R" localSheetId="0">[152]INPUT!#REF!</definedName>
    <definedName name="PILED3R" localSheetId="5">[152]INPUT!#REF!</definedName>
    <definedName name="PILED3R">[153]INPUT!#REF!</definedName>
    <definedName name="PILED4L" localSheetId="4">[152]INPUT!#REF!</definedName>
    <definedName name="PILED4L" localSheetId="3">[152]INPUT!#REF!</definedName>
    <definedName name="PILED4L" localSheetId="2">[152]INPUT!#REF!</definedName>
    <definedName name="PILED4L" localSheetId="1">[152]INPUT!#REF!</definedName>
    <definedName name="PILED4L" localSheetId="0">[152]INPUT!#REF!</definedName>
    <definedName name="PILED4L" localSheetId="5">[152]INPUT!#REF!</definedName>
    <definedName name="PILED4L">[153]INPUT!#REF!</definedName>
    <definedName name="PILED4R" localSheetId="4">[152]INPUT!#REF!</definedName>
    <definedName name="PILED4R" localSheetId="3">[152]INPUT!#REF!</definedName>
    <definedName name="PILED4R" localSheetId="2">[152]INPUT!#REF!</definedName>
    <definedName name="PILED4R" localSheetId="1">[152]INPUT!#REF!</definedName>
    <definedName name="PILED4R" localSheetId="0">[152]INPUT!#REF!</definedName>
    <definedName name="PILED4R" localSheetId="5">[152]INPUT!#REF!</definedName>
    <definedName name="PILED4R">[153]INPUT!#REF!</definedName>
    <definedName name="PILED5L" localSheetId="4">[152]INPUT!#REF!</definedName>
    <definedName name="PILED5L" localSheetId="3">[152]INPUT!#REF!</definedName>
    <definedName name="PILED5L" localSheetId="2">[152]INPUT!#REF!</definedName>
    <definedName name="PILED5L" localSheetId="1">[152]INPUT!#REF!</definedName>
    <definedName name="PILED5L" localSheetId="0">[152]INPUT!#REF!</definedName>
    <definedName name="PILED5L" localSheetId="5">[152]INPUT!#REF!</definedName>
    <definedName name="PILED5L">[153]INPUT!#REF!</definedName>
    <definedName name="PILED5R" localSheetId="4">[152]INPUT!#REF!</definedName>
    <definedName name="PILED5R" localSheetId="3">[152]INPUT!#REF!</definedName>
    <definedName name="PILED5R" localSheetId="2">[152]INPUT!#REF!</definedName>
    <definedName name="PILED5R" localSheetId="1">[152]INPUT!#REF!</definedName>
    <definedName name="PILED5R" localSheetId="0">[152]INPUT!#REF!</definedName>
    <definedName name="PILED5R" localSheetId="5">[152]INPUT!#REF!</definedName>
    <definedName name="PILED5R">[153]INPUT!#REF!</definedName>
    <definedName name="PILED6L" localSheetId="4">[152]INPUT!#REF!</definedName>
    <definedName name="PILED6L" localSheetId="3">[152]INPUT!#REF!</definedName>
    <definedName name="PILED6L" localSheetId="2">[152]INPUT!#REF!</definedName>
    <definedName name="PILED6L" localSheetId="1">[152]INPUT!#REF!</definedName>
    <definedName name="PILED6L" localSheetId="0">[152]INPUT!#REF!</definedName>
    <definedName name="PILED6L" localSheetId="5">[152]INPUT!#REF!</definedName>
    <definedName name="PILED6L">[153]INPUT!#REF!</definedName>
    <definedName name="PILED6R" localSheetId="4">[152]INPUT!#REF!</definedName>
    <definedName name="PILED6R" localSheetId="3">[152]INPUT!#REF!</definedName>
    <definedName name="PILED6R" localSheetId="2">[152]INPUT!#REF!</definedName>
    <definedName name="PILED6R" localSheetId="1">[152]INPUT!#REF!</definedName>
    <definedName name="PILED6R" localSheetId="0">[152]INPUT!#REF!</definedName>
    <definedName name="PILED6R" localSheetId="5">[152]INPUT!#REF!</definedName>
    <definedName name="PILED6R">[153]INPUT!#REF!</definedName>
    <definedName name="PILED7L" localSheetId="4">[152]INPUT!#REF!</definedName>
    <definedName name="PILED7L" localSheetId="3">[152]INPUT!#REF!</definedName>
    <definedName name="PILED7L" localSheetId="2">[152]INPUT!#REF!</definedName>
    <definedName name="PILED7L" localSheetId="1">[152]INPUT!#REF!</definedName>
    <definedName name="PILED7L" localSheetId="0">[152]INPUT!#REF!</definedName>
    <definedName name="PILED7L" localSheetId="5">[152]INPUT!#REF!</definedName>
    <definedName name="PILED7L">[153]INPUT!#REF!</definedName>
    <definedName name="PILED7R" localSheetId="4">[152]INPUT!#REF!</definedName>
    <definedName name="PILED7R" localSheetId="3">[152]INPUT!#REF!</definedName>
    <definedName name="PILED7R" localSheetId="2">[152]INPUT!#REF!</definedName>
    <definedName name="PILED7R" localSheetId="1">[152]INPUT!#REF!</definedName>
    <definedName name="PILED7R" localSheetId="0">[152]INPUT!#REF!</definedName>
    <definedName name="PILED7R" localSheetId="5">[152]INPUT!#REF!</definedName>
    <definedName name="PILED7R">[153]INPUT!#REF!</definedName>
    <definedName name="PILED8L" localSheetId="4">[152]INPUT!#REF!</definedName>
    <definedName name="PILED8L" localSheetId="3">[152]INPUT!#REF!</definedName>
    <definedName name="PILED8L" localSheetId="2">[152]INPUT!#REF!</definedName>
    <definedName name="PILED8L" localSheetId="1">[152]INPUT!#REF!</definedName>
    <definedName name="PILED8L" localSheetId="0">[152]INPUT!#REF!</definedName>
    <definedName name="PILED8L" localSheetId="5">[152]INPUT!#REF!</definedName>
    <definedName name="PILED8L">[153]INPUT!#REF!</definedName>
    <definedName name="PILED8R" localSheetId="4">[152]INPUT!#REF!</definedName>
    <definedName name="PILED8R" localSheetId="3">[152]INPUT!#REF!</definedName>
    <definedName name="PILED8R" localSheetId="2">[152]INPUT!#REF!</definedName>
    <definedName name="PILED8R" localSheetId="1">[152]INPUT!#REF!</definedName>
    <definedName name="PILED8R" localSheetId="0">[152]INPUT!#REF!</definedName>
    <definedName name="PILED8R" localSheetId="5">[152]INPUT!#REF!</definedName>
    <definedName name="PILED8R">[153]INPUT!#REF!</definedName>
    <definedName name="PILED9L" localSheetId="4">[152]INPUT!#REF!</definedName>
    <definedName name="PILED9L" localSheetId="3">[152]INPUT!#REF!</definedName>
    <definedName name="PILED9L" localSheetId="2">[152]INPUT!#REF!</definedName>
    <definedName name="PILED9L" localSheetId="1">[152]INPUT!#REF!</definedName>
    <definedName name="PILED9L" localSheetId="0">[152]INPUT!#REF!</definedName>
    <definedName name="PILED9L" localSheetId="5">[152]INPUT!#REF!</definedName>
    <definedName name="PILED9L">[153]INPUT!#REF!</definedName>
    <definedName name="PILED9R" localSheetId="4">[152]INPUT!#REF!</definedName>
    <definedName name="PILED9R" localSheetId="3">[152]INPUT!#REF!</definedName>
    <definedName name="PILED9R" localSheetId="2">[152]INPUT!#REF!</definedName>
    <definedName name="PILED9R" localSheetId="1">[152]INPUT!#REF!</definedName>
    <definedName name="PILED9R" localSheetId="0">[152]INPUT!#REF!</definedName>
    <definedName name="PILED9R" localSheetId="5">[152]INPUT!#REF!</definedName>
    <definedName name="PILED9R">[153]INPUT!#REF!</definedName>
    <definedName name="PILEL" localSheetId="4">#REF!</definedName>
    <definedName name="PILEL" localSheetId="3">#REF!</definedName>
    <definedName name="PILEL" localSheetId="2">#REF!</definedName>
    <definedName name="PILEL" localSheetId="1">#REF!</definedName>
    <definedName name="PILEL" localSheetId="0">#REF!</definedName>
    <definedName name="PILEL" localSheetId="7">#REF!</definedName>
    <definedName name="PILEL" localSheetId="5">#REF!</definedName>
    <definedName name="PILEL">#REF!</definedName>
    <definedName name="PILET10L" localSheetId="4">[152]INPUT!#REF!</definedName>
    <definedName name="PILET10L" localSheetId="3">[152]INPUT!#REF!</definedName>
    <definedName name="PILET10L" localSheetId="2">[152]INPUT!#REF!</definedName>
    <definedName name="PILET10L" localSheetId="1">[152]INPUT!#REF!</definedName>
    <definedName name="PILET10L" localSheetId="0">[152]INPUT!#REF!</definedName>
    <definedName name="PILET10L" localSheetId="7">[153]INPUT!#REF!</definedName>
    <definedName name="PILET10L" localSheetId="5">[152]INPUT!#REF!</definedName>
    <definedName name="PILET10L">[153]INPUT!#REF!</definedName>
    <definedName name="PILET10R" localSheetId="4">[152]INPUT!#REF!</definedName>
    <definedName name="PILET10R" localSheetId="3">[152]INPUT!#REF!</definedName>
    <definedName name="PILET10R" localSheetId="2">[152]INPUT!#REF!</definedName>
    <definedName name="PILET10R" localSheetId="1">[152]INPUT!#REF!</definedName>
    <definedName name="PILET10R" localSheetId="0">[152]INPUT!#REF!</definedName>
    <definedName name="PILET10R" localSheetId="7">[153]INPUT!#REF!</definedName>
    <definedName name="PILET10R" localSheetId="5">[152]INPUT!#REF!</definedName>
    <definedName name="PILET10R">[153]INPUT!#REF!</definedName>
    <definedName name="PILET3L" localSheetId="4">[152]INPUT!#REF!</definedName>
    <definedName name="PILET3L" localSheetId="3">[152]INPUT!#REF!</definedName>
    <definedName name="PILET3L" localSheetId="2">[152]INPUT!#REF!</definedName>
    <definedName name="PILET3L" localSheetId="1">[152]INPUT!#REF!</definedName>
    <definedName name="PILET3L" localSheetId="0">[152]INPUT!#REF!</definedName>
    <definedName name="PILET3L" localSheetId="5">[152]INPUT!#REF!</definedName>
    <definedName name="PILET3L">[153]INPUT!#REF!</definedName>
    <definedName name="PILET3R" localSheetId="4">[152]INPUT!#REF!</definedName>
    <definedName name="PILET3R" localSheetId="3">[152]INPUT!#REF!</definedName>
    <definedName name="PILET3R" localSheetId="2">[152]INPUT!#REF!</definedName>
    <definedName name="PILET3R" localSheetId="1">[152]INPUT!#REF!</definedName>
    <definedName name="PILET3R" localSheetId="0">[152]INPUT!#REF!</definedName>
    <definedName name="PILET3R" localSheetId="5">[152]INPUT!#REF!</definedName>
    <definedName name="PILET3R">[153]INPUT!#REF!</definedName>
    <definedName name="PILET4L" localSheetId="4">[152]INPUT!#REF!</definedName>
    <definedName name="PILET4L" localSheetId="3">[152]INPUT!#REF!</definedName>
    <definedName name="PILET4L" localSheetId="2">[152]INPUT!#REF!</definedName>
    <definedName name="PILET4L" localSheetId="1">[152]INPUT!#REF!</definedName>
    <definedName name="PILET4L" localSheetId="0">[152]INPUT!#REF!</definedName>
    <definedName name="PILET4L" localSheetId="5">[152]INPUT!#REF!</definedName>
    <definedName name="PILET4L">[153]INPUT!#REF!</definedName>
    <definedName name="PILET4R" localSheetId="4">[152]INPUT!#REF!</definedName>
    <definedName name="PILET4R" localSheetId="3">[152]INPUT!#REF!</definedName>
    <definedName name="PILET4R" localSheetId="2">[152]INPUT!#REF!</definedName>
    <definedName name="PILET4R" localSheetId="1">[152]INPUT!#REF!</definedName>
    <definedName name="PILET4R" localSheetId="0">[152]INPUT!#REF!</definedName>
    <definedName name="PILET4R" localSheetId="5">[152]INPUT!#REF!</definedName>
    <definedName name="PILET4R">[153]INPUT!#REF!</definedName>
    <definedName name="PILET5L" localSheetId="4">[152]INPUT!#REF!</definedName>
    <definedName name="PILET5L" localSheetId="3">[152]INPUT!#REF!</definedName>
    <definedName name="PILET5L" localSheetId="2">[152]INPUT!#REF!</definedName>
    <definedName name="PILET5L" localSheetId="1">[152]INPUT!#REF!</definedName>
    <definedName name="PILET5L" localSheetId="0">[152]INPUT!#REF!</definedName>
    <definedName name="PILET5L" localSheetId="5">[152]INPUT!#REF!</definedName>
    <definedName name="PILET5L">[153]INPUT!#REF!</definedName>
    <definedName name="PILET5R" localSheetId="4">[152]INPUT!#REF!</definedName>
    <definedName name="PILET5R" localSheetId="3">[152]INPUT!#REF!</definedName>
    <definedName name="PILET5R" localSheetId="2">[152]INPUT!#REF!</definedName>
    <definedName name="PILET5R" localSheetId="1">[152]INPUT!#REF!</definedName>
    <definedName name="PILET5R" localSheetId="0">[152]INPUT!#REF!</definedName>
    <definedName name="PILET5R" localSheetId="5">[152]INPUT!#REF!</definedName>
    <definedName name="PILET5R">[153]INPUT!#REF!</definedName>
    <definedName name="PILET6L" localSheetId="4">[152]INPUT!#REF!</definedName>
    <definedName name="PILET6L" localSheetId="3">[152]INPUT!#REF!</definedName>
    <definedName name="PILET6L" localSheetId="2">[152]INPUT!#REF!</definedName>
    <definedName name="PILET6L" localSheetId="1">[152]INPUT!#REF!</definedName>
    <definedName name="PILET6L" localSheetId="0">[152]INPUT!#REF!</definedName>
    <definedName name="PILET6L" localSheetId="5">[152]INPUT!#REF!</definedName>
    <definedName name="PILET6L">[153]INPUT!#REF!</definedName>
    <definedName name="PILET6R" localSheetId="4">[152]INPUT!#REF!</definedName>
    <definedName name="PILET6R" localSheetId="3">[152]INPUT!#REF!</definedName>
    <definedName name="PILET6R" localSheetId="2">[152]INPUT!#REF!</definedName>
    <definedName name="PILET6R" localSheetId="1">[152]INPUT!#REF!</definedName>
    <definedName name="PILET6R" localSheetId="0">[152]INPUT!#REF!</definedName>
    <definedName name="PILET6R" localSheetId="5">[152]INPUT!#REF!</definedName>
    <definedName name="PILET6R">[153]INPUT!#REF!</definedName>
    <definedName name="PILET7L" localSheetId="4">[152]INPUT!#REF!</definedName>
    <definedName name="PILET7L" localSheetId="3">[152]INPUT!#REF!</definedName>
    <definedName name="PILET7L" localSheetId="2">[152]INPUT!#REF!</definedName>
    <definedName name="PILET7L" localSheetId="1">[152]INPUT!#REF!</definedName>
    <definedName name="PILET7L" localSheetId="0">[152]INPUT!#REF!</definedName>
    <definedName name="PILET7L" localSheetId="5">[152]INPUT!#REF!</definedName>
    <definedName name="PILET7L">[153]INPUT!#REF!</definedName>
    <definedName name="PILET7R" localSheetId="4">[152]INPUT!#REF!</definedName>
    <definedName name="PILET7R" localSheetId="3">[152]INPUT!#REF!</definedName>
    <definedName name="PILET7R" localSheetId="2">[152]INPUT!#REF!</definedName>
    <definedName name="PILET7R" localSheetId="1">[152]INPUT!#REF!</definedName>
    <definedName name="PILET7R" localSheetId="0">[152]INPUT!#REF!</definedName>
    <definedName name="PILET7R" localSheetId="5">[152]INPUT!#REF!</definedName>
    <definedName name="PILET7R">[153]INPUT!#REF!</definedName>
    <definedName name="PILET8L" localSheetId="4">[152]INPUT!#REF!</definedName>
    <definedName name="PILET8L" localSheetId="3">[152]INPUT!#REF!</definedName>
    <definedName name="PILET8L" localSheetId="2">[152]INPUT!#REF!</definedName>
    <definedName name="PILET8L" localSheetId="1">[152]INPUT!#REF!</definedName>
    <definedName name="PILET8L" localSheetId="0">[152]INPUT!#REF!</definedName>
    <definedName name="PILET8L" localSheetId="5">[152]INPUT!#REF!</definedName>
    <definedName name="PILET8L">[153]INPUT!#REF!</definedName>
    <definedName name="PILET8R" localSheetId="4">[152]INPUT!#REF!</definedName>
    <definedName name="PILET8R" localSheetId="3">[152]INPUT!#REF!</definedName>
    <definedName name="PILET8R" localSheetId="2">[152]INPUT!#REF!</definedName>
    <definedName name="PILET8R" localSheetId="1">[152]INPUT!#REF!</definedName>
    <definedName name="PILET8R" localSheetId="0">[152]INPUT!#REF!</definedName>
    <definedName name="PILET8R" localSheetId="5">[152]INPUT!#REF!</definedName>
    <definedName name="PILET8R">[153]INPUT!#REF!</definedName>
    <definedName name="PILET9L" localSheetId="4">[152]INPUT!#REF!</definedName>
    <definedName name="PILET9L" localSheetId="3">[152]INPUT!#REF!</definedName>
    <definedName name="PILET9L" localSheetId="2">[152]INPUT!#REF!</definedName>
    <definedName name="PILET9L" localSheetId="1">[152]INPUT!#REF!</definedName>
    <definedName name="PILET9L" localSheetId="0">[152]INPUT!#REF!</definedName>
    <definedName name="PILET9L" localSheetId="5">[152]INPUT!#REF!</definedName>
    <definedName name="PILET9L">[153]INPUT!#REF!</definedName>
    <definedName name="PILET9R" localSheetId="4">[152]INPUT!#REF!</definedName>
    <definedName name="PILET9R" localSheetId="3">[152]INPUT!#REF!</definedName>
    <definedName name="PILET9R" localSheetId="2">[152]INPUT!#REF!</definedName>
    <definedName name="PILET9R" localSheetId="1">[152]INPUT!#REF!</definedName>
    <definedName name="PILET9R" localSheetId="0">[152]INPUT!#REF!</definedName>
    <definedName name="PILET9R" localSheetId="5">[152]INPUT!#REF!</definedName>
    <definedName name="PILET9R">[153]INPUT!#REF!</definedName>
    <definedName name="PILEZ" localSheetId="4">#REF!</definedName>
    <definedName name="PILEZ" localSheetId="3">#REF!</definedName>
    <definedName name="PILEZ" localSheetId="2">#REF!</definedName>
    <definedName name="PILEZ" localSheetId="1">#REF!</definedName>
    <definedName name="PILEZ" localSheetId="0">#REF!</definedName>
    <definedName name="PILEZ" localSheetId="7">#REF!</definedName>
    <definedName name="PILEZ" localSheetId="5">#REF!</definedName>
    <definedName name="PILEZ">#REF!</definedName>
    <definedName name="PIPE" localSheetId="4">#REF!</definedName>
    <definedName name="PIPE" localSheetId="3">#REF!</definedName>
    <definedName name="PIPE" localSheetId="2">#REF!</definedName>
    <definedName name="PIPE" localSheetId="1">#REF!</definedName>
    <definedName name="PIPE" localSheetId="0">#REF!</definedName>
    <definedName name="PIPE" localSheetId="7">#REF!</definedName>
    <definedName name="PIPE" localSheetId="5">#REF!</definedName>
    <definedName name="PIPE">#REF!</definedName>
    <definedName name="PIS">[72]단면검토!$AA$4</definedName>
    <definedName name="PL" localSheetId="4">[130]교각1!#REF!</definedName>
    <definedName name="PL" localSheetId="3">[130]교각1!#REF!</definedName>
    <definedName name="PL" localSheetId="2">[130]교각1!#REF!</definedName>
    <definedName name="PL" localSheetId="1">[130]교각1!#REF!</definedName>
    <definedName name="PL" localSheetId="0">[130]교각1!#REF!</definedName>
    <definedName name="PL" localSheetId="7">[3]관로토공집계표!#REF!</definedName>
    <definedName name="PL" localSheetId="5">[130]교각1!#REF!</definedName>
    <definedName name="PL">[130]교각1!#REF!</definedName>
    <definedName name="PM" localSheetId="4">#REF!</definedName>
    <definedName name="PM" localSheetId="3">#REF!</definedName>
    <definedName name="PM" localSheetId="2">#REF!</definedName>
    <definedName name="PM" localSheetId="1">#REF!</definedName>
    <definedName name="PM" localSheetId="0">#REF!</definedName>
    <definedName name="PM" localSheetId="7">#REF!</definedName>
    <definedName name="PM" localSheetId="5">#REF!</definedName>
    <definedName name="PM">#REF!</definedName>
    <definedName name="PN" localSheetId="4">[130]교각1!#REF!</definedName>
    <definedName name="PN" localSheetId="3">[130]교각1!#REF!</definedName>
    <definedName name="PN" localSheetId="2">[130]교각1!#REF!</definedName>
    <definedName name="PN" localSheetId="1">[130]교각1!#REF!</definedName>
    <definedName name="PN" localSheetId="0">[130]교각1!#REF!</definedName>
    <definedName name="PN" localSheetId="7">[3]관로토공집계표!#REF!</definedName>
    <definedName name="PN" localSheetId="5">[130]교각1!#REF!</definedName>
    <definedName name="PN">[130]교각1!#REF!</definedName>
    <definedName name="PNLW10" localSheetId="4">[17]부하계산서!#REF!</definedName>
    <definedName name="PNLW10" localSheetId="3">[17]부하계산서!#REF!</definedName>
    <definedName name="PNLW10">[17]부하계산서!#REF!</definedName>
    <definedName name="PNLW8" localSheetId="4">[17]부하계산서!#REF!</definedName>
    <definedName name="PNLW8" localSheetId="3">[17]부하계산서!#REF!</definedName>
    <definedName name="PNLW8">[17]부하계산서!#REF!</definedName>
    <definedName name="PO" localSheetId="4">#REF!</definedName>
    <definedName name="PO" localSheetId="3">#REF!</definedName>
    <definedName name="PO" localSheetId="2">#REF!</definedName>
    <definedName name="PO" localSheetId="1">#REF!</definedName>
    <definedName name="PO" localSheetId="0">#REF!</definedName>
    <definedName name="PO" localSheetId="7">#REF!</definedName>
    <definedName name="PO" localSheetId="5">#REF!</definedName>
    <definedName name="PO">#REF!</definedName>
    <definedName name="POT_BEARING" localSheetId="4">#REF!</definedName>
    <definedName name="POT_BEARING" localSheetId="3">#REF!</definedName>
    <definedName name="POT_BEARING" localSheetId="2">#REF!</definedName>
    <definedName name="POT_BEARING" localSheetId="1">#REF!</definedName>
    <definedName name="POT_BEARING" localSheetId="0">#REF!</definedName>
    <definedName name="POT_BEARING" localSheetId="7">#REF!</definedName>
    <definedName name="POT_BEARING" localSheetId="5">#REF!</definedName>
    <definedName name="POT_BEARING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 localSheetId="7">#REF!</definedName>
    <definedName name="pp" localSheetId="5">#REF!</definedName>
    <definedName name="pp">#REF!</definedName>
    <definedName name="Ppf" localSheetId="4">#REF!</definedName>
    <definedName name="Ppf" localSheetId="3">#REF!</definedName>
    <definedName name="Ppf" localSheetId="2">#REF!</definedName>
    <definedName name="Ppf" localSheetId="1">#REF!</definedName>
    <definedName name="Ppf" localSheetId="0">#REF!</definedName>
    <definedName name="Ppf" localSheetId="7">#REF!</definedName>
    <definedName name="Ppf" localSheetId="5">#REF!</definedName>
    <definedName name="Ppf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 localSheetId="7">#REF!</definedName>
    <definedName name="ppp" localSheetId="5">#REF!</definedName>
    <definedName name="ppp">#REF!</definedName>
    <definedName name="PQ" localSheetId="4">#REF!</definedName>
    <definedName name="PQ" localSheetId="3">#REF!</definedName>
    <definedName name="PQ" localSheetId="2">#REF!</definedName>
    <definedName name="PQ" localSheetId="1">#REF!</definedName>
    <definedName name="PQ" localSheetId="0">#REF!</definedName>
    <definedName name="PQ" localSheetId="7">#REF!</definedName>
    <definedName name="PQ" localSheetId="5">#REF!</definedName>
    <definedName name="PQ">#REF!</definedName>
    <definedName name="PR" localSheetId="4">#REF!</definedName>
    <definedName name="PR" localSheetId="3">#REF!</definedName>
    <definedName name="PR" localSheetId="2">#REF!</definedName>
    <definedName name="PR" localSheetId="1">#REF!</definedName>
    <definedName name="PR" localSheetId="0">#REF!</definedName>
    <definedName name="PR" localSheetId="7">#REF!</definedName>
    <definedName name="PR" localSheetId="5">#REF!</definedName>
    <definedName name="PR">#REF!</definedName>
    <definedName name="PRINT" localSheetId="4">#REF!</definedName>
    <definedName name="PRINT" localSheetId="3">#REF!</definedName>
    <definedName name="PRINT" localSheetId="2">#REF!</definedName>
    <definedName name="PRINT" localSheetId="1">#REF!</definedName>
    <definedName name="PRINT" localSheetId="0">#REF!</definedName>
    <definedName name="PRINT" localSheetId="7">#REF!</definedName>
    <definedName name="PRINT" localSheetId="5">#REF!</definedName>
    <definedName name="PRINT">#REF!</definedName>
    <definedName name="_xlnm.Print_Area" localSheetId="10">기계경비!$A$1:$AD$44</definedName>
    <definedName name="_xlnm.Print_Area" localSheetId="6">'산출근거 '!$A$1:$F$251</definedName>
    <definedName name="_xlnm.Print_Area" localSheetId="4">'설변내역서(100%))'!$A$1:$X$26</definedName>
    <definedName name="_xlnm.Print_Area" localSheetId="3">'설변내역서(85%)'!$A$1:$X$26</definedName>
    <definedName name="_xlnm.Print_Area" localSheetId="2">'설변내역서(낙찰율)'!$A$1:$X$26</definedName>
    <definedName name="_xlnm.Print_Area" localSheetId="1">설변원가계산서!$A$1:$N$99</definedName>
    <definedName name="_xlnm.Print_Area" localSheetId="0">#N/A</definedName>
    <definedName name="_xlnm.Print_Area" localSheetId="7">#N/A</definedName>
    <definedName name="_xlnm.Print_Area" localSheetId="11">자재단가대비표!$A$1:$O$25</definedName>
    <definedName name="_xlnm.Print_Area" localSheetId="5">적용단가!$A$1:$R$36</definedName>
    <definedName name="_xlnm.Print_Area" localSheetId="8">중기사용료!$A$1:$H$42</definedName>
    <definedName name="_xlnm.Print_Area">#REF!</definedName>
    <definedName name="PRINT_AREA_MI" localSheetId="7">#REF!</definedName>
    <definedName name="PRINT_AREA_MI">#N/A</definedName>
    <definedName name="PRINT_AREA_MI1" localSheetId="4">#REF!</definedName>
    <definedName name="PRINT_AREA_MI1" localSheetId="3">#REF!</definedName>
    <definedName name="PRINT_AREA_MI1" localSheetId="2">#REF!</definedName>
    <definedName name="PRINT_AREA_MI1" localSheetId="1">#REF!</definedName>
    <definedName name="PRINT_AREA_MI1" localSheetId="0">#REF!</definedName>
    <definedName name="PRINT_AREA_MI1" localSheetId="7">#REF!</definedName>
    <definedName name="PRINT_AREA_MI1" localSheetId="5">#REF!</definedName>
    <definedName name="PRINT_AREA_MI1">#REF!</definedName>
    <definedName name="PRINT_TILIES" localSheetId="4">#REF!,#REF!,#REF!,#REF!,#REF!</definedName>
    <definedName name="PRINT_TILIES" localSheetId="3">#REF!,#REF!,#REF!,#REF!,#REF!</definedName>
    <definedName name="PRINT_TILIES" localSheetId="2">#REF!,#REF!,#REF!,#REF!,#REF!</definedName>
    <definedName name="PRINT_TILIES" localSheetId="1">#REF!,#REF!,#REF!,#REF!,#REF!</definedName>
    <definedName name="PRINT_TILIES" localSheetId="0">#REF!,#REF!,#REF!,#REF!,#REF!</definedName>
    <definedName name="PRINT_TILIES" localSheetId="7">#REF!,#REF!,#REF!,#REF!,#REF!</definedName>
    <definedName name="PRINT_TILIES" localSheetId="5">#REF!,#REF!,#REF!,#REF!,#REF!</definedName>
    <definedName name="PRINT_TILIES">#REF!,#REF!,#REF!,#REF!,#REF!</definedName>
    <definedName name="PRINT_TILLES">[177]우수!$A$1:$IV$3,[177]우수!$A$1:$D$65536</definedName>
    <definedName name="PRINT_TILTES" localSheetId="4">#REF!</definedName>
    <definedName name="PRINT_TILTES" localSheetId="3">#REF!</definedName>
    <definedName name="PRINT_TILTES" localSheetId="2">#REF!</definedName>
    <definedName name="PRINT_TILTES" localSheetId="1">#REF!</definedName>
    <definedName name="PRINT_TILTES" localSheetId="0">#REF!</definedName>
    <definedName name="PRINT_TILTES" localSheetId="7">#REF!</definedName>
    <definedName name="PRINT_TILTES" localSheetId="5">#REF!</definedName>
    <definedName name="PRINT_TILTES">#REF!</definedName>
    <definedName name="print_title" localSheetId="4">#REF!</definedName>
    <definedName name="print_title" localSheetId="3">#REF!</definedName>
    <definedName name="print_title" localSheetId="2">#REF!</definedName>
    <definedName name="print_title" localSheetId="1">#REF!</definedName>
    <definedName name="print_title" localSheetId="0">#REF!</definedName>
    <definedName name="print_title" localSheetId="7">[3]관로토공집계표!$A$1:$IV$2</definedName>
    <definedName name="print_title" localSheetId="5">#REF!</definedName>
    <definedName name="print_title">#REF!</definedName>
    <definedName name="_xlnm.Print_Titles" localSheetId="6">'산출근거 '!$3:$4</definedName>
    <definedName name="_xlnm.Print_Titles" localSheetId="4">'[178]2000승진심사위원 기초명부'!$A$3:$IV$4</definedName>
    <definedName name="_xlnm.Print_Titles" localSheetId="3">'[178]2000승진심사위원 기초명부'!$A$3:$IV$4</definedName>
    <definedName name="_xlnm.Print_Titles" localSheetId="2">'[178]2000승진심사위원 기초명부'!$A$3:$IV$4</definedName>
    <definedName name="_xlnm.Print_Titles" localSheetId="1">'[178]2000승진심사위원 기초명부'!$A$3:$IV$4</definedName>
    <definedName name="_xlnm.Print_Titles" localSheetId="0">'[178]2000승진심사위원 기초명부'!$A$3:$IV$4</definedName>
    <definedName name="_xlnm.Print_Titles" localSheetId="7">'[178]2000승진심사위원 기초명부'!$A$3:$IV$4</definedName>
    <definedName name="_xlnm.Print_Titles" localSheetId="11">자재단가대비표!$4:$5</definedName>
    <definedName name="_xlnm.Print_Titles" localSheetId="5">'[178]2000승진심사위원 기초명부'!$A$3:$IV$4</definedName>
    <definedName name="_xlnm.Print_Titles">#REF!</definedName>
    <definedName name="PRINT_TITLES_MI" localSheetId="4">#REF!</definedName>
    <definedName name="PRINT_TITLES_MI" localSheetId="3">#REF!</definedName>
    <definedName name="PRINT_TITLES_MI" localSheetId="2">#REF!</definedName>
    <definedName name="PRINT_TITLES_MI" localSheetId="1">#REF!</definedName>
    <definedName name="PRINT_TITLES_MI" localSheetId="0">#REF!</definedName>
    <definedName name="PRINT_TITLES_MI" localSheetId="7">#REF!</definedName>
    <definedName name="PRINT_TITLES_MI" localSheetId="5">#REF!</definedName>
    <definedName name="PRINT_TITLES_MI">#REF!</definedName>
    <definedName name="PROJECT" localSheetId="4">#REF!</definedName>
    <definedName name="PROJECT" localSheetId="3">#REF!</definedName>
    <definedName name="PROJECT" localSheetId="2">#REF!</definedName>
    <definedName name="PROJECT" localSheetId="1">#REF!</definedName>
    <definedName name="PROJECT" localSheetId="0">#REF!</definedName>
    <definedName name="PROJECT" localSheetId="7">#REF!</definedName>
    <definedName name="PROJECT" localSheetId="5">#REF!</definedName>
    <definedName name="PROJECT">#REF!</definedName>
    <definedName name="PS" localSheetId="4">#REF!</definedName>
    <definedName name="PS" localSheetId="3">#REF!</definedName>
    <definedName name="PS" localSheetId="2">#REF!</definedName>
    <definedName name="PS" localSheetId="1">#REF!</definedName>
    <definedName name="PS" localSheetId="0">#REF!</definedName>
    <definedName name="PS" localSheetId="7">#REF!</definedName>
    <definedName name="PS" localSheetId="5">#REF!</definedName>
    <definedName name="PS">#REF!</definedName>
    <definedName name="PT" localSheetId="4">[130]교각1!#REF!</definedName>
    <definedName name="PT" localSheetId="3">[130]교각1!#REF!</definedName>
    <definedName name="PT" localSheetId="2">[130]교각1!#REF!</definedName>
    <definedName name="PT" localSheetId="1">[130]교각1!#REF!</definedName>
    <definedName name="PT" localSheetId="0">[130]교각1!#REF!</definedName>
    <definedName name="PT" localSheetId="7">[3]관로토공집계표!#REF!</definedName>
    <definedName name="PT" localSheetId="5">[130]교각1!#REF!</definedName>
    <definedName name="PT">[130]교각1!#REF!</definedName>
    <definedName name="PTK" localSheetId="4">#REF!</definedName>
    <definedName name="PTK" localSheetId="3">#REF!</definedName>
    <definedName name="PTK" localSheetId="2">#REF!</definedName>
    <definedName name="PTK" localSheetId="1">#REF!</definedName>
    <definedName name="PTK" localSheetId="0">#REF!</definedName>
    <definedName name="PTK" localSheetId="7">#REF!</definedName>
    <definedName name="PTK" localSheetId="5">#REF!</definedName>
    <definedName name="PTK">#REF!</definedName>
    <definedName name="PUMP" localSheetId="4">#REF!</definedName>
    <definedName name="PUMP" localSheetId="3">#REF!</definedName>
    <definedName name="PUMP" localSheetId="2">#REF!</definedName>
    <definedName name="PUMP" localSheetId="1">#REF!</definedName>
    <definedName name="PUMP" localSheetId="0">#REF!</definedName>
    <definedName name="PUMP" localSheetId="7">#REF!</definedName>
    <definedName name="PUMP" localSheetId="5">#REF!</definedName>
    <definedName name="PUMP">#REF!</definedName>
    <definedName name="PVC" localSheetId="4">#REF!</definedName>
    <definedName name="PVC" localSheetId="3">#REF!</definedName>
    <definedName name="PVC" localSheetId="2">#REF!</definedName>
    <definedName name="PVC" localSheetId="1">#REF!</definedName>
    <definedName name="PVC" localSheetId="0">#REF!</definedName>
    <definedName name="PVC" localSheetId="7">#REF!</definedName>
    <definedName name="PVC" localSheetId="5">#REF!</definedName>
    <definedName name="PVC">#REF!</definedName>
    <definedName name="PVI" localSheetId="4">#REF!</definedName>
    <definedName name="PVI" localSheetId="3">#REF!</definedName>
    <definedName name="PVI" localSheetId="2">#REF!</definedName>
    <definedName name="PVI" localSheetId="1">#REF!</definedName>
    <definedName name="PVI" localSheetId="0">#REF!</definedName>
    <definedName name="PVI" localSheetId="7">#REF!</definedName>
    <definedName name="PVI" localSheetId="5">#REF!</definedName>
    <definedName name="PVI">#REF!</definedName>
    <definedName name="PVT" localSheetId="4">#REF!</definedName>
    <definedName name="PVT" localSheetId="3">#REF!</definedName>
    <definedName name="PVT" localSheetId="2">#REF!</definedName>
    <definedName name="PVT" localSheetId="1">#REF!</definedName>
    <definedName name="PVT" localSheetId="0">#REF!</definedName>
    <definedName name="PVT" localSheetId="7">#REF!</definedName>
    <definedName name="PVT" localSheetId="5">#REF!</definedName>
    <definedName name="PVT">#REF!</definedName>
    <definedName name="PWP" localSheetId="4">#REF!</definedName>
    <definedName name="PWP" localSheetId="3">#REF!</definedName>
    <definedName name="PWP" localSheetId="2">#REF!</definedName>
    <definedName name="PWP" localSheetId="1">#REF!</definedName>
    <definedName name="PWP" localSheetId="0">#REF!</definedName>
    <definedName name="PWP" localSheetId="7">#REF!</definedName>
    <definedName name="PWP" localSheetId="5">#REF!</definedName>
    <definedName name="PWP">#REF!</definedName>
    <definedName name="PWS" localSheetId="4">#REF!</definedName>
    <definedName name="PWS" localSheetId="3">#REF!</definedName>
    <definedName name="PWS" localSheetId="2">#REF!</definedName>
    <definedName name="PWS" localSheetId="1">#REF!</definedName>
    <definedName name="PWS" localSheetId="0">#REF!</definedName>
    <definedName name="PWS" localSheetId="7">#REF!</definedName>
    <definedName name="PWS" localSheetId="5">#REF!</definedName>
    <definedName name="PWS">#REF!</definedName>
    <definedName name="PWW" localSheetId="4">#REF!</definedName>
    <definedName name="PWW" localSheetId="3">#REF!</definedName>
    <definedName name="PWW" localSheetId="2">#REF!</definedName>
    <definedName name="PWW" localSheetId="1">#REF!</definedName>
    <definedName name="PWW" localSheetId="0">#REF!</definedName>
    <definedName name="PWW" localSheetId="7">#REF!</definedName>
    <definedName name="PWW" localSheetId="5">#REF!</definedName>
    <definedName name="PWW">#REF!</definedName>
    <definedName name="Q" localSheetId="4">#REF!</definedName>
    <definedName name="Q" localSheetId="3">#REF!</definedName>
    <definedName name="Q" localSheetId="2">#REF!</definedName>
    <definedName name="Q" localSheetId="1">#REF!</definedName>
    <definedName name="Q" localSheetId="0">#REF!</definedName>
    <definedName name="Q" localSheetId="7">#REF!</definedName>
    <definedName name="Q" localSheetId="5">#REF!</definedName>
    <definedName name="Q">#REF!</definedName>
    <definedName name="Q3WEE" localSheetId="4" hidden="1">{#N/A,#N/A,FALSE,"조골재"}</definedName>
    <definedName name="Q3WEE" localSheetId="3" hidden="1">{#N/A,#N/A,FALSE,"조골재"}</definedName>
    <definedName name="Q3WEE" localSheetId="2" hidden="1">{#N/A,#N/A,FALSE,"조골재"}</definedName>
    <definedName name="Q3WEE" localSheetId="1" hidden="1">{#N/A,#N/A,FALSE,"조골재"}</definedName>
    <definedName name="Q3WEE" localSheetId="0" hidden="1">{#N/A,#N/A,FALSE,"조골재"}</definedName>
    <definedName name="Q3WEE" localSheetId="7" hidden="1">{#N/A,#N/A,FALSE,"조골재"}</definedName>
    <definedName name="Q3WEE" localSheetId="11" hidden="1">{#N/A,#N/A,FALSE,"조골재"}</definedName>
    <definedName name="Q3WEE" localSheetId="5" hidden="1">{#N/A,#N/A,FALSE,"조골재"}</definedName>
    <definedName name="Q3WEE" hidden="1">{#N/A,#N/A,FALSE,"조골재"}</definedName>
    <definedName name="q디" localSheetId="4">#REF!</definedName>
    <definedName name="q디" localSheetId="3">#REF!</definedName>
    <definedName name="q디" localSheetId="2">#REF!</definedName>
    <definedName name="q디" localSheetId="1">#REF!</definedName>
    <definedName name="q디" localSheetId="0">#REF!</definedName>
    <definedName name="q디" localSheetId="7">#REF!</definedName>
    <definedName name="q디" localSheetId="5">#REF!</definedName>
    <definedName name="q디">#REF!</definedName>
    <definedName name="q앨" localSheetId="4">#REF!</definedName>
    <definedName name="q앨" localSheetId="3">#REF!</definedName>
    <definedName name="q앨" localSheetId="2">#REF!</definedName>
    <definedName name="q앨" localSheetId="1">#REF!</definedName>
    <definedName name="q앨" localSheetId="0">#REF!</definedName>
    <definedName name="q앨" localSheetId="7">#REF!</definedName>
    <definedName name="q앨" localSheetId="5">#REF!</definedName>
    <definedName name="q앨">#REF!</definedName>
    <definedName name="QA" localSheetId="4">#REF!</definedName>
    <definedName name="QA" localSheetId="3">#REF!</definedName>
    <definedName name="QA" localSheetId="2">#REF!</definedName>
    <definedName name="QA" localSheetId="1">#REF!</definedName>
    <definedName name="QA" localSheetId="0">#REF!</definedName>
    <definedName name="QA" localSheetId="7">#REF!</definedName>
    <definedName name="QA" localSheetId="5">#REF!</definedName>
    <definedName name="QA">#REF!</definedName>
    <definedName name="QAE" localSheetId="4">#REF!</definedName>
    <definedName name="QAE" localSheetId="3">#REF!</definedName>
    <definedName name="QAE" localSheetId="2">#REF!</definedName>
    <definedName name="QAE" localSheetId="1">#REF!</definedName>
    <definedName name="QAE" localSheetId="0">#REF!</definedName>
    <definedName name="QAE" localSheetId="7">#REF!</definedName>
    <definedName name="QAE" localSheetId="5">#REF!</definedName>
    <definedName name="QAE">#REF!</definedName>
    <definedName name="qe" localSheetId="4">#REF!</definedName>
    <definedName name="qe" localSheetId="3">#REF!</definedName>
    <definedName name="qe">#REF!</definedName>
    <definedName name="Qe앨" localSheetId="4">#REF!</definedName>
    <definedName name="Qe앨" localSheetId="3">#REF!</definedName>
    <definedName name="Qe앨" localSheetId="2">#REF!</definedName>
    <definedName name="Qe앨" localSheetId="1">#REF!</definedName>
    <definedName name="Qe앨" localSheetId="0">#REF!</definedName>
    <definedName name="Qe앨" localSheetId="7">#REF!</definedName>
    <definedName name="Qe앨" localSheetId="5">#REF!</definedName>
    <definedName name="Qe앨">#REF!</definedName>
    <definedName name="qi" localSheetId="4">[14]설계조건!#REF!</definedName>
    <definedName name="qi" localSheetId="3">[14]설계조건!#REF!</definedName>
    <definedName name="qi" localSheetId="2">[14]설계조건!#REF!</definedName>
    <definedName name="qi" localSheetId="1">[14]설계조건!#REF!</definedName>
    <definedName name="qi" localSheetId="0">[14]설계조건!#REF!</definedName>
    <definedName name="qi" localSheetId="7">[14]설계조건!#REF!</definedName>
    <definedName name="qi" localSheetId="5">[14]설계조건!#REF!</definedName>
    <definedName name="qi">[14]설계조건!#REF!</definedName>
    <definedName name="QL">[72]설계조건!$Y$40</definedName>
    <definedName name="qor" hidden="1">[179]실행철강하도!$A$1:$A$4</definedName>
    <definedName name="QQ" localSheetId="4">#REF!</definedName>
    <definedName name="QQ" localSheetId="3">#REF!</definedName>
    <definedName name="QQ" localSheetId="2">#REF!</definedName>
    <definedName name="QQ" localSheetId="1">#REF!</definedName>
    <definedName name="QQ" localSheetId="0">#REF!</definedName>
    <definedName name="QQ" localSheetId="7">[3]관로토공집계표!$D$36</definedName>
    <definedName name="QQ" localSheetId="5">#REF!</definedName>
    <definedName name="QQ">#REF!</definedName>
    <definedName name="qqq" localSheetId="4">#REF!</definedName>
    <definedName name="qqq" localSheetId="3">#REF!</definedName>
    <definedName name="qqq" localSheetId="2">#REF!</definedName>
    <definedName name="qqq" localSheetId="1">#REF!</definedName>
    <definedName name="qqq" localSheetId="0">#REF!</definedName>
    <definedName name="qqq" localSheetId="7">#REF!</definedName>
    <definedName name="qqq" localSheetId="5">#REF!</definedName>
    <definedName name="qqq">#REF!</definedName>
    <definedName name="QTY">#N/A</definedName>
    <definedName name="qu" localSheetId="4">#REF!</definedName>
    <definedName name="qu" localSheetId="3">#REF!</definedName>
    <definedName name="qu" localSheetId="2">#REF!</definedName>
    <definedName name="qu" localSheetId="1">#REF!</definedName>
    <definedName name="qu" localSheetId="0">#REF!</definedName>
    <definedName name="qu" localSheetId="7">#REF!</definedName>
    <definedName name="qu" localSheetId="5">#REF!</definedName>
    <definedName name="qu">#REF!</definedName>
    <definedName name="QW" localSheetId="4" hidden="1">{#N/A,#N/A,FALSE,"배수2"}</definedName>
    <definedName name="QW" localSheetId="3" hidden="1">{#N/A,#N/A,FALSE,"배수2"}</definedName>
    <definedName name="QW" localSheetId="2" hidden="1">{#N/A,#N/A,FALSE,"배수2"}</definedName>
    <definedName name="QW" localSheetId="1" hidden="1">{#N/A,#N/A,FALSE,"배수2"}</definedName>
    <definedName name="QW" localSheetId="0" hidden="1">{#N/A,#N/A,FALSE,"배수2"}</definedName>
    <definedName name="QW" localSheetId="7" hidden="1">{#N/A,#N/A,FALSE,"배수2"}</definedName>
    <definedName name="QW" localSheetId="11" hidden="1">{#N/A,#N/A,FALSE,"배수2"}</definedName>
    <definedName name="QW" localSheetId="5" hidden="1">{#N/A,#N/A,FALSE,"배수2"}</definedName>
    <definedName name="QW" hidden="1">{#N/A,#N/A,FALSE,"배수2"}</definedName>
    <definedName name="QWE" hidden="1">{#N/A,#N/A,FALSE,"이태원철근"}</definedName>
    <definedName name="QWEE" localSheetId="4">#REF!</definedName>
    <definedName name="QWEE" localSheetId="3">#REF!</definedName>
    <definedName name="QWEE" localSheetId="2">#REF!</definedName>
    <definedName name="QWEE" localSheetId="1">#REF!</definedName>
    <definedName name="QWEE" localSheetId="0">#REF!</definedName>
    <definedName name="QWEE" localSheetId="7">#REF!</definedName>
    <definedName name="QWEE" localSheetId="5">#REF!</definedName>
    <definedName name="QWEE">#REF!</definedName>
    <definedName name="QWER" hidden="1">{#N/A,#N/A,FALSE,"이태원철근"}</definedName>
    <definedName name="QWEWQ" localSheetId="4">#REF!</definedName>
    <definedName name="QWEWQ" localSheetId="3">#REF!</definedName>
    <definedName name="QWEWQ" localSheetId="2">#REF!</definedName>
    <definedName name="QWEWQ" localSheetId="1">#REF!</definedName>
    <definedName name="QWEWQ" localSheetId="0">#REF!</definedName>
    <definedName name="QWEWQ" localSheetId="7">#REF!</definedName>
    <definedName name="QWEWQ" localSheetId="5">#REF!</definedName>
    <definedName name="QWEWQ">#REF!</definedName>
    <definedName name="RA" localSheetId="4">#REF!</definedName>
    <definedName name="RA" localSheetId="3">#REF!</definedName>
    <definedName name="RA" localSheetId="2">#REF!</definedName>
    <definedName name="RA" localSheetId="1">#REF!</definedName>
    <definedName name="RA" localSheetId="0">#REF!</definedName>
    <definedName name="RA" localSheetId="7">#REF!</definedName>
    <definedName name="RA" localSheetId="5">#REF!</definedName>
    <definedName name="RA">#REF!</definedName>
    <definedName name="RAD" localSheetId="4">#REF!</definedName>
    <definedName name="RAD" localSheetId="3">#REF!</definedName>
    <definedName name="RAD" localSheetId="2">#REF!</definedName>
    <definedName name="RAD" localSheetId="1">#REF!</definedName>
    <definedName name="RAD" localSheetId="0">#REF!</definedName>
    <definedName name="RAD" localSheetId="7">#REF!</definedName>
    <definedName name="RAD" localSheetId="5">#REF!</definedName>
    <definedName name="RAD">#REF!</definedName>
    <definedName name="Radius" localSheetId="4">#REF!</definedName>
    <definedName name="Radius" localSheetId="3">#REF!</definedName>
    <definedName name="Radius" localSheetId="2">#REF!</definedName>
    <definedName name="Radius" localSheetId="1">#REF!</definedName>
    <definedName name="Radius" localSheetId="0">#REF!</definedName>
    <definedName name="Radius" localSheetId="7">#REF!</definedName>
    <definedName name="Radius" localSheetId="5">#REF!</definedName>
    <definedName name="Radius">#REF!</definedName>
    <definedName name="RB" localSheetId="4">#REF!</definedName>
    <definedName name="RB" localSheetId="3">#REF!</definedName>
    <definedName name="RB" localSheetId="2">#REF!</definedName>
    <definedName name="RB" localSheetId="1">#REF!</definedName>
    <definedName name="RB" localSheetId="0">#REF!</definedName>
    <definedName name="RB" localSheetId="7">#REF!</definedName>
    <definedName name="RB" localSheetId="5">#REF!</definedName>
    <definedName name="RB">#REF!</definedName>
    <definedName name="Rcrown" localSheetId="4">#REF!</definedName>
    <definedName name="Rcrown" localSheetId="3">#REF!</definedName>
    <definedName name="Rcrown" localSheetId="2">#REF!</definedName>
    <definedName name="Rcrown" localSheetId="1">#REF!</definedName>
    <definedName name="Rcrown" localSheetId="0">#REF!</definedName>
    <definedName name="Rcrown" localSheetId="7">#REF!</definedName>
    <definedName name="Rcrown" localSheetId="5">#REF!</definedName>
    <definedName name="Rcrown">#REF!</definedName>
    <definedName name="RD" localSheetId="4">#REF!</definedName>
    <definedName name="RD" localSheetId="3">#REF!</definedName>
    <definedName name="RD" localSheetId="2">#REF!</definedName>
    <definedName name="RD" localSheetId="1">#REF!</definedName>
    <definedName name="RD" localSheetId="0">#REF!</definedName>
    <definedName name="RD" localSheetId="7">#REF!</definedName>
    <definedName name="RD" localSheetId="5">#REF!</definedName>
    <definedName name="RD">#REF!</definedName>
    <definedName name="Re" localSheetId="4">#REF!</definedName>
    <definedName name="Re" localSheetId="3">#REF!</definedName>
    <definedName name="Re" localSheetId="2">#REF!</definedName>
    <definedName name="Re" localSheetId="1">#REF!</definedName>
    <definedName name="Re" localSheetId="0">#REF!</definedName>
    <definedName name="Re" localSheetId="7">#REF!</definedName>
    <definedName name="Re" localSheetId="5">#REF!</definedName>
    <definedName name="Re">#REF!</definedName>
    <definedName name="_xlnm.Recorder" localSheetId="4">#REF!</definedName>
    <definedName name="_xlnm.Recorder" localSheetId="3">#REF!</definedName>
    <definedName name="_xlnm.Recorder" localSheetId="2">#REF!</definedName>
    <definedName name="_xlnm.Recorder" localSheetId="1">#REF!</definedName>
    <definedName name="_xlnm.Recorder" localSheetId="0">#REF!</definedName>
    <definedName name="_xlnm.Recorder" localSheetId="7">#REF!</definedName>
    <definedName name="_xlnm.Recorder" localSheetId="5">#REF!</definedName>
    <definedName name="_xlnm.Recorder">#REF!</definedName>
    <definedName name="RETRETRT" localSheetId="4">#REF!</definedName>
    <definedName name="RETRETRT" localSheetId="3">#REF!</definedName>
    <definedName name="RETRETRT" localSheetId="2">#REF!</definedName>
    <definedName name="RETRETRT" localSheetId="1">#REF!</definedName>
    <definedName name="RETRETRT" localSheetId="0">#REF!</definedName>
    <definedName name="RETRETRT" localSheetId="7">#REF!</definedName>
    <definedName name="RETRETRT" localSheetId="5">#REF!</definedName>
    <definedName name="RETRETRT">#REF!</definedName>
    <definedName name="rff" localSheetId="4">[26]을!#REF!</definedName>
    <definedName name="rff" localSheetId="3">[26]을!#REF!</definedName>
    <definedName name="rff" localSheetId="2">[26]을!#REF!</definedName>
    <definedName name="rff" localSheetId="1">[26]을!#REF!</definedName>
    <definedName name="rff" localSheetId="0">[26]을!#REF!</definedName>
    <definedName name="rff" localSheetId="7">[26]을!#REF!</definedName>
    <definedName name="rff" localSheetId="5">[26]을!#REF!</definedName>
    <definedName name="rff">[26]을!#REF!</definedName>
    <definedName name="RFGH" localSheetId="4">#REF!</definedName>
    <definedName name="RFGH" localSheetId="3">#REF!</definedName>
    <definedName name="RFGH" localSheetId="2">#REF!</definedName>
    <definedName name="RFGH" localSheetId="1">#REF!</definedName>
    <definedName name="RFGH" localSheetId="0">#REF!</definedName>
    <definedName name="RFGH" localSheetId="7">#REF!</definedName>
    <definedName name="RFGH" localSheetId="5">#REF!</definedName>
    <definedName name="RFGH">#REF!</definedName>
    <definedName name="rho" localSheetId="4">#REF!</definedName>
    <definedName name="rho" localSheetId="3">#REF!</definedName>
    <definedName name="rho" localSheetId="2">#REF!</definedName>
    <definedName name="rho" localSheetId="1">#REF!</definedName>
    <definedName name="rho" localSheetId="0">#REF!</definedName>
    <definedName name="rho" localSheetId="7">#REF!</definedName>
    <definedName name="rho" localSheetId="5">#REF!</definedName>
    <definedName name="rho">#REF!</definedName>
    <definedName name="RK" localSheetId="4">[124]DATE!$G$24:$G$79</definedName>
    <definedName name="RK" localSheetId="3">[124]DATE!$G$24:$G$79</definedName>
    <definedName name="RK" localSheetId="2">[124]DATE!$G$24:$G$79</definedName>
    <definedName name="RK" localSheetId="1">[124]DATE!$G$24:$G$79</definedName>
    <definedName name="RK" localSheetId="0">[124]DATE!$G$24:$G$79</definedName>
    <definedName name="RK" localSheetId="5">[124]DATE!$G$24:$G$79</definedName>
    <definedName name="RK">[125]DATE!$G$24:$G$79</definedName>
    <definedName name="RL" localSheetId="4">#REF!</definedName>
    <definedName name="RL" localSheetId="3">#REF!</definedName>
    <definedName name="RL" localSheetId="2">#REF!</definedName>
    <definedName name="RL" localSheetId="1">#REF!</definedName>
    <definedName name="RL" localSheetId="0">#REF!</definedName>
    <definedName name="RL" localSheetId="7">#REF!</definedName>
    <definedName name="RL" localSheetId="5">#REF!</definedName>
    <definedName name="RL">#REF!</definedName>
    <definedName name="Rl이" localSheetId="4">#REF!</definedName>
    <definedName name="Rl이" localSheetId="3">#REF!</definedName>
    <definedName name="Rl이" localSheetId="2">#REF!</definedName>
    <definedName name="Rl이" localSheetId="1">#REF!</definedName>
    <definedName name="Rl이" localSheetId="0">#REF!</definedName>
    <definedName name="Rl이" localSheetId="7">#REF!</definedName>
    <definedName name="Rl이" localSheetId="5">#REF!</definedName>
    <definedName name="Rl이">#REF!</definedName>
    <definedName name="Rl일" localSheetId="4">#REF!</definedName>
    <definedName name="Rl일" localSheetId="3">#REF!</definedName>
    <definedName name="Rl일" localSheetId="2">#REF!</definedName>
    <definedName name="Rl일" localSheetId="1">#REF!</definedName>
    <definedName name="Rl일" localSheetId="0">#REF!</definedName>
    <definedName name="Rl일" localSheetId="7">#REF!</definedName>
    <definedName name="Rl일" localSheetId="5">#REF!</definedName>
    <definedName name="Rl일">#REF!</definedName>
    <definedName name="rlr" localSheetId="4">#REF!</definedName>
    <definedName name="rlr" localSheetId="3">#REF!</definedName>
    <definedName name="rlr" localSheetId="2">#REF!</definedName>
    <definedName name="rlr" localSheetId="1">#REF!</definedName>
    <definedName name="rlr" localSheetId="0">#REF!</definedName>
    <definedName name="rlr" localSheetId="7">#REF!</definedName>
    <definedName name="rlr" localSheetId="5">#REF!</definedName>
    <definedName name="rlr">#REF!</definedName>
    <definedName name="rog" localSheetId="4">#REF!</definedName>
    <definedName name="rog" localSheetId="3">#REF!</definedName>
    <definedName name="rog" localSheetId="2">#REF!</definedName>
    <definedName name="rog" localSheetId="1">#REF!</definedName>
    <definedName name="rog" localSheetId="0">#REF!</definedName>
    <definedName name="rog" localSheetId="7">#REF!</definedName>
    <definedName name="rog" localSheetId="5">#REF!</definedName>
    <definedName name="rog">#REF!</definedName>
    <definedName name="RPE" localSheetId="4">#REF!</definedName>
    <definedName name="RPE" localSheetId="3">#REF!</definedName>
    <definedName name="RPE" localSheetId="2">#REF!</definedName>
    <definedName name="RPE" localSheetId="1">#REF!</definedName>
    <definedName name="RPE" localSheetId="0">#REF!</definedName>
    <definedName name="RPE" localSheetId="7">#REF!</definedName>
    <definedName name="RPE" localSheetId="5">#REF!</definedName>
    <definedName name="RPE">#REF!</definedName>
    <definedName name="RR" localSheetId="4">#REF!</definedName>
    <definedName name="RR" localSheetId="3">#REF!</definedName>
    <definedName name="RR" localSheetId="2">#REF!</definedName>
    <definedName name="RR" localSheetId="1">#REF!</definedName>
    <definedName name="RR" localSheetId="0">#REF!</definedName>
    <definedName name="RR" localSheetId="7">#REF!</definedName>
    <definedName name="RR" localSheetId="5">#REF!</definedName>
    <definedName name="RR">#REF!</definedName>
    <definedName name="RRR" localSheetId="4" hidden="1">{#N/A,#N/A,FALSE,"포장2"}</definedName>
    <definedName name="RRR" localSheetId="3" hidden="1">{#N/A,#N/A,FALSE,"포장2"}</definedName>
    <definedName name="RRR" localSheetId="2" hidden="1">{#N/A,#N/A,FALSE,"포장2"}</definedName>
    <definedName name="RRR" localSheetId="1" hidden="1">{#N/A,#N/A,FALSE,"포장2"}</definedName>
    <definedName name="RRR" localSheetId="0" hidden="1">{#N/A,#N/A,FALSE,"포장2"}</definedName>
    <definedName name="RRR" localSheetId="7" hidden="1">{#N/A,#N/A,FALSE,"포장2"}</definedName>
    <definedName name="RRR" localSheetId="11" hidden="1">{#N/A,#N/A,FALSE,"포장2"}</definedName>
    <definedName name="RRR" localSheetId="5" hidden="1">{#N/A,#N/A,FALSE,"포장2"}</definedName>
    <definedName name="RRR" hidden="1">{#N/A,#N/A,FALSE,"포장2"}</definedName>
    <definedName name="RS" localSheetId="4">#REF!</definedName>
    <definedName name="RS" localSheetId="3">#REF!</definedName>
    <definedName name="RS" localSheetId="2">#REF!</definedName>
    <definedName name="RS" localSheetId="1">#REF!</definedName>
    <definedName name="RS" localSheetId="0">#REF!</definedName>
    <definedName name="RS" localSheetId="7">#REF!</definedName>
    <definedName name="RS" localSheetId="5">#REF!</definedName>
    <definedName name="RS">#REF!</definedName>
    <definedName name="RT" hidden="1">{#N/A,#N/A,FALSE,"이태원철근"}</definedName>
    <definedName name="RTR" localSheetId="4">#REF!</definedName>
    <definedName name="RTR" localSheetId="3">#REF!</definedName>
    <definedName name="RTR" localSheetId="2">#REF!</definedName>
    <definedName name="RTR" localSheetId="1">#REF!</definedName>
    <definedName name="RTR" localSheetId="0">#REF!</definedName>
    <definedName name="RTR" localSheetId="7">#REF!</definedName>
    <definedName name="RTR" localSheetId="5">#REF!</definedName>
    <definedName name="RTR">#REF!</definedName>
    <definedName name="RTRET" localSheetId="4">#REF!</definedName>
    <definedName name="RTRET" localSheetId="3">#REF!</definedName>
    <definedName name="RTRET" localSheetId="2">#REF!</definedName>
    <definedName name="RTRET" localSheetId="1">#REF!</definedName>
    <definedName name="RTRET" localSheetId="0">#REF!</definedName>
    <definedName name="RTRET" localSheetId="7">#REF!</definedName>
    <definedName name="RTRET" localSheetId="5">#REF!</definedName>
    <definedName name="RTRET">#REF!</definedName>
    <definedName name="RTRTRTRTRTRRTR">일위대가표!S</definedName>
    <definedName name="RTS" localSheetId="4">#REF!</definedName>
    <definedName name="RTS" localSheetId="3">#REF!</definedName>
    <definedName name="RTS" localSheetId="2">#REF!</definedName>
    <definedName name="RTS" localSheetId="1">#REF!</definedName>
    <definedName name="RTS" localSheetId="0">#REF!</definedName>
    <definedName name="RTS" localSheetId="7">#REF!</definedName>
    <definedName name="RTS" localSheetId="5">#REF!</definedName>
    <definedName name="RTS">#REF!</definedName>
    <definedName name="RTY" localSheetId="4">#REF!</definedName>
    <definedName name="RTY" localSheetId="3">#REF!</definedName>
    <definedName name="RTY" localSheetId="2">#REF!</definedName>
    <definedName name="RTY" localSheetId="1">#REF!</definedName>
    <definedName name="RTY" localSheetId="0">#REF!</definedName>
    <definedName name="RTY" localSheetId="7">#REF!</definedName>
    <definedName name="RTY" localSheetId="5">#REF!</definedName>
    <definedName name="RTY">#REF!</definedName>
    <definedName name="s" localSheetId="4">#REF!</definedName>
    <definedName name="s" localSheetId="3">#REF!</definedName>
    <definedName name="s" localSheetId="2">#REF!</definedName>
    <definedName name="s" localSheetId="1">#REF!</definedName>
    <definedName name="s" localSheetId="0">#REF!</definedName>
    <definedName name="S" localSheetId="7">[41]DATE!$I$24:$I$85</definedName>
    <definedName name="s" localSheetId="5">#REF!</definedName>
    <definedName name="s">#REF!</definedName>
    <definedName name="S.1" localSheetId="4">#REF!</definedName>
    <definedName name="S.1" localSheetId="3">#REF!</definedName>
    <definedName name="S.1" localSheetId="2">#REF!</definedName>
    <definedName name="S.1" localSheetId="1">#REF!</definedName>
    <definedName name="S.1" localSheetId="0">#REF!</definedName>
    <definedName name="S.1" localSheetId="7">#REF!</definedName>
    <definedName name="S.1" localSheetId="5">#REF!</definedName>
    <definedName name="S.1">#REF!</definedName>
    <definedName name="S.2" localSheetId="4">#REF!</definedName>
    <definedName name="S.2" localSheetId="3">#REF!</definedName>
    <definedName name="S.2" localSheetId="2">#REF!</definedName>
    <definedName name="S.2" localSheetId="1">#REF!</definedName>
    <definedName name="S.2" localSheetId="0">#REF!</definedName>
    <definedName name="S.2" localSheetId="7">#REF!</definedName>
    <definedName name="S.2" localSheetId="5">#REF!</definedName>
    <definedName name="S.2">#REF!</definedName>
    <definedName name="S.3" localSheetId="4">#REF!</definedName>
    <definedName name="S.3" localSheetId="3">#REF!</definedName>
    <definedName name="S.3" localSheetId="2">#REF!</definedName>
    <definedName name="S.3" localSheetId="1">#REF!</definedName>
    <definedName name="S.3" localSheetId="0">#REF!</definedName>
    <definedName name="S.3" localSheetId="7">#REF!</definedName>
    <definedName name="S.3" localSheetId="5">#REF!</definedName>
    <definedName name="S.3">#REF!</definedName>
    <definedName name="S.4" localSheetId="4">#REF!</definedName>
    <definedName name="S.4" localSheetId="3">#REF!</definedName>
    <definedName name="S.4" localSheetId="2">#REF!</definedName>
    <definedName name="S.4" localSheetId="1">#REF!</definedName>
    <definedName name="S.4" localSheetId="0">#REF!</definedName>
    <definedName name="S.4" localSheetId="7">#REF!</definedName>
    <definedName name="S.4" localSheetId="5">#REF!</definedName>
    <definedName name="S.4">#REF!</definedName>
    <definedName name="S_BB" localSheetId="4">#REF!</definedName>
    <definedName name="S_BB" localSheetId="3">#REF!</definedName>
    <definedName name="S_BB" localSheetId="2">#REF!</definedName>
    <definedName name="S_BB" localSheetId="1">#REF!</definedName>
    <definedName name="S_BB" localSheetId="0">#REF!</definedName>
    <definedName name="S_BB" localSheetId="7">#REF!</definedName>
    <definedName name="S_BB" localSheetId="5">#REF!</definedName>
    <definedName name="S_BB">#REF!</definedName>
    <definedName name="S_BU" localSheetId="4">#REF!</definedName>
    <definedName name="S_BU" localSheetId="3">#REF!</definedName>
    <definedName name="S_BU" localSheetId="2">#REF!</definedName>
    <definedName name="S_BU" localSheetId="1">#REF!</definedName>
    <definedName name="S_BU" localSheetId="0">#REF!</definedName>
    <definedName name="S_BU" localSheetId="7">#REF!</definedName>
    <definedName name="S_BU" localSheetId="5">#REF!</definedName>
    <definedName name="S_BU">#REF!</definedName>
    <definedName name="S_EF" localSheetId="4">#REF!</definedName>
    <definedName name="S_EF" localSheetId="3">#REF!</definedName>
    <definedName name="S_EF" localSheetId="2">#REF!</definedName>
    <definedName name="S_EF" localSheetId="1">#REF!</definedName>
    <definedName name="S_EF" localSheetId="0">#REF!</definedName>
    <definedName name="S_EF" localSheetId="7">#REF!</definedName>
    <definedName name="S_EF" localSheetId="5">#REF!</definedName>
    <definedName name="S_EF">#REF!</definedName>
    <definedName name="S10FL" localSheetId="4">[21]INPUT!#REF!</definedName>
    <definedName name="S10FL" localSheetId="3">[21]INPUT!#REF!</definedName>
    <definedName name="S10FL" localSheetId="2">[21]INPUT!#REF!</definedName>
    <definedName name="S10FL" localSheetId="1">[21]INPUT!#REF!</definedName>
    <definedName name="S10FL" localSheetId="0">[21]INPUT!#REF!</definedName>
    <definedName name="S10FL" localSheetId="7">[21]INPUT!#REF!</definedName>
    <definedName name="S10FL" localSheetId="5">[21]INPUT!#REF!</definedName>
    <definedName name="S10FL">[21]INPUT!#REF!</definedName>
    <definedName name="S10FR" localSheetId="4">[21]INPUT!#REF!</definedName>
    <definedName name="S10FR" localSheetId="3">[21]INPUT!#REF!</definedName>
    <definedName name="S10FR" localSheetId="2">[21]INPUT!#REF!</definedName>
    <definedName name="S10FR" localSheetId="1">[21]INPUT!#REF!</definedName>
    <definedName name="S10FR" localSheetId="0">[21]INPUT!#REF!</definedName>
    <definedName name="S10FR" localSheetId="7">[21]INPUT!#REF!</definedName>
    <definedName name="S10FR" localSheetId="5">[21]INPUT!#REF!</definedName>
    <definedName name="S10FR">[21]INPUT!#REF!</definedName>
    <definedName name="S10L" localSheetId="4">[21]INPUT!#REF!</definedName>
    <definedName name="S10L" localSheetId="3">[21]INPUT!#REF!</definedName>
    <definedName name="S10L">[21]INPUT!#REF!</definedName>
    <definedName name="S10R" localSheetId="4">[21]INPUT!#REF!</definedName>
    <definedName name="S10R" localSheetId="3">[21]INPUT!#REF!</definedName>
    <definedName name="S10R">[21]INPUT!#REF!</definedName>
    <definedName name="S10RL" localSheetId="4">[21]INPUT!#REF!</definedName>
    <definedName name="S10RL" localSheetId="3">[21]INPUT!#REF!</definedName>
    <definedName name="S10RL">[21]INPUT!#REF!</definedName>
    <definedName name="S10RR" localSheetId="4">[21]INPUT!#REF!</definedName>
    <definedName name="S10RR" localSheetId="3">[21]INPUT!#REF!</definedName>
    <definedName name="S10RR">[21]INPUT!#REF!</definedName>
    <definedName name="S10TL" localSheetId="4">[152]INPUT!#REF!</definedName>
    <definedName name="S10TL" localSheetId="3">[152]INPUT!#REF!</definedName>
    <definedName name="S10TL" localSheetId="2">[152]INPUT!#REF!</definedName>
    <definedName name="S10TL" localSheetId="1">[152]INPUT!#REF!</definedName>
    <definedName name="S10TL" localSheetId="0">[152]INPUT!#REF!</definedName>
    <definedName name="S10TL" localSheetId="5">[152]INPUT!#REF!</definedName>
    <definedName name="S10TL">[153]INPUT!#REF!</definedName>
    <definedName name="S10TR" localSheetId="4">[152]INPUT!#REF!</definedName>
    <definedName name="S10TR" localSheetId="3">[152]INPUT!#REF!</definedName>
    <definedName name="S10TR" localSheetId="2">[152]INPUT!#REF!</definedName>
    <definedName name="S10TR" localSheetId="1">[152]INPUT!#REF!</definedName>
    <definedName name="S10TR" localSheetId="0">[152]INPUT!#REF!</definedName>
    <definedName name="S10TR" localSheetId="5">[152]INPUT!#REF!</definedName>
    <definedName name="S10TR">[153]INPUT!#REF!</definedName>
    <definedName name="S2L" localSheetId="4">#REF!</definedName>
    <definedName name="S2L" localSheetId="3">#REF!</definedName>
    <definedName name="S2L" localSheetId="2">#REF!</definedName>
    <definedName name="S2L" localSheetId="1">#REF!</definedName>
    <definedName name="S2L" localSheetId="0">#REF!</definedName>
    <definedName name="S2L" localSheetId="7">[3]관로토공집계표!$L$222</definedName>
    <definedName name="S2L" localSheetId="5">#REF!</definedName>
    <definedName name="S2L">#REF!</definedName>
    <definedName name="S3FL" localSheetId="4">[21]INPUT!#REF!</definedName>
    <definedName name="S3FL" localSheetId="3">[21]INPUT!#REF!</definedName>
    <definedName name="S3FL" localSheetId="2">[21]INPUT!#REF!</definedName>
    <definedName name="S3FL" localSheetId="1">[21]INPUT!#REF!</definedName>
    <definedName name="S3FL" localSheetId="0">[21]INPUT!#REF!</definedName>
    <definedName name="S3FL" localSheetId="7">[21]INPUT!#REF!</definedName>
    <definedName name="S3FL" localSheetId="5">[21]INPUT!#REF!</definedName>
    <definedName name="S3FL">[21]INPUT!#REF!</definedName>
    <definedName name="S3FR" localSheetId="4">[21]INPUT!#REF!</definedName>
    <definedName name="S3FR" localSheetId="3">[21]INPUT!#REF!</definedName>
    <definedName name="S3FR">[21]INPUT!#REF!</definedName>
    <definedName name="S3L" localSheetId="4">[21]INPUT!#REF!</definedName>
    <definedName name="S3L" localSheetId="3">[21]INPUT!#REF!</definedName>
    <definedName name="S3L">[21]INPUT!#REF!</definedName>
    <definedName name="S3R" localSheetId="4">[21]INPUT!#REF!</definedName>
    <definedName name="S3R" localSheetId="3">[21]INPUT!#REF!</definedName>
    <definedName name="S3R">[21]INPUT!#REF!</definedName>
    <definedName name="S3RL" localSheetId="4">[21]INPUT!#REF!</definedName>
    <definedName name="S3RL" localSheetId="3">[21]INPUT!#REF!</definedName>
    <definedName name="S3RL">[21]INPUT!#REF!</definedName>
    <definedName name="S3RR" localSheetId="4">[21]INPUT!#REF!</definedName>
    <definedName name="S3RR" localSheetId="3">[21]INPUT!#REF!</definedName>
    <definedName name="S3RR">[21]INPUT!#REF!</definedName>
    <definedName name="S3TL" localSheetId="4">[152]INPUT!#REF!</definedName>
    <definedName name="S3TL" localSheetId="3">[152]INPUT!#REF!</definedName>
    <definedName name="S3TL" localSheetId="2">[152]INPUT!#REF!</definedName>
    <definedName name="S3TL" localSheetId="1">[152]INPUT!#REF!</definedName>
    <definedName name="S3TL" localSheetId="0">[152]INPUT!#REF!</definedName>
    <definedName name="S3TL" localSheetId="5">[152]INPUT!#REF!</definedName>
    <definedName name="S3TL">[153]INPUT!#REF!</definedName>
    <definedName name="S3TR" localSheetId="4">[152]INPUT!#REF!</definedName>
    <definedName name="S3TR" localSheetId="3">[152]INPUT!#REF!</definedName>
    <definedName name="S3TR" localSheetId="2">[152]INPUT!#REF!</definedName>
    <definedName name="S3TR" localSheetId="1">[152]INPUT!#REF!</definedName>
    <definedName name="S3TR" localSheetId="0">[152]INPUT!#REF!</definedName>
    <definedName name="S3TR" localSheetId="5">[152]INPUT!#REF!</definedName>
    <definedName name="S3TR">[153]INPUT!#REF!</definedName>
    <definedName name="S4FL" localSheetId="4">[21]INPUT!#REF!</definedName>
    <definedName name="S4FL" localSheetId="3">[21]INPUT!#REF!</definedName>
    <definedName name="S4FL">[21]INPUT!#REF!</definedName>
    <definedName name="S4FR" localSheetId="4">[21]INPUT!#REF!</definedName>
    <definedName name="S4FR" localSheetId="3">[21]INPUT!#REF!</definedName>
    <definedName name="S4FR">[21]INPUT!#REF!</definedName>
    <definedName name="S4L" localSheetId="4">[21]INPUT!#REF!</definedName>
    <definedName name="S4L" localSheetId="3">[21]INPUT!#REF!</definedName>
    <definedName name="S4L">[21]INPUT!#REF!</definedName>
    <definedName name="S4R" localSheetId="4">[21]INPUT!#REF!</definedName>
    <definedName name="S4R" localSheetId="3">[21]INPUT!#REF!</definedName>
    <definedName name="S4R">[21]INPUT!#REF!</definedName>
    <definedName name="S4RL" localSheetId="4">[21]INPUT!#REF!</definedName>
    <definedName name="S4RL" localSheetId="3">[21]INPUT!#REF!</definedName>
    <definedName name="S4RL">[21]INPUT!#REF!</definedName>
    <definedName name="S4RR" localSheetId="4">[21]INPUT!#REF!</definedName>
    <definedName name="S4RR" localSheetId="3">[21]INPUT!#REF!</definedName>
    <definedName name="S4RR">[21]INPUT!#REF!</definedName>
    <definedName name="S4TL" localSheetId="4">[152]INPUT!#REF!</definedName>
    <definedName name="S4TL" localSheetId="3">[152]INPUT!#REF!</definedName>
    <definedName name="S4TL" localSheetId="2">[152]INPUT!#REF!</definedName>
    <definedName name="S4TL" localSheetId="1">[152]INPUT!#REF!</definedName>
    <definedName name="S4TL" localSheetId="0">[152]INPUT!#REF!</definedName>
    <definedName name="S4TL" localSheetId="5">[152]INPUT!#REF!</definedName>
    <definedName name="S4TL">[153]INPUT!#REF!</definedName>
    <definedName name="S4TR" localSheetId="4">[152]INPUT!#REF!</definedName>
    <definedName name="S4TR" localSheetId="3">[152]INPUT!#REF!</definedName>
    <definedName name="S4TR" localSheetId="2">[152]INPUT!#REF!</definedName>
    <definedName name="S4TR" localSheetId="1">[152]INPUT!#REF!</definedName>
    <definedName name="S4TR" localSheetId="0">[152]INPUT!#REF!</definedName>
    <definedName name="S4TR" localSheetId="5">[152]INPUT!#REF!</definedName>
    <definedName name="S4TR">[153]INPUT!#REF!</definedName>
    <definedName name="S5FL" localSheetId="4">[21]INPUT!#REF!</definedName>
    <definedName name="S5FL" localSheetId="3">[21]INPUT!#REF!</definedName>
    <definedName name="S5FL">[21]INPUT!#REF!</definedName>
    <definedName name="S5FR" localSheetId="4">[21]INPUT!#REF!</definedName>
    <definedName name="S5FR" localSheetId="3">[21]INPUT!#REF!</definedName>
    <definedName name="S5FR">[21]INPUT!#REF!</definedName>
    <definedName name="S5L" localSheetId="4">[21]INPUT!#REF!</definedName>
    <definedName name="S5L" localSheetId="3">[21]INPUT!#REF!</definedName>
    <definedName name="S5L">[21]INPUT!#REF!</definedName>
    <definedName name="S5R" localSheetId="4">[21]INPUT!#REF!</definedName>
    <definedName name="S5R" localSheetId="3">[21]INPUT!#REF!</definedName>
    <definedName name="S5R">[21]INPUT!#REF!</definedName>
    <definedName name="S5RL" localSheetId="4">[21]INPUT!#REF!</definedName>
    <definedName name="S5RL" localSheetId="3">[21]INPUT!#REF!</definedName>
    <definedName name="S5RL">[21]INPUT!#REF!</definedName>
    <definedName name="S5RR" localSheetId="4">[21]INPUT!#REF!</definedName>
    <definedName name="S5RR" localSheetId="3">[21]INPUT!#REF!</definedName>
    <definedName name="S5RR">[21]INPUT!#REF!</definedName>
    <definedName name="S5TL" localSheetId="4">[152]INPUT!#REF!</definedName>
    <definedName name="S5TL" localSheetId="3">[152]INPUT!#REF!</definedName>
    <definedName name="S5TL" localSheetId="2">[152]INPUT!#REF!</definedName>
    <definedName name="S5TL" localSheetId="1">[152]INPUT!#REF!</definedName>
    <definedName name="S5TL" localSheetId="0">[152]INPUT!#REF!</definedName>
    <definedName name="S5TL" localSheetId="5">[152]INPUT!#REF!</definedName>
    <definedName name="S5TL">[153]INPUT!#REF!</definedName>
    <definedName name="S5TR" localSheetId="4">[152]INPUT!#REF!</definedName>
    <definedName name="S5TR" localSheetId="3">[152]INPUT!#REF!</definedName>
    <definedName name="S5TR" localSheetId="2">[152]INPUT!#REF!</definedName>
    <definedName name="S5TR" localSheetId="1">[152]INPUT!#REF!</definedName>
    <definedName name="S5TR" localSheetId="0">[152]INPUT!#REF!</definedName>
    <definedName name="S5TR" localSheetId="5">[152]INPUT!#REF!</definedName>
    <definedName name="S5TR">[153]INPUT!#REF!</definedName>
    <definedName name="S6FL" localSheetId="4">[21]INPUT!#REF!</definedName>
    <definedName name="S6FL" localSheetId="3">[21]INPUT!#REF!</definedName>
    <definedName name="S6FL">[21]INPUT!#REF!</definedName>
    <definedName name="S6FR" localSheetId="4">[21]INPUT!#REF!</definedName>
    <definedName name="S6FR" localSheetId="3">[21]INPUT!#REF!</definedName>
    <definedName name="S6FR">[21]INPUT!#REF!</definedName>
    <definedName name="S6L" localSheetId="4">[21]INPUT!#REF!</definedName>
    <definedName name="S6L" localSheetId="3">[21]INPUT!#REF!</definedName>
    <definedName name="S6L">[21]INPUT!#REF!</definedName>
    <definedName name="S6R" localSheetId="4">[21]INPUT!#REF!</definedName>
    <definedName name="S6R" localSheetId="3">[21]INPUT!#REF!</definedName>
    <definedName name="S6R">[21]INPUT!#REF!</definedName>
    <definedName name="S6RL" localSheetId="4">[21]INPUT!#REF!</definedName>
    <definedName name="S6RL" localSheetId="3">[21]INPUT!#REF!</definedName>
    <definedName name="S6RL">[21]INPUT!#REF!</definedName>
    <definedName name="S6RR" localSheetId="4">[21]INPUT!#REF!</definedName>
    <definedName name="S6RR" localSheetId="3">[21]INPUT!#REF!</definedName>
    <definedName name="S6RR">[21]INPUT!#REF!</definedName>
    <definedName name="S6TL" localSheetId="4">[152]INPUT!#REF!</definedName>
    <definedName name="S6TL" localSheetId="3">[152]INPUT!#REF!</definedName>
    <definedName name="S6TL" localSheetId="2">[152]INPUT!#REF!</definedName>
    <definedName name="S6TL" localSheetId="1">[152]INPUT!#REF!</definedName>
    <definedName name="S6TL" localSheetId="0">[152]INPUT!#REF!</definedName>
    <definedName name="S6TL" localSheetId="5">[152]INPUT!#REF!</definedName>
    <definedName name="S6TL">[153]INPUT!#REF!</definedName>
    <definedName name="S6TR" localSheetId="4">[152]INPUT!#REF!</definedName>
    <definedName name="S6TR" localSheetId="3">[152]INPUT!#REF!</definedName>
    <definedName name="S6TR" localSheetId="2">[152]INPUT!#REF!</definedName>
    <definedName name="S6TR" localSheetId="1">[152]INPUT!#REF!</definedName>
    <definedName name="S6TR" localSheetId="0">[152]INPUT!#REF!</definedName>
    <definedName name="S6TR" localSheetId="5">[152]INPUT!#REF!</definedName>
    <definedName name="S6TR">[153]INPUT!#REF!</definedName>
    <definedName name="S7FL" localSheetId="4">[21]INPUT!#REF!</definedName>
    <definedName name="S7FL" localSheetId="3">[21]INPUT!#REF!</definedName>
    <definedName name="S7FL">[21]INPUT!#REF!</definedName>
    <definedName name="S7FR" localSheetId="4">[21]INPUT!#REF!</definedName>
    <definedName name="S7FR" localSheetId="3">[21]INPUT!#REF!</definedName>
    <definedName name="S7FR">[21]INPUT!#REF!</definedName>
    <definedName name="S7L" localSheetId="4">[21]INPUT!#REF!</definedName>
    <definedName name="S7L" localSheetId="3">[21]INPUT!#REF!</definedName>
    <definedName name="S7L">[21]INPUT!#REF!</definedName>
    <definedName name="S7R" localSheetId="4">[21]INPUT!#REF!</definedName>
    <definedName name="S7R" localSheetId="3">[21]INPUT!#REF!</definedName>
    <definedName name="S7R">[21]INPUT!#REF!</definedName>
    <definedName name="S7RL" localSheetId="4">[21]INPUT!#REF!</definedName>
    <definedName name="S7RL" localSheetId="3">[21]INPUT!#REF!</definedName>
    <definedName name="S7RL">[21]INPUT!#REF!</definedName>
    <definedName name="S7RR" localSheetId="4">[21]INPUT!#REF!</definedName>
    <definedName name="S7RR" localSheetId="3">[21]INPUT!#REF!</definedName>
    <definedName name="S7RR">[21]INPUT!#REF!</definedName>
    <definedName name="S7TL" localSheetId="4">[152]INPUT!#REF!</definedName>
    <definedName name="S7TL" localSheetId="3">[152]INPUT!#REF!</definedName>
    <definedName name="S7TL" localSheetId="2">[152]INPUT!#REF!</definedName>
    <definedName name="S7TL" localSheetId="1">[152]INPUT!#REF!</definedName>
    <definedName name="S7TL" localSheetId="0">[152]INPUT!#REF!</definedName>
    <definedName name="S7TL" localSheetId="5">[152]INPUT!#REF!</definedName>
    <definedName name="S7TL">[153]INPUT!#REF!</definedName>
    <definedName name="S7TR" localSheetId="4">[152]INPUT!#REF!</definedName>
    <definedName name="S7TR" localSheetId="3">[152]INPUT!#REF!</definedName>
    <definedName name="S7TR" localSheetId="2">[152]INPUT!#REF!</definedName>
    <definedName name="S7TR" localSheetId="1">[152]INPUT!#REF!</definedName>
    <definedName name="S7TR" localSheetId="0">[152]INPUT!#REF!</definedName>
    <definedName name="S7TR" localSheetId="5">[152]INPUT!#REF!</definedName>
    <definedName name="S7TR">[153]INPUT!#REF!</definedName>
    <definedName name="S8FL" localSheetId="4">[21]INPUT!#REF!</definedName>
    <definedName name="S8FL" localSheetId="3">[21]INPUT!#REF!</definedName>
    <definedName name="S8FL">[21]INPUT!#REF!</definedName>
    <definedName name="S8FR" localSheetId="4">[21]INPUT!#REF!</definedName>
    <definedName name="S8FR" localSheetId="3">[21]INPUT!#REF!</definedName>
    <definedName name="S8FR">[21]INPUT!#REF!</definedName>
    <definedName name="S8L" localSheetId="4">[21]INPUT!#REF!</definedName>
    <definedName name="S8L" localSheetId="3">[21]INPUT!#REF!</definedName>
    <definedName name="S8L">[21]INPUT!#REF!</definedName>
    <definedName name="S8R" localSheetId="4">[21]INPUT!#REF!</definedName>
    <definedName name="S8R" localSheetId="3">[21]INPUT!#REF!</definedName>
    <definedName name="S8R">[21]INPUT!#REF!</definedName>
    <definedName name="S8RL" localSheetId="4">[21]INPUT!#REF!</definedName>
    <definedName name="S8RL" localSheetId="3">[21]INPUT!#REF!</definedName>
    <definedName name="S8RL">[21]INPUT!#REF!</definedName>
    <definedName name="S8RR" localSheetId="4">[21]INPUT!#REF!</definedName>
    <definedName name="S8RR" localSheetId="3">[21]INPUT!#REF!</definedName>
    <definedName name="S8RR">[21]INPUT!#REF!</definedName>
    <definedName name="S8TL" localSheetId="4">[152]INPUT!#REF!</definedName>
    <definedName name="S8TL" localSheetId="3">[152]INPUT!#REF!</definedName>
    <definedName name="S8TL" localSheetId="2">[152]INPUT!#REF!</definedName>
    <definedName name="S8TL" localSheetId="1">[152]INPUT!#REF!</definedName>
    <definedName name="S8TL" localSheetId="0">[152]INPUT!#REF!</definedName>
    <definedName name="S8TL" localSheetId="5">[152]INPUT!#REF!</definedName>
    <definedName name="S8TL">[153]INPUT!#REF!</definedName>
    <definedName name="S8TR" localSheetId="4">[152]INPUT!#REF!</definedName>
    <definedName name="S8TR" localSheetId="3">[152]INPUT!#REF!</definedName>
    <definedName name="S8TR" localSheetId="2">[152]INPUT!#REF!</definedName>
    <definedName name="S8TR" localSheetId="1">[152]INPUT!#REF!</definedName>
    <definedName name="S8TR" localSheetId="0">[152]INPUT!#REF!</definedName>
    <definedName name="S8TR" localSheetId="5">[152]INPUT!#REF!</definedName>
    <definedName name="S8TR">[153]INPUT!#REF!</definedName>
    <definedName name="S9FL" localSheetId="4">[21]INPUT!#REF!</definedName>
    <definedName name="S9FL" localSheetId="3">[21]INPUT!#REF!</definedName>
    <definedName name="S9FL">[21]INPUT!#REF!</definedName>
    <definedName name="S9FR" localSheetId="4">[21]INPUT!#REF!</definedName>
    <definedName name="S9FR" localSheetId="3">[21]INPUT!#REF!</definedName>
    <definedName name="S9FR">[21]INPUT!#REF!</definedName>
    <definedName name="S9L" localSheetId="4">[21]INPUT!#REF!</definedName>
    <definedName name="S9L" localSheetId="3">[21]INPUT!#REF!</definedName>
    <definedName name="S9L">[21]INPUT!#REF!</definedName>
    <definedName name="S9R" localSheetId="4">[21]INPUT!#REF!</definedName>
    <definedName name="S9R" localSheetId="3">[21]INPUT!#REF!</definedName>
    <definedName name="S9R">[21]INPUT!#REF!</definedName>
    <definedName name="S9RL" localSheetId="4">[21]INPUT!#REF!</definedName>
    <definedName name="S9RL" localSheetId="3">[21]INPUT!#REF!</definedName>
    <definedName name="S9RL">[21]INPUT!#REF!</definedName>
    <definedName name="S9RR" localSheetId="4">[21]INPUT!#REF!</definedName>
    <definedName name="S9RR" localSheetId="3">[21]INPUT!#REF!</definedName>
    <definedName name="S9RR">[21]INPUT!#REF!</definedName>
    <definedName name="S9TL" localSheetId="4">[152]INPUT!#REF!</definedName>
    <definedName name="S9TL" localSheetId="3">[152]INPUT!#REF!</definedName>
    <definedName name="S9TL" localSheetId="2">[152]INPUT!#REF!</definedName>
    <definedName name="S9TL" localSheetId="1">[152]INPUT!#REF!</definedName>
    <definedName name="S9TL" localSheetId="0">[152]INPUT!#REF!</definedName>
    <definedName name="S9TL" localSheetId="5">[152]INPUT!#REF!</definedName>
    <definedName name="S9TL">[153]INPUT!#REF!</definedName>
    <definedName name="S9TR" localSheetId="4">[152]INPUT!#REF!</definedName>
    <definedName name="S9TR" localSheetId="3">[152]INPUT!#REF!</definedName>
    <definedName name="S9TR" localSheetId="2">[152]INPUT!#REF!</definedName>
    <definedName name="S9TR" localSheetId="1">[152]INPUT!#REF!</definedName>
    <definedName name="S9TR" localSheetId="0">[152]INPUT!#REF!</definedName>
    <definedName name="S9TR" localSheetId="5">[152]INPUT!#REF!</definedName>
    <definedName name="S9TR">[153]INPUT!#REF!</definedName>
    <definedName name="SADE" localSheetId="4">#REF!</definedName>
    <definedName name="SADE" localSheetId="3">#REF!</definedName>
    <definedName name="SADE" localSheetId="2">#REF!</definedName>
    <definedName name="SADE" localSheetId="1">#REF!</definedName>
    <definedName name="SADE" localSheetId="0">#REF!</definedName>
    <definedName name="SADE" localSheetId="7">#REF!</definedName>
    <definedName name="SADE" localSheetId="5">#REF!</definedName>
    <definedName name="SADE">#REF!</definedName>
    <definedName name="SALI" localSheetId="4">#REF!</definedName>
    <definedName name="SALI" localSheetId="3">#REF!</definedName>
    <definedName name="SALI" localSheetId="2">#REF!</definedName>
    <definedName name="SALI" localSheetId="1">#REF!</definedName>
    <definedName name="SALI" localSheetId="0">#REF!</definedName>
    <definedName name="SALI" localSheetId="7">#REF!</definedName>
    <definedName name="SALI" localSheetId="5">#REF!</definedName>
    <definedName name="SALI">#REF!</definedName>
    <definedName name="SAN" localSheetId="4">[26]을!#REF!</definedName>
    <definedName name="SAN" localSheetId="3">[26]을!#REF!</definedName>
    <definedName name="SAN" localSheetId="2">[26]을!#REF!</definedName>
    <definedName name="SAN" localSheetId="1">[26]을!#REF!</definedName>
    <definedName name="SAN" localSheetId="0">[26]을!#REF!</definedName>
    <definedName name="SAN" localSheetId="7">[26]을!#REF!</definedName>
    <definedName name="SAN" localSheetId="5">[26]을!#REF!</definedName>
    <definedName name="SAN">[26]을!#REF!</definedName>
    <definedName name="sb_공통공사비" localSheetId="4">#REF!</definedName>
    <definedName name="sb_공통공사비" localSheetId="3">#REF!</definedName>
    <definedName name="sb_공통공사비" localSheetId="2">#REF!</definedName>
    <definedName name="sb_공통공사비" localSheetId="1">#REF!</definedName>
    <definedName name="sb_공통공사비" localSheetId="0">#REF!</definedName>
    <definedName name="sb_공통공사비" localSheetId="7">#REF!</definedName>
    <definedName name="sb_공통공사비" localSheetId="5">#REF!</definedName>
    <definedName name="sb_공통공사비">#REF!</definedName>
    <definedName name="sb_단위시설별공사비" localSheetId="4">#REF!</definedName>
    <definedName name="sb_단위시설별공사비" localSheetId="3">#REF!</definedName>
    <definedName name="sb_단위시설별공사비" localSheetId="2">#REF!</definedName>
    <definedName name="sb_단위시설별공사비" localSheetId="1">#REF!</definedName>
    <definedName name="sb_단위시설별공사비" localSheetId="0">#REF!</definedName>
    <definedName name="sb_단위시설별공사비" localSheetId="7">#REF!</definedName>
    <definedName name="sb_단위시설별공사비" localSheetId="5">#REF!</definedName>
    <definedName name="sb_단위시설별공사비">#REF!</definedName>
    <definedName name="sb_제잡비" localSheetId="4">#REF!</definedName>
    <definedName name="sb_제잡비" localSheetId="3">#REF!</definedName>
    <definedName name="sb_제잡비" localSheetId="2">#REF!</definedName>
    <definedName name="sb_제잡비" localSheetId="1">#REF!</definedName>
    <definedName name="sb_제잡비" localSheetId="0">#REF!</definedName>
    <definedName name="sb_제잡비" localSheetId="7">#REF!</definedName>
    <definedName name="sb_제잡비" localSheetId="5">#REF!</definedName>
    <definedName name="sb_제잡비">#REF!</definedName>
    <definedName name="sb010_가설공사_1" localSheetId="4">#REF!</definedName>
    <definedName name="sb010_가설공사_1" localSheetId="3">#REF!</definedName>
    <definedName name="sb010_가설공사_1" localSheetId="2">#REF!</definedName>
    <definedName name="sb010_가설공사_1" localSheetId="1">#REF!</definedName>
    <definedName name="sb010_가설공사_1" localSheetId="0">#REF!</definedName>
    <definedName name="sb010_가설공사_1" localSheetId="7">#REF!</definedName>
    <definedName name="sb010_가설공사_1" localSheetId="5">#REF!</definedName>
    <definedName name="sb010_가설공사_1">#REF!</definedName>
    <definedName name="sb020_가설공사_2" localSheetId="4">#REF!</definedName>
    <definedName name="sb020_가설공사_2" localSheetId="3">#REF!</definedName>
    <definedName name="sb020_가설공사_2" localSheetId="2">#REF!</definedName>
    <definedName name="sb020_가설공사_2" localSheetId="1">#REF!</definedName>
    <definedName name="sb020_가설공사_2" localSheetId="0">#REF!</definedName>
    <definedName name="sb020_가설공사_2" localSheetId="7">#REF!</definedName>
    <definedName name="sb020_가설공사_2" localSheetId="5">#REF!</definedName>
    <definedName name="sb020_가설공사_2">#REF!</definedName>
    <definedName name="sb030_공통장비비" localSheetId="4">#REF!</definedName>
    <definedName name="sb030_공통장비비" localSheetId="3">#REF!</definedName>
    <definedName name="sb030_공통장비비" localSheetId="2">#REF!</definedName>
    <definedName name="sb030_공통장비비" localSheetId="1">#REF!</definedName>
    <definedName name="sb030_공통장비비" localSheetId="0">#REF!</definedName>
    <definedName name="sb030_공통장비비" localSheetId="7">#REF!</definedName>
    <definedName name="sb030_공통장비비" localSheetId="5">#REF!</definedName>
    <definedName name="sb030_공통장비비">#REF!</definedName>
    <definedName name="sb040_현장관리비" localSheetId="4">#REF!</definedName>
    <definedName name="sb040_현장관리비" localSheetId="3">#REF!</definedName>
    <definedName name="sb040_현장관리비" localSheetId="2">#REF!</definedName>
    <definedName name="sb040_현장관리비" localSheetId="1">#REF!</definedName>
    <definedName name="sb040_현장관리비" localSheetId="0">#REF!</definedName>
    <definedName name="sb040_현장관리비" localSheetId="7">#REF!</definedName>
    <definedName name="sb040_현장관리비" localSheetId="5">#REF!</definedName>
    <definedName name="sb040_현장관리비">#REF!</definedName>
    <definedName name="sb050_기타공통비" localSheetId="4">#REF!</definedName>
    <definedName name="sb050_기타공통비" localSheetId="3">#REF!</definedName>
    <definedName name="sb050_기타공통비" localSheetId="2">#REF!</definedName>
    <definedName name="sb050_기타공통비" localSheetId="1">#REF!</definedName>
    <definedName name="sb050_기타공통비" localSheetId="0">#REF!</definedName>
    <definedName name="sb050_기타공통비" localSheetId="7">#REF!</definedName>
    <definedName name="sb050_기타공통비" localSheetId="5">#REF!</definedName>
    <definedName name="sb050_기타공통비">#REF!</definedName>
    <definedName name="sb101_토공사" localSheetId="4">#REF!</definedName>
    <definedName name="sb101_토공사" localSheetId="3">#REF!</definedName>
    <definedName name="sb101_토공사" localSheetId="2">#REF!</definedName>
    <definedName name="sb101_토공사" localSheetId="1">#REF!</definedName>
    <definedName name="sb101_토공사" localSheetId="0">#REF!</definedName>
    <definedName name="sb101_토공사" localSheetId="7">#REF!</definedName>
    <definedName name="sb101_토공사" localSheetId="5">#REF!</definedName>
    <definedName name="sb101_토공사">#REF!</definedName>
    <definedName name="sb102_지정공사" localSheetId="4">#REF!</definedName>
    <definedName name="sb102_지정공사" localSheetId="3">#REF!</definedName>
    <definedName name="sb102_지정공사" localSheetId="2">#REF!</definedName>
    <definedName name="sb102_지정공사" localSheetId="1">#REF!</definedName>
    <definedName name="sb102_지정공사" localSheetId="0">#REF!</definedName>
    <definedName name="sb102_지정공사" localSheetId="7">#REF!</definedName>
    <definedName name="sb102_지정공사" localSheetId="5">#REF!</definedName>
    <definedName name="sb102_지정공사">#REF!</definedName>
    <definedName name="sb103_철근콘크리트공사" localSheetId="4">#REF!</definedName>
    <definedName name="sb103_철근콘크리트공사" localSheetId="3">#REF!</definedName>
    <definedName name="sb103_철근콘크리트공사" localSheetId="2">#REF!</definedName>
    <definedName name="sb103_철근콘크리트공사" localSheetId="1">#REF!</definedName>
    <definedName name="sb103_철근콘크리트공사" localSheetId="0">#REF!</definedName>
    <definedName name="sb103_철근콘크리트공사" localSheetId="7">#REF!</definedName>
    <definedName name="sb103_철근콘크리트공사" localSheetId="5">#REF!</definedName>
    <definedName name="sb103_철근콘크리트공사">#REF!</definedName>
    <definedName name="sb104_철골공사" localSheetId="4">#REF!</definedName>
    <definedName name="sb104_철골공사" localSheetId="3">#REF!</definedName>
    <definedName name="sb104_철골공사" localSheetId="2">#REF!</definedName>
    <definedName name="sb104_철골공사" localSheetId="1">#REF!</definedName>
    <definedName name="sb104_철골공사" localSheetId="0">#REF!</definedName>
    <definedName name="sb104_철골공사" localSheetId="7">#REF!</definedName>
    <definedName name="sb104_철골공사" localSheetId="5">#REF!</definedName>
    <definedName name="sb104_철골공사">#REF!</definedName>
    <definedName name="sb105_조적공사" localSheetId="4">#REF!</definedName>
    <definedName name="sb105_조적공사" localSheetId="3">#REF!</definedName>
    <definedName name="sb105_조적공사" localSheetId="2">#REF!</definedName>
    <definedName name="sb105_조적공사" localSheetId="1">#REF!</definedName>
    <definedName name="sb105_조적공사" localSheetId="0">#REF!</definedName>
    <definedName name="sb105_조적공사" localSheetId="7">#REF!</definedName>
    <definedName name="sb105_조적공사" localSheetId="5">#REF!</definedName>
    <definedName name="sb105_조적공사">#REF!</definedName>
    <definedName name="sb106_미장공사" localSheetId="4">#REF!</definedName>
    <definedName name="sb106_미장공사" localSheetId="3">#REF!</definedName>
    <definedName name="sb106_미장공사" localSheetId="2">#REF!</definedName>
    <definedName name="sb106_미장공사" localSheetId="1">#REF!</definedName>
    <definedName name="sb106_미장공사" localSheetId="0">#REF!</definedName>
    <definedName name="sb106_미장공사" localSheetId="7">#REF!</definedName>
    <definedName name="sb106_미장공사" localSheetId="5">#REF!</definedName>
    <definedName name="sb106_미장공사">#REF!</definedName>
    <definedName name="sb107_방수공사" localSheetId="4">#REF!</definedName>
    <definedName name="sb107_방수공사" localSheetId="3">#REF!</definedName>
    <definedName name="sb107_방수공사" localSheetId="2">#REF!</definedName>
    <definedName name="sb107_방수공사" localSheetId="1">#REF!</definedName>
    <definedName name="sb107_방수공사" localSheetId="0">#REF!</definedName>
    <definedName name="sb107_방수공사" localSheetId="7">#REF!</definedName>
    <definedName name="sb107_방수공사" localSheetId="5">#REF!</definedName>
    <definedName name="sb107_방수공사">#REF!</definedName>
    <definedName name="sb108_목공사" localSheetId="4">#REF!</definedName>
    <definedName name="sb108_목공사" localSheetId="3">#REF!</definedName>
    <definedName name="sb108_목공사" localSheetId="2">#REF!</definedName>
    <definedName name="sb108_목공사" localSheetId="1">#REF!</definedName>
    <definedName name="sb108_목공사" localSheetId="0">#REF!</definedName>
    <definedName name="sb108_목공사" localSheetId="7">#REF!</definedName>
    <definedName name="sb108_목공사" localSheetId="5">#REF!</definedName>
    <definedName name="sb108_목공사">#REF!</definedName>
    <definedName name="sb109_금속공사" localSheetId="4">#REF!</definedName>
    <definedName name="sb109_금속공사" localSheetId="3">#REF!</definedName>
    <definedName name="sb109_금속공사" localSheetId="2">#REF!</definedName>
    <definedName name="sb109_금속공사" localSheetId="1">#REF!</definedName>
    <definedName name="sb109_금속공사" localSheetId="0">#REF!</definedName>
    <definedName name="sb109_금속공사" localSheetId="7">#REF!</definedName>
    <definedName name="sb109_금속공사" localSheetId="5">#REF!</definedName>
    <definedName name="sb109_금속공사">#REF!</definedName>
    <definedName name="sb110_지붕및홈통공사" localSheetId="4">#REF!</definedName>
    <definedName name="sb110_지붕및홈통공사" localSheetId="3">#REF!</definedName>
    <definedName name="sb110_지붕및홈통공사" localSheetId="2">#REF!</definedName>
    <definedName name="sb110_지붕및홈통공사" localSheetId="1">#REF!</definedName>
    <definedName name="sb110_지붕및홈통공사" localSheetId="0">#REF!</definedName>
    <definedName name="sb110_지붕및홈통공사" localSheetId="7">#REF!</definedName>
    <definedName name="sb110_지붕및홈통공사" localSheetId="5">#REF!</definedName>
    <definedName name="sb110_지붕및홈통공사">#REF!</definedName>
    <definedName name="sb111_문_셔터_부속자재" localSheetId="4">#REF!</definedName>
    <definedName name="sb111_문_셔터_부속자재" localSheetId="3">#REF!</definedName>
    <definedName name="sb111_문_셔터_부속자재" localSheetId="2">#REF!</definedName>
    <definedName name="sb111_문_셔터_부속자재" localSheetId="1">#REF!</definedName>
    <definedName name="sb111_문_셔터_부속자재" localSheetId="0">#REF!</definedName>
    <definedName name="sb111_문_셔터_부속자재" localSheetId="7">#REF!</definedName>
    <definedName name="sb111_문_셔터_부속자재" localSheetId="5">#REF!</definedName>
    <definedName name="sb111_문_셔터_부속자재">#REF!</definedName>
    <definedName name="sb112_창_창호추가공사" localSheetId="4">#REF!</definedName>
    <definedName name="sb112_창_창호추가공사" localSheetId="3">#REF!</definedName>
    <definedName name="sb112_창_창호추가공사" localSheetId="2">#REF!</definedName>
    <definedName name="sb112_창_창호추가공사" localSheetId="1">#REF!</definedName>
    <definedName name="sb112_창_창호추가공사" localSheetId="0">#REF!</definedName>
    <definedName name="sb112_창_창호추가공사" localSheetId="7">#REF!</definedName>
    <definedName name="sb112_창_창호추가공사" localSheetId="5">#REF!</definedName>
    <definedName name="sb112_창_창호추가공사">#REF!</definedName>
    <definedName name="sb113_유리공사" localSheetId="4">#REF!</definedName>
    <definedName name="sb113_유리공사" localSheetId="3">#REF!</definedName>
    <definedName name="sb113_유리공사" localSheetId="2">#REF!</definedName>
    <definedName name="sb113_유리공사" localSheetId="1">#REF!</definedName>
    <definedName name="sb113_유리공사" localSheetId="0">#REF!</definedName>
    <definedName name="sb113_유리공사" localSheetId="7">#REF!</definedName>
    <definedName name="sb113_유리공사" localSheetId="5">#REF!</definedName>
    <definedName name="sb113_유리공사">#REF!</definedName>
    <definedName name="sb114_타일및돌공사" localSheetId="4">#REF!</definedName>
    <definedName name="sb114_타일및돌공사" localSheetId="3">#REF!</definedName>
    <definedName name="sb114_타일및돌공사" localSheetId="2">#REF!</definedName>
    <definedName name="sb114_타일및돌공사" localSheetId="1">#REF!</definedName>
    <definedName name="sb114_타일및돌공사" localSheetId="0">#REF!</definedName>
    <definedName name="sb114_타일및돌공사" localSheetId="7">#REF!</definedName>
    <definedName name="sb114_타일및돌공사" localSheetId="5">#REF!</definedName>
    <definedName name="sb114_타일및돌공사">#REF!</definedName>
    <definedName name="sb115_도장공사" localSheetId="4">#REF!</definedName>
    <definedName name="sb115_도장공사" localSheetId="3">#REF!</definedName>
    <definedName name="sb115_도장공사" localSheetId="2">#REF!</definedName>
    <definedName name="sb115_도장공사" localSheetId="1">#REF!</definedName>
    <definedName name="sb115_도장공사" localSheetId="0">#REF!</definedName>
    <definedName name="sb115_도장공사" localSheetId="7">#REF!</definedName>
    <definedName name="sb115_도장공사" localSheetId="5">#REF!</definedName>
    <definedName name="sb115_도장공사">#REF!</definedName>
    <definedName name="sb116_수장공사_1" localSheetId="4">#REF!</definedName>
    <definedName name="sb116_수장공사_1" localSheetId="3">#REF!</definedName>
    <definedName name="sb116_수장공사_1" localSheetId="2">#REF!</definedName>
    <definedName name="sb116_수장공사_1" localSheetId="1">#REF!</definedName>
    <definedName name="sb116_수장공사_1" localSheetId="0">#REF!</definedName>
    <definedName name="sb116_수장공사_1" localSheetId="7">#REF!</definedName>
    <definedName name="sb116_수장공사_1" localSheetId="5">#REF!</definedName>
    <definedName name="sb116_수장공사_1">#REF!</definedName>
    <definedName name="sb117_수장공사_2" localSheetId="4">#REF!</definedName>
    <definedName name="sb117_수장공사_2" localSheetId="3">#REF!</definedName>
    <definedName name="sb117_수장공사_2" localSheetId="2">#REF!</definedName>
    <definedName name="sb117_수장공사_2" localSheetId="1">#REF!</definedName>
    <definedName name="sb117_수장공사_2" localSheetId="0">#REF!</definedName>
    <definedName name="sb117_수장공사_2" localSheetId="7">#REF!</definedName>
    <definedName name="sb117_수장공사_2" localSheetId="5">#REF!</definedName>
    <definedName name="sb117_수장공사_2">#REF!</definedName>
    <definedName name="sb118_실내설비공사" localSheetId="4">#REF!</definedName>
    <definedName name="sb118_실내설비공사" localSheetId="3">#REF!</definedName>
    <definedName name="sb118_실내설비공사" localSheetId="2">#REF!</definedName>
    <definedName name="sb118_실내설비공사" localSheetId="1">#REF!</definedName>
    <definedName name="sb118_실내설비공사" localSheetId="0">#REF!</definedName>
    <definedName name="sb118_실내설비공사" localSheetId="7">#REF!</definedName>
    <definedName name="sb118_실내설비공사" localSheetId="5">#REF!</definedName>
    <definedName name="sb118_실내설비공사">#REF!</definedName>
    <definedName name="sb201_창고" localSheetId="4">#REF!</definedName>
    <definedName name="sb201_창고" localSheetId="3">#REF!</definedName>
    <definedName name="sb201_창고" localSheetId="2">#REF!</definedName>
    <definedName name="sb201_창고" localSheetId="1">#REF!</definedName>
    <definedName name="sb201_창고" localSheetId="0">#REF!</definedName>
    <definedName name="sb201_창고" localSheetId="7">#REF!</definedName>
    <definedName name="sb201_창고" localSheetId="5">#REF!</definedName>
    <definedName name="sb201_창고">#REF!</definedName>
    <definedName name="sb202_경비실" localSheetId="4">#REF!</definedName>
    <definedName name="sb202_경비실" localSheetId="3">#REF!</definedName>
    <definedName name="sb202_경비실" localSheetId="2">#REF!</definedName>
    <definedName name="sb202_경비실" localSheetId="1">#REF!</definedName>
    <definedName name="sb202_경비실" localSheetId="0">#REF!</definedName>
    <definedName name="sb202_경비실" localSheetId="7">#REF!</definedName>
    <definedName name="sb202_경비실" localSheetId="5">#REF!</definedName>
    <definedName name="sb202_경비실">#REF!</definedName>
    <definedName name="sb203_기타경비시설" localSheetId="4">#REF!</definedName>
    <definedName name="sb203_기타경비시설" localSheetId="3">#REF!</definedName>
    <definedName name="sb203_기타경비시설" localSheetId="2">#REF!</definedName>
    <definedName name="sb203_기타경비시설" localSheetId="1">#REF!</definedName>
    <definedName name="sb203_기타경비시설" localSheetId="0">#REF!</definedName>
    <definedName name="sb203_기타경비시설" localSheetId="7">#REF!</definedName>
    <definedName name="sb203_기타경비시설" localSheetId="5">#REF!</definedName>
    <definedName name="sb203_기타경비시설">#REF!</definedName>
    <definedName name="sb204_차고" localSheetId="4">#REF!</definedName>
    <definedName name="sb204_차고" localSheetId="3">#REF!</definedName>
    <definedName name="sb204_차고" localSheetId="2">#REF!</definedName>
    <definedName name="sb204_차고" localSheetId="1">#REF!</definedName>
    <definedName name="sb204_차고" localSheetId="0">#REF!</definedName>
    <definedName name="sb204_차고" localSheetId="7">#REF!</definedName>
    <definedName name="sb204_차고" localSheetId="5">#REF!</definedName>
    <definedName name="sb204_차고">#REF!</definedName>
    <definedName name="sb301_정화조공사" localSheetId="4">#REF!</definedName>
    <definedName name="sb301_정화조공사" localSheetId="3">#REF!</definedName>
    <definedName name="sb301_정화조공사" localSheetId="2">#REF!</definedName>
    <definedName name="sb301_정화조공사" localSheetId="1">#REF!</definedName>
    <definedName name="sb301_정화조공사" localSheetId="0">#REF!</definedName>
    <definedName name="sb301_정화조공사" localSheetId="7">#REF!</definedName>
    <definedName name="sb301_정화조공사" localSheetId="5">#REF!</definedName>
    <definedName name="sb301_정화조공사">#REF!</definedName>
    <definedName name="sb302_우수맨홀" localSheetId="4">#REF!</definedName>
    <definedName name="sb302_우수맨홀" localSheetId="3">#REF!</definedName>
    <definedName name="sb302_우수맨홀" localSheetId="2">#REF!</definedName>
    <definedName name="sb302_우수맨홀" localSheetId="1">#REF!</definedName>
    <definedName name="sb302_우수맨홀" localSheetId="0">#REF!</definedName>
    <definedName name="sb302_우수맨홀" localSheetId="7">#REF!</definedName>
    <definedName name="sb302_우수맨홀" localSheetId="5">#REF!</definedName>
    <definedName name="sb302_우수맨홀">#REF!</definedName>
    <definedName name="sb303_우수배수관설치" localSheetId="4">#REF!</definedName>
    <definedName name="sb303_우수배수관설치" localSheetId="3">#REF!</definedName>
    <definedName name="sb303_우수배수관설치" localSheetId="2">#REF!</definedName>
    <definedName name="sb303_우수배수관설치" localSheetId="1">#REF!</definedName>
    <definedName name="sb303_우수배수관설치" localSheetId="0">#REF!</definedName>
    <definedName name="sb303_우수배수관설치" localSheetId="7">#REF!</definedName>
    <definedName name="sb303_우수배수관설치" localSheetId="5">#REF!</definedName>
    <definedName name="sb303_우수배수관설치">#REF!</definedName>
    <definedName name="sb401_굴취" localSheetId="4">#REF!</definedName>
    <definedName name="sb401_굴취" localSheetId="3">#REF!</definedName>
    <definedName name="sb401_굴취" localSheetId="2">#REF!</definedName>
    <definedName name="sb401_굴취" localSheetId="1">#REF!</definedName>
    <definedName name="sb401_굴취" localSheetId="0">#REF!</definedName>
    <definedName name="sb401_굴취" localSheetId="7">#REF!</definedName>
    <definedName name="sb401_굴취" localSheetId="5">#REF!</definedName>
    <definedName name="sb401_굴취">#REF!</definedName>
    <definedName name="sb402_식재_파종" localSheetId="4">#REF!</definedName>
    <definedName name="sb402_식재_파종" localSheetId="3">#REF!</definedName>
    <definedName name="sb402_식재_파종" localSheetId="2">#REF!</definedName>
    <definedName name="sb402_식재_파종" localSheetId="1">#REF!</definedName>
    <definedName name="sb402_식재_파종" localSheetId="0">#REF!</definedName>
    <definedName name="sb402_식재_파종" localSheetId="7">#REF!</definedName>
    <definedName name="sb402_식재_파종" localSheetId="5">#REF!</definedName>
    <definedName name="sb402_식재_파종">#REF!</definedName>
    <definedName name="sb403_식재관련_부대공" localSheetId="4">#REF!</definedName>
    <definedName name="sb403_식재관련_부대공" localSheetId="3">#REF!</definedName>
    <definedName name="sb403_식재관련_부대공" localSheetId="2">#REF!</definedName>
    <definedName name="sb403_식재관련_부대공" localSheetId="1">#REF!</definedName>
    <definedName name="sb403_식재관련_부대공" localSheetId="0">#REF!</definedName>
    <definedName name="sb403_식재관련_부대공" localSheetId="7">#REF!</definedName>
    <definedName name="sb403_식재관련_부대공" localSheetId="5">#REF!</definedName>
    <definedName name="sb403_식재관련_부대공">#REF!</definedName>
    <definedName name="sb404_조경시설물공사" localSheetId="4">#REF!</definedName>
    <definedName name="sb404_조경시설물공사" localSheetId="3">#REF!</definedName>
    <definedName name="sb404_조경시설물공사" localSheetId="2">#REF!</definedName>
    <definedName name="sb404_조경시설물공사" localSheetId="1">#REF!</definedName>
    <definedName name="sb404_조경시설물공사" localSheetId="0">#REF!</definedName>
    <definedName name="sb404_조경시설물공사" localSheetId="7">#REF!</definedName>
    <definedName name="sb404_조경시설물공사" localSheetId="5">#REF!</definedName>
    <definedName name="sb404_조경시설물공사">#REF!</definedName>
    <definedName name="sb501_문_문주_설치" localSheetId="4">#REF!</definedName>
    <definedName name="sb501_문_문주_설치" localSheetId="3">#REF!</definedName>
    <definedName name="sb501_문_문주_설치" localSheetId="2">#REF!</definedName>
    <definedName name="sb501_문_문주_설치" localSheetId="1">#REF!</definedName>
    <definedName name="sb501_문_문주_설치" localSheetId="0">#REF!</definedName>
    <definedName name="sb501_문_문주_설치" localSheetId="7">#REF!</definedName>
    <definedName name="sb501_문_문주_설치" localSheetId="5">#REF!</definedName>
    <definedName name="sb501_문_문주_설치">#REF!</definedName>
    <definedName name="sb502_울타리_담장설치" localSheetId="4">#REF!</definedName>
    <definedName name="sb502_울타리_담장설치" localSheetId="3">#REF!</definedName>
    <definedName name="sb502_울타리_담장설치" localSheetId="2">#REF!</definedName>
    <definedName name="sb502_울타리_담장설치" localSheetId="1">#REF!</definedName>
    <definedName name="sb502_울타리_담장설치" localSheetId="0">#REF!</definedName>
    <definedName name="sb502_울타리_담장설치" localSheetId="7">#REF!</definedName>
    <definedName name="sb502_울타리_담장설치" localSheetId="5">#REF!</definedName>
    <definedName name="sb502_울타리_담장설치">#REF!</definedName>
    <definedName name="sb503_기타경계시설" localSheetId="4">#REF!</definedName>
    <definedName name="sb503_기타경계시설" localSheetId="3">#REF!</definedName>
    <definedName name="sb503_기타경계시설" localSheetId="2">#REF!</definedName>
    <definedName name="sb503_기타경계시설" localSheetId="1">#REF!</definedName>
    <definedName name="sb503_기타경계시설" localSheetId="0">#REF!</definedName>
    <definedName name="sb503_기타경계시설" localSheetId="7">#REF!</definedName>
    <definedName name="sb503_기타경계시설" localSheetId="5">#REF!</definedName>
    <definedName name="sb503_기타경계시설">#REF!</definedName>
    <definedName name="sb601_해체_철거공사" localSheetId="4">#REF!</definedName>
    <definedName name="sb601_해체_철거공사" localSheetId="3">#REF!</definedName>
    <definedName name="sb601_해체_철거공사" localSheetId="2">#REF!</definedName>
    <definedName name="sb601_해체_철거공사" localSheetId="1">#REF!</definedName>
    <definedName name="sb601_해체_철거공사" localSheetId="0">#REF!</definedName>
    <definedName name="sb601_해체_철거공사" localSheetId="7">#REF!</definedName>
    <definedName name="sb601_해체_철거공사" localSheetId="5">#REF!</definedName>
    <definedName name="sb601_해체_철거공사">#REF!</definedName>
    <definedName name="sb602_보수_및_이전공사" localSheetId="4">#REF!</definedName>
    <definedName name="sb602_보수_및_이전공사" localSheetId="3">#REF!</definedName>
    <definedName name="sb602_보수_및_이전공사" localSheetId="2">#REF!</definedName>
    <definedName name="sb602_보수_및_이전공사" localSheetId="1">#REF!</definedName>
    <definedName name="sb602_보수_및_이전공사" localSheetId="0">#REF!</definedName>
    <definedName name="sb602_보수_및_이전공사" localSheetId="7">#REF!</definedName>
    <definedName name="sb602_보수_및_이전공사" localSheetId="5">#REF!</definedName>
    <definedName name="sb602_보수_및_이전공사">#REF!</definedName>
    <definedName name="sck" localSheetId="4">#REF!</definedName>
    <definedName name="sck" localSheetId="3">#REF!</definedName>
    <definedName name="sck" localSheetId="2">#REF!</definedName>
    <definedName name="sck" localSheetId="1">#REF!</definedName>
    <definedName name="sck" localSheetId="0">#REF!</definedName>
    <definedName name="SCK" localSheetId="7">#REF!</definedName>
    <definedName name="sck" localSheetId="5">#REF!</definedName>
    <definedName name="sck">#REF!</definedName>
    <definedName name="sd">[155]input!$P$1</definedName>
    <definedName name="SDCFG\" localSheetId="4" hidden="1">{#N/A,#N/A,FALSE,"운반시간"}</definedName>
    <definedName name="SDCFG\" localSheetId="3" hidden="1">{#N/A,#N/A,FALSE,"운반시간"}</definedName>
    <definedName name="SDCFG\" localSheetId="2" hidden="1">{#N/A,#N/A,FALSE,"운반시간"}</definedName>
    <definedName name="SDCFG\" localSheetId="1" hidden="1">{#N/A,#N/A,FALSE,"운반시간"}</definedName>
    <definedName name="SDCFG\" localSheetId="0" hidden="1">{#N/A,#N/A,FALSE,"운반시간"}</definedName>
    <definedName name="SDCFG\" localSheetId="7" hidden="1">{#N/A,#N/A,FALSE,"운반시간"}</definedName>
    <definedName name="SDCFG\" localSheetId="11" hidden="1">{#N/A,#N/A,FALSE,"운반시간"}</definedName>
    <definedName name="SDCFG\" localSheetId="5" hidden="1">{#N/A,#N/A,FALSE,"운반시간"}</definedName>
    <definedName name="SDCFG\" hidden="1">{#N/A,#N/A,FALSE,"운반시간"}</definedName>
    <definedName name="SDF" localSheetId="4" hidden="1">{#N/A,#N/A,FALSE,"혼합골재"}</definedName>
    <definedName name="SDF" localSheetId="3" hidden="1">{#N/A,#N/A,FALSE,"혼합골재"}</definedName>
    <definedName name="SDF" localSheetId="2" hidden="1">{#N/A,#N/A,FALSE,"혼합골재"}</definedName>
    <definedName name="SDF" localSheetId="1" hidden="1">{#N/A,#N/A,FALSE,"혼합골재"}</definedName>
    <definedName name="SDF" localSheetId="0" hidden="1">{#N/A,#N/A,FALSE,"혼합골재"}</definedName>
    <definedName name="SDF" localSheetId="7" hidden="1">{#N/A,#N/A,FALSE,"혼합골재"}</definedName>
    <definedName name="SDF" localSheetId="11" hidden="1">{#N/A,#N/A,FALSE,"혼합골재"}</definedName>
    <definedName name="SDF" localSheetId="5" hidden="1">{#N/A,#N/A,FALSE,"혼합골재"}</definedName>
    <definedName name="SDF" hidden="1">{#N/A,#N/A,FALSE,"혼합골재"}</definedName>
    <definedName name="sdg" localSheetId="4" hidden="1">#REF!</definedName>
    <definedName name="sdg" localSheetId="3" hidden="1">#REF!</definedName>
    <definedName name="sdg" hidden="1">#REF!</definedName>
    <definedName name="SERVICE" hidden="1">{#N/A,#N/A,FALSE,"이태원철근"}</definedName>
    <definedName name="SfLower" localSheetId="4">#REF!</definedName>
    <definedName name="SfLower" localSheetId="3">#REF!</definedName>
    <definedName name="SfLower" localSheetId="2">#REF!</definedName>
    <definedName name="SfLower" localSheetId="1">#REF!</definedName>
    <definedName name="SfLower" localSheetId="0">#REF!</definedName>
    <definedName name="SfLower" localSheetId="7">#REF!</definedName>
    <definedName name="SfLower" localSheetId="5">#REF!</definedName>
    <definedName name="SfLower">#REF!</definedName>
    <definedName name="SfUpper" localSheetId="4">#REF!</definedName>
    <definedName name="SfUpper" localSheetId="3">#REF!</definedName>
    <definedName name="SfUpper" localSheetId="2">#REF!</definedName>
    <definedName name="SfUpper" localSheetId="1">#REF!</definedName>
    <definedName name="SfUpper" localSheetId="0">#REF!</definedName>
    <definedName name="SfUpper" localSheetId="7">#REF!</definedName>
    <definedName name="SfUpper" localSheetId="5">#REF!</definedName>
    <definedName name="SfUpper">#REF!</definedName>
    <definedName name="SH10L" localSheetId="4">[21]INPUT!#REF!</definedName>
    <definedName name="SH10L" localSheetId="3">[21]INPUT!#REF!</definedName>
    <definedName name="SH10L" localSheetId="2">[21]INPUT!#REF!</definedName>
    <definedName name="SH10L" localSheetId="1">[21]INPUT!#REF!</definedName>
    <definedName name="SH10L" localSheetId="0">[21]INPUT!#REF!</definedName>
    <definedName name="SH10L" localSheetId="7">[21]INPUT!#REF!</definedName>
    <definedName name="SH10L" localSheetId="5">[21]INPUT!#REF!</definedName>
    <definedName name="SH10L">[21]INPUT!#REF!</definedName>
    <definedName name="SH10R" localSheetId="4">[21]INPUT!#REF!</definedName>
    <definedName name="SH10R" localSheetId="3">[21]INPUT!#REF!</definedName>
    <definedName name="SH10R" localSheetId="2">[21]INPUT!#REF!</definedName>
    <definedName name="SH10R" localSheetId="1">[21]INPUT!#REF!</definedName>
    <definedName name="SH10R" localSheetId="0">[21]INPUT!#REF!</definedName>
    <definedName name="SH10R" localSheetId="7">[21]INPUT!#REF!</definedName>
    <definedName name="SH10R" localSheetId="5">[21]INPUT!#REF!</definedName>
    <definedName name="SH10R">[21]INPUT!#REF!</definedName>
    <definedName name="SH3L" localSheetId="4">[21]INPUT!#REF!</definedName>
    <definedName name="SH3L" localSheetId="3">[21]INPUT!#REF!</definedName>
    <definedName name="SH3L">[21]INPUT!#REF!</definedName>
    <definedName name="SH3R" localSheetId="4">[21]INPUT!#REF!</definedName>
    <definedName name="SH3R" localSheetId="3">[21]INPUT!#REF!</definedName>
    <definedName name="SH3R">[21]INPUT!#REF!</definedName>
    <definedName name="SH4L" localSheetId="4">[21]INPUT!#REF!</definedName>
    <definedName name="SH4L" localSheetId="3">[21]INPUT!#REF!</definedName>
    <definedName name="SH4L">[21]INPUT!#REF!</definedName>
    <definedName name="SH4R" localSheetId="4">[21]INPUT!#REF!</definedName>
    <definedName name="SH4R" localSheetId="3">[21]INPUT!#REF!</definedName>
    <definedName name="SH4R">[21]INPUT!#REF!</definedName>
    <definedName name="SH5L" localSheetId="4">[21]INPUT!#REF!</definedName>
    <definedName name="SH5L" localSheetId="3">[21]INPUT!#REF!</definedName>
    <definedName name="SH5L">[21]INPUT!#REF!</definedName>
    <definedName name="SH5R" localSheetId="4">[21]INPUT!#REF!</definedName>
    <definedName name="SH5R" localSheetId="3">[21]INPUT!#REF!</definedName>
    <definedName name="SH5R">[21]INPUT!#REF!</definedName>
    <definedName name="SH6L" localSheetId="4">[21]INPUT!#REF!</definedName>
    <definedName name="SH6L" localSheetId="3">[21]INPUT!#REF!</definedName>
    <definedName name="SH6L">[21]INPUT!#REF!</definedName>
    <definedName name="SH6R" localSheetId="4">[21]INPUT!#REF!</definedName>
    <definedName name="SH6R" localSheetId="3">[21]INPUT!#REF!</definedName>
    <definedName name="SH6R">[21]INPUT!#REF!</definedName>
    <definedName name="SH7L" localSheetId="4">[21]INPUT!#REF!</definedName>
    <definedName name="SH7L" localSheetId="3">[21]INPUT!#REF!</definedName>
    <definedName name="SH7L">[21]INPUT!#REF!</definedName>
    <definedName name="SH7R" localSheetId="4">[21]INPUT!#REF!</definedName>
    <definedName name="SH7R" localSheetId="3">[21]INPUT!#REF!</definedName>
    <definedName name="SH7R">[21]INPUT!#REF!</definedName>
    <definedName name="SH8L" localSheetId="4">[21]INPUT!#REF!</definedName>
    <definedName name="SH8L" localSheetId="3">[21]INPUT!#REF!</definedName>
    <definedName name="SH8L">[21]INPUT!#REF!</definedName>
    <definedName name="SH8R" localSheetId="4">[21]INPUT!#REF!</definedName>
    <definedName name="SH8R" localSheetId="3">[21]INPUT!#REF!</definedName>
    <definedName name="SH8R">[21]INPUT!#REF!</definedName>
    <definedName name="SH9L" localSheetId="4">[21]INPUT!#REF!</definedName>
    <definedName name="SH9L" localSheetId="3">[21]INPUT!#REF!</definedName>
    <definedName name="SH9L">[21]INPUT!#REF!</definedName>
    <definedName name="SH9R" localSheetId="4">[21]INPUT!#REF!</definedName>
    <definedName name="SH9R" localSheetId="3">[21]INPUT!#REF!</definedName>
    <definedName name="SH9R">[21]INPUT!#REF!</definedName>
    <definedName name="sheet" localSheetId="4" hidden="1">{#N/A,#N/A,FALSE,"골재소요량";#N/A,#N/A,FALSE,"골재소요량"}</definedName>
    <definedName name="sheet" localSheetId="3" hidden="1">{#N/A,#N/A,FALSE,"골재소요량";#N/A,#N/A,FALSE,"골재소요량"}</definedName>
    <definedName name="sheet" localSheetId="2" hidden="1">{#N/A,#N/A,FALSE,"골재소요량";#N/A,#N/A,FALSE,"골재소요량"}</definedName>
    <definedName name="sheet" localSheetId="1" hidden="1">{#N/A,#N/A,FALSE,"골재소요량";#N/A,#N/A,FALSE,"골재소요량"}</definedName>
    <definedName name="sheet" localSheetId="0" hidden="1">{#N/A,#N/A,FALSE,"골재소요량";#N/A,#N/A,FALSE,"골재소요량"}</definedName>
    <definedName name="sheet" localSheetId="7" hidden="1">{#N/A,#N/A,FALSE,"골재소요량";#N/A,#N/A,FALSE,"골재소요량"}</definedName>
    <definedName name="sheet" localSheetId="11" hidden="1">{#N/A,#N/A,FALSE,"골재소요량";#N/A,#N/A,FALSE,"골재소요량"}</definedName>
    <definedName name="sheet" localSheetId="5" hidden="1">{#N/A,#N/A,FALSE,"골재소요량";#N/A,#N/A,FALSE,"골재소요량"}</definedName>
    <definedName name="sheet" hidden="1">{#N/A,#N/A,FALSE,"골재소요량";#N/A,#N/A,FALSE,"골재소요량"}</definedName>
    <definedName name="SHO" localSheetId="4">#REF!</definedName>
    <definedName name="SHO" localSheetId="3">#REF!</definedName>
    <definedName name="SHO" localSheetId="2">#REF!</definedName>
    <definedName name="SHO" localSheetId="1">#REF!</definedName>
    <definedName name="SHO" localSheetId="0">#REF!</definedName>
    <definedName name="SHO" localSheetId="7">#REF!</definedName>
    <definedName name="SHO" localSheetId="5">#REF!</definedName>
    <definedName name="SHO">#REF!</definedName>
    <definedName name="SHOE10L" localSheetId="4">[152]INPUT!#REF!</definedName>
    <definedName name="SHOE10L" localSheetId="3">[152]INPUT!#REF!</definedName>
    <definedName name="SHOE10L" localSheetId="2">[152]INPUT!#REF!</definedName>
    <definedName name="SHOE10L" localSheetId="1">[152]INPUT!#REF!</definedName>
    <definedName name="SHOE10L" localSheetId="0">[152]INPUT!#REF!</definedName>
    <definedName name="SHOE10L" localSheetId="7">[153]INPUT!#REF!</definedName>
    <definedName name="SHOE10L" localSheetId="5">[152]INPUT!#REF!</definedName>
    <definedName name="SHOE10L">[153]INPUT!#REF!</definedName>
    <definedName name="SHOE10R" localSheetId="4">[152]INPUT!#REF!</definedName>
    <definedName name="SHOE10R" localSheetId="3">[152]INPUT!#REF!</definedName>
    <definedName name="SHOE10R" localSheetId="2">[152]INPUT!#REF!</definedName>
    <definedName name="SHOE10R" localSheetId="1">[152]INPUT!#REF!</definedName>
    <definedName name="SHOE10R" localSheetId="0">[152]INPUT!#REF!</definedName>
    <definedName name="SHOE10R" localSheetId="7">[153]INPUT!#REF!</definedName>
    <definedName name="SHOE10R" localSheetId="5">[152]INPUT!#REF!</definedName>
    <definedName name="SHOE10R">[153]INPUT!#REF!</definedName>
    <definedName name="SHOE3L" localSheetId="4">[152]INPUT!#REF!</definedName>
    <definedName name="SHOE3L" localSheetId="3">[152]INPUT!#REF!</definedName>
    <definedName name="SHOE3L" localSheetId="2">[152]INPUT!#REF!</definedName>
    <definedName name="SHOE3L" localSheetId="1">[152]INPUT!#REF!</definedName>
    <definedName name="SHOE3L" localSheetId="0">[152]INPUT!#REF!</definedName>
    <definedName name="SHOE3L" localSheetId="5">[152]INPUT!#REF!</definedName>
    <definedName name="SHOE3L">[153]INPUT!#REF!</definedName>
    <definedName name="SHOE3R" localSheetId="4">[152]INPUT!#REF!</definedName>
    <definedName name="SHOE3R" localSheetId="3">[152]INPUT!#REF!</definedName>
    <definedName name="SHOE3R" localSheetId="2">[152]INPUT!#REF!</definedName>
    <definedName name="SHOE3R" localSheetId="1">[152]INPUT!#REF!</definedName>
    <definedName name="SHOE3R" localSheetId="0">[152]INPUT!#REF!</definedName>
    <definedName name="SHOE3R" localSheetId="5">[152]INPUT!#REF!</definedName>
    <definedName name="SHOE3R">[153]INPUT!#REF!</definedName>
    <definedName name="SHOE4L" localSheetId="4">[152]INPUT!#REF!</definedName>
    <definedName name="SHOE4L" localSheetId="3">[152]INPUT!#REF!</definedName>
    <definedName name="SHOE4L" localSheetId="2">[152]INPUT!#REF!</definedName>
    <definedName name="SHOE4L" localSheetId="1">[152]INPUT!#REF!</definedName>
    <definedName name="SHOE4L" localSheetId="0">[152]INPUT!#REF!</definedName>
    <definedName name="SHOE4L" localSheetId="5">[152]INPUT!#REF!</definedName>
    <definedName name="SHOE4L">[153]INPUT!#REF!</definedName>
    <definedName name="SHOE4R" localSheetId="4">[152]INPUT!#REF!</definedName>
    <definedName name="SHOE4R" localSheetId="3">[152]INPUT!#REF!</definedName>
    <definedName name="SHOE4R" localSheetId="2">[152]INPUT!#REF!</definedName>
    <definedName name="SHOE4R" localSheetId="1">[152]INPUT!#REF!</definedName>
    <definedName name="SHOE4R" localSheetId="0">[152]INPUT!#REF!</definedName>
    <definedName name="SHOE4R" localSheetId="5">[152]INPUT!#REF!</definedName>
    <definedName name="SHOE4R">[153]INPUT!#REF!</definedName>
    <definedName name="SHOE5L" localSheetId="4">[152]INPUT!#REF!</definedName>
    <definedName name="SHOE5L" localSheetId="3">[152]INPUT!#REF!</definedName>
    <definedName name="SHOE5L" localSheetId="2">[152]INPUT!#REF!</definedName>
    <definedName name="SHOE5L" localSheetId="1">[152]INPUT!#REF!</definedName>
    <definedName name="SHOE5L" localSheetId="0">[152]INPUT!#REF!</definedName>
    <definedName name="SHOE5L" localSheetId="5">[152]INPUT!#REF!</definedName>
    <definedName name="SHOE5L">[153]INPUT!#REF!</definedName>
    <definedName name="SHOE5R" localSheetId="4">[152]INPUT!#REF!</definedName>
    <definedName name="SHOE5R" localSheetId="3">[152]INPUT!#REF!</definedName>
    <definedName name="SHOE5R" localSheetId="2">[152]INPUT!#REF!</definedName>
    <definedName name="SHOE5R" localSheetId="1">[152]INPUT!#REF!</definedName>
    <definedName name="SHOE5R" localSheetId="0">[152]INPUT!#REF!</definedName>
    <definedName name="SHOE5R" localSheetId="5">[152]INPUT!#REF!</definedName>
    <definedName name="SHOE5R">[153]INPUT!#REF!</definedName>
    <definedName name="SHOE6L" localSheetId="4">[152]INPUT!#REF!</definedName>
    <definedName name="SHOE6L" localSheetId="3">[152]INPUT!#REF!</definedName>
    <definedName name="SHOE6L" localSheetId="2">[152]INPUT!#REF!</definedName>
    <definedName name="SHOE6L" localSheetId="1">[152]INPUT!#REF!</definedName>
    <definedName name="SHOE6L" localSheetId="0">[152]INPUT!#REF!</definedName>
    <definedName name="SHOE6L" localSheetId="5">[152]INPUT!#REF!</definedName>
    <definedName name="SHOE6L">[153]INPUT!#REF!</definedName>
    <definedName name="SHOE6R" localSheetId="4">[152]INPUT!#REF!</definedName>
    <definedName name="SHOE6R" localSheetId="3">[152]INPUT!#REF!</definedName>
    <definedName name="SHOE6R" localSheetId="2">[152]INPUT!#REF!</definedName>
    <definedName name="SHOE6R" localSheetId="1">[152]INPUT!#REF!</definedName>
    <definedName name="SHOE6R" localSheetId="0">[152]INPUT!#REF!</definedName>
    <definedName name="SHOE6R" localSheetId="5">[152]INPUT!#REF!</definedName>
    <definedName name="SHOE6R">[153]INPUT!#REF!</definedName>
    <definedName name="SHOE7L" localSheetId="4">[152]INPUT!#REF!</definedName>
    <definedName name="SHOE7L" localSheetId="3">[152]INPUT!#REF!</definedName>
    <definedName name="SHOE7L" localSheetId="2">[152]INPUT!#REF!</definedName>
    <definedName name="SHOE7L" localSheetId="1">[152]INPUT!#REF!</definedName>
    <definedName name="SHOE7L" localSheetId="0">[152]INPUT!#REF!</definedName>
    <definedName name="SHOE7L" localSheetId="5">[152]INPUT!#REF!</definedName>
    <definedName name="SHOE7L">[153]INPUT!#REF!</definedName>
    <definedName name="SHOE7R" localSheetId="4">[152]INPUT!#REF!</definedName>
    <definedName name="SHOE7R" localSheetId="3">[152]INPUT!#REF!</definedName>
    <definedName name="SHOE7R" localSheetId="2">[152]INPUT!#REF!</definedName>
    <definedName name="SHOE7R" localSheetId="1">[152]INPUT!#REF!</definedName>
    <definedName name="SHOE7R" localSheetId="0">[152]INPUT!#REF!</definedName>
    <definedName name="SHOE7R" localSheetId="5">[152]INPUT!#REF!</definedName>
    <definedName name="SHOE7R">[153]INPUT!#REF!</definedName>
    <definedName name="SHOE8L" localSheetId="4">[152]INPUT!#REF!</definedName>
    <definedName name="SHOE8L" localSheetId="3">[152]INPUT!#REF!</definedName>
    <definedName name="SHOE8L" localSheetId="2">[152]INPUT!#REF!</definedName>
    <definedName name="SHOE8L" localSheetId="1">[152]INPUT!#REF!</definedName>
    <definedName name="SHOE8L" localSheetId="0">[152]INPUT!#REF!</definedName>
    <definedName name="SHOE8L" localSheetId="5">[152]INPUT!#REF!</definedName>
    <definedName name="SHOE8L">[153]INPUT!#REF!</definedName>
    <definedName name="SHOE8R" localSheetId="4">[152]INPUT!#REF!</definedName>
    <definedName name="SHOE8R" localSheetId="3">[152]INPUT!#REF!</definedName>
    <definedName name="SHOE8R" localSheetId="2">[152]INPUT!#REF!</definedName>
    <definedName name="SHOE8R" localSheetId="1">[152]INPUT!#REF!</definedName>
    <definedName name="SHOE8R" localSheetId="0">[152]INPUT!#REF!</definedName>
    <definedName name="SHOE8R" localSheetId="5">[152]INPUT!#REF!</definedName>
    <definedName name="SHOE8R">[153]INPUT!#REF!</definedName>
    <definedName name="SHOE9L" localSheetId="4">[152]INPUT!#REF!</definedName>
    <definedName name="SHOE9L" localSheetId="3">[152]INPUT!#REF!</definedName>
    <definedName name="SHOE9L" localSheetId="2">[152]INPUT!#REF!</definedName>
    <definedName name="SHOE9L" localSheetId="1">[152]INPUT!#REF!</definedName>
    <definedName name="SHOE9L" localSheetId="0">[152]INPUT!#REF!</definedName>
    <definedName name="SHOE9L" localSheetId="5">[152]INPUT!#REF!</definedName>
    <definedName name="SHOE9L">[153]INPUT!#REF!</definedName>
    <definedName name="SHOE9R" localSheetId="4">[152]INPUT!#REF!</definedName>
    <definedName name="SHOE9R" localSheetId="3">[152]INPUT!#REF!</definedName>
    <definedName name="SHOE9R" localSheetId="2">[152]INPUT!#REF!</definedName>
    <definedName name="SHOE9R" localSheetId="1">[152]INPUT!#REF!</definedName>
    <definedName name="SHOE9R" localSheetId="0">[152]INPUT!#REF!</definedName>
    <definedName name="SHOE9R" localSheetId="5">[152]INPUT!#REF!</definedName>
    <definedName name="SHOE9R">[153]INPUT!#REF!</definedName>
    <definedName name="SHT" localSheetId="4">#REF!</definedName>
    <definedName name="SHT" localSheetId="3">#REF!</definedName>
    <definedName name="SHT" localSheetId="2">#REF!</definedName>
    <definedName name="SHT" localSheetId="1">#REF!</definedName>
    <definedName name="SHT" localSheetId="0">#REF!</definedName>
    <definedName name="SHT" localSheetId="7">[3]관로토공집계표!$D$204</definedName>
    <definedName name="SHT" localSheetId="5">#REF!</definedName>
    <definedName name="SHT">#REF!</definedName>
    <definedName name="SIGCK1">[72]설계조건!$I$64</definedName>
    <definedName name="SIGCK2" localSheetId="4">#REF!</definedName>
    <definedName name="SIGCK2" localSheetId="3">#REF!</definedName>
    <definedName name="SIGCK2" localSheetId="2">#REF!</definedName>
    <definedName name="SIGCK2" localSheetId="1">#REF!</definedName>
    <definedName name="SIGCK2" localSheetId="0">#REF!</definedName>
    <definedName name="SIGCK2" localSheetId="7">#REF!</definedName>
    <definedName name="SIGCK2" localSheetId="5">#REF!</definedName>
    <definedName name="SIGCK2">#REF!</definedName>
    <definedName name="sigma" localSheetId="4">#REF!</definedName>
    <definedName name="sigma" localSheetId="3">#REF!</definedName>
    <definedName name="sigma" localSheetId="2">#REF!</definedName>
    <definedName name="sigma" localSheetId="1">#REF!</definedName>
    <definedName name="sigma" localSheetId="0">#REF!</definedName>
    <definedName name="sigma" localSheetId="7">#REF!</definedName>
    <definedName name="sigma" localSheetId="5">#REF!</definedName>
    <definedName name="sigma">#REF!</definedName>
    <definedName name="SigmaL" localSheetId="4">#REF!</definedName>
    <definedName name="SigmaL" localSheetId="3">#REF!</definedName>
    <definedName name="SigmaL" localSheetId="2">#REF!</definedName>
    <definedName name="SigmaL" localSheetId="1">#REF!</definedName>
    <definedName name="SigmaL" localSheetId="0">#REF!</definedName>
    <definedName name="SigmaL" localSheetId="7">#REF!</definedName>
    <definedName name="SigmaL" localSheetId="5">#REF!</definedName>
    <definedName name="SigmaL">#REF!</definedName>
    <definedName name="sigmaLcon" localSheetId="4">#REF!</definedName>
    <definedName name="sigmaLcon" localSheetId="3">#REF!</definedName>
    <definedName name="sigmaLcon" localSheetId="2">#REF!</definedName>
    <definedName name="sigmaLcon" localSheetId="1">#REF!</definedName>
    <definedName name="sigmaLcon" localSheetId="0">#REF!</definedName>
    <definedName name="sigmaLcon" localSheetId="7">#REF!</definedName>
    <definedName name="sigmaLcon" localSheetId="5">#REF!</definedName>
    <definedName name="sigmaLcon">#REF!</definedName>
    <definedName name="SIGY1">[72]설계조건!$M$64</definedName>
    <definedName name="SIGY2" localSheetId="4">#REF!</definedName>
    <definedName name="SIGY2" localSheetId="3">#REF!</definedName>
    <definedName name="SIGY2" localSheetId="2">#REF!</definedName>
    <definedName name="SIGY2" localSheetId="1">#REF!</definedName>
    <definedName name="SIGY2" localSheetId="0">#REF!</definedName>
    <definedName name="SIGY2" localSheetId="7">#REF!</definedName>
    <definedName name="SIGY2" localSheetId="5">#REF!</definedName>
    <definedName name="SIGY2">#REF!</definedName>
    <definedName name="SK" localSheetId="4">#REF!</definedName>
    <definedName name="SK" localSheetId="3">#REF!</definedName>
    <definedName name="SK" localSheetId="2">#REF!</definedName>
    <definedName name="SK" localSheetId="1">#REF!</definedName>
    <definedName name="SK" localSheetId="0">#REF!</definedName>
    <definedName name="SK" localSheetId="7">#REF!</definedName>
    <definedName name="SK" localSheetId="5">#REF!</definedName>
    <definedName name="SK">#REF!</definedName>
    <definedName name="SK10L" localSheetId="4">[152]INPUT!#REF!</definedName>
    <definedName name="SK10L" localSheetId="3">[152]INPUT!#REF!</definedName>
    <definedName name="SK10L" localSheetId="2">[152]INPUT!#REF!</definedName>
    <definedName name="SK10L" localSheetId="1">[152]INPUT!#REF!</definedName>
    <definedName name="SK10L" localSheetId="0">[152]INPUT!#REF!</definedName>
    <definedName name="SK10L" localSheetId="7">[153]INPUT!#REF!</definedName>
    <definedName name="SK10L" localSheetId="5">[152]INPUT!#REF!</definedName>
    <definedName name="SK10L">[153]INPUT!#REF!</definedName>
    <definedName name="SK10R" localSheetId="4">[152]INPUT!#REF!</definedName>
    <definedName name="SK10R" localSheetId="3">[152]INPUT!#REF!</definedName>
    <definedName name="SK10R" localSheetId="2">[152]INPUT!#REF!</definedName>
    <definedName name="SK10R" localSheetId="1">[152]INPUT!#REF!</definedName>
    <definedName name="SK10R" localSheetId="0">[152]INPUT!#REF!</definedName>
    <definedName name="SK10R" localSheetId="7">[153]INPUT!#REF!</definedName>
    <definedName name="SK10R" localSheetId="5">[152]INPUT!#REF!</definedName>
    <definedName name="SK10R">[153]INPUT!#REF!</definedName>
    <definedName name="SK3L" localSheetId="4">[152]INPUT!#REF!</definedName>
    <definedName name="SK3L" localSheetId="3">[152]INPUT!#REF!</definedName>
    <definedName name="SK3L" localSheetId="2">[152]INPUT!#REF!</definedName>
    <definedName name="SK3L" localSheetId="1">[152]INPUT!#REF!</definedName>
    <definedName name="SK3L" localSheetId="0">[152]INPUT!#REF!</definedName>
    <definedName name="SK3L" localSheetId="5">[152]INPUT!#REF!</definedName>
    <definedName name="SK3L">[153]INPUT!#REF!</definedName>
    <definedName name="SK3R" localSheetId="4">[152]INPUT!#REF!</definedName>
    <definedName name="SK3R" localSheetId="3">[152]INPUT!#REF!</definedName>
    <definedName name="SK3R" localSheetId="2">[152]INPUT!#REF!</definedName>
    <definedName name="SK3R" localSheetId="1">[152]INPUT!#REF!</definedName>
    <definedName name="SK3R" localSheetId="0">[152]INPUT!#REF!</definedName>
    <definedName name="SK3R" localSheetId="5">[152]INPUT!#REF!</definedName>
    <definedName name="SK3R">[153]INPUT!#REF!</definedName>
    <definedName name="SK4L" localSheetId="4">[152]INPUT!#REF!</definedName>
    <definedName name="SK4L" localSheetId="3">[152]INPUT!#REF!</definedName>
    <definedName name="SK4L" localSheetId="2">[152]INPUT!#REF!</definedName>
    <definedName name="SK4L" localSheetId="1">[152]INPUT!#REF!</definedName>
    <definedName name="SK4L" localSheetId="0">[152]INPUT!#REF!</definedName>
    <definedName name="SK4L" localSheetId="5">[152]INPUT!#REF!</definedName>
    <definedName name="SK4L">[153]INPUT!#REF!</definedName>
    <definedName name="SK4R" localSheetId="4">[152]INPUT!#REF!</definedName>
    <definedName name="SK4R" localSheetId="3">[152]INPUT!#REF!</definedName>
    <definedName name="SK4R" localSheetId="2">[152]INPUT!#REF!</definedName>
    <definedName name="SK4R" localSheetId="1">[152]INPUT!#REF!</definedName>
    <definedName name="SK4R" localSheetId="0">[152]INPUT!#REF!</definedName>
    <definedName name="SK4R" localSheetId="5">[152]INPUT!#REF!</definedName>
    <definedName name="SK4R">[153]INPUT!#REF!</definedName>
    <definedName name="SK5L" localSheetId="4">[152]INPUT!#REF!</definedName>
    <definedName name="SK5L" localSheetId="3">[152]INPUT!#REF!</definedName>
    <definedName name="SK5L" localSheetId="2">[152]INPUT!#REF!</definedName>
    <definedName name="SK5L" localSheetId="1">[152]INPUT!#REF!</definedName>
    <definedName name="SK5L" localSheetId="0">[152]INPUT!#REF!</definedName>
    <definedName name="SK5L" localSheetId="5">[152]INPUT!#REF!</definedName>
    <definedName name="SK5L">[153]INPUT!#REF!</definedName>
    <definedName name="SK5R" localSheetId="4">[152]INPUT!#REF!</definedName>
    <definedName name="SK5R" localSheetId="3">[152]INPUT!#REF!</definedName>
    <definedName name="SK5R" localSheetId="2">[152]INPUT!#REF!</definedName>
    <definedName name="SK5R" localSheetId="1">[152]INPUT!#REF!</definedName>
    <definedName name="SK5R" localSheetId="0">[152]INPUT!#REF!</definedName>
    <definedName name="SK5R" localSheetId="5">[152]INPUT!#REF!</definedName>
    <definedName name="SK5R">[153]INPUT!#REF!</definedName>
    <definedName name="SK6L" localSheetId="4">[152]INPUT!#REF!</definedName>
    <definedName name="SK6L" localSheetId="3">[152]INPUT!#REF!</definedName>
    <definedName name="SK6L" localSheetId="2">[152]INPUT!#REF!</definedName>
    <definedName name="SK6L" localSheetId="1">[152]INPUT!#REF!</definedName>
    <definedName name="SK6L" localSheetId="0">[152]INPUT!#REF!</definedName>
    <definedName name="SK6L" localSheetId="5">[152]INPUT!#REF!</definedName>
    <definedName name="SK6L">[153]INPUT!#REF!</definedName>
    <definedName name="SK6R" localSheetId="4">[152]INPUT!#REF!</definedName>
    <definedName name="SK6R" localSheetId="3">[152]INPUT!#REF!</definedName>
    <definedName name="SK6R" localSheetId="2">[152]INPUT!#REF!</definedName>
    <definedName name="SK6R" localSheetId="1">[152]INPUT!#REF!</definedName>
    <definedName name="SK6R" localSheetId="0">[152]INPUT!#REF!</definedName>
    <definedName name="SK6R" localSheetId="5">[152]INPUT!#REF!</definedName>
    <definedName name="SK6R">[153]INPUT!#REF!</definedName>
    <definedName name="SK7L" localSheetId="4">[152]INPUT!#REF!</definedName>
    <definedName name="SK7L" localSheetId="3">[152]INPUT!#REF!</definedName>
    <definedName name="SK7L" localSheetId="2">[152]INPUT!#REF!</definedName>
    <definedName name="SK7L" localSheetId="1">[152]INPUT!#REF!</definedName>
    <definedName name="SK7L" localSheetId="0">[152]INPUT!#REF!</definedName>
    <definedName name="SK7L" localSheetId="5">[152]INPUT!#REF!</definedName>
    <definedName name="SK7L">[153]INPUT!#REF!</definedName>
    <definedName name="SK7R" localSheetId="4">[152]INPUT!#REF!</definedName>
    <definedName name="SK7R" localSheetId="3">[152]INPUT!#REF!</definedName>
    <definedName name="SK7R" localSheetId="2">[152]INPUT!#REF!</definedName>
    <definedName name="SK7R" localSheetId="1">[152]INPUT!#REF!</definedName>
    <definedName name="SK7R" localSheetId="0">[152]INPUT!#REF!</definedName>
    <definedName name="SK7R" localSheetId="5">[152]INPUT!#REF!</definedName>
    <definedName name="SK7R">[153]INPUT!#REF!</definedName>
    <definedName name="SK8L" localSheetId="4">[152]INPUT!#REF!</definedName>
    <definedName name="SK8L" localSheetId="3">[152]INPUT!#REF!</definedName>
    <definedName name="SK8L" localSheetId="2">[152]INPUT!#REF!</definedName>
    <definedName name="SK8L" localSheetId="1">[152]INPUT!#REF!</definedName>
    <definedName name="SK8L" localSheetId="0">[152]INPUT!#REF!</definedName>
    <definedName name="SK8L" localSheetId="5">[152]INPUT!#REF!</definedName>
    <definedName name="SK8L">[153]INPUT!#REF!</definedName>
    <definedName name="SK8R" localSheetId="4">[152]INPUT!#REF!</definedName>
    <definedName name="SK8R" localSheetId="3">[152]INPUT!#REF!</definedName>
    <definedName name="SK8R" localSheetId="2">[152]INPUT!#REF!</definedName>
    <definedName name="SK8R" localSheetId="1">[152]INPUT!#REF!</definedName>
    <definedName name="SK8R" localSheetId="0">[152]INPUT!#REF!</definedName>
    <definedName name="SK8R" localSheetId="5">[152]INPUT!#REF!</definedName>
    <definedName name="SK8R">[153]INPUT!#REF!</definedName>
    <definedName name="SK9L" localSheetId="4">[152]INPUT!#REF!</definedName>
    <definedName name="SK9L" localSheetId="3">[152]INPUT!#REF!</definedName>
    <definedName name="SK9L" localSheetId="2">[152]INPUT!#REF!</definedName>
    <definedName name="SK9L" localSheetId="1">[152]INPUT!#REF!</definedName>
    <definedName name="SK9L" localSheetId="0">[152]INPUT!#REF!</definedName>
    <definedName name="SK9L" localSheetId="5">[152]INPUT!#REF!</definedName>
    <definedName name="SK9L">[153]INPUT!#REF!</definedName>
    <definedName name="SK9R" localSheetId="4">[152]INPUT!#REF!</definedName>
    <definedName name="SK9R" localSheetId="3">[152]INPUT!#REF!</definedName>
    <definedName name="SK9R" localSheetId="2">[152]INPUT!#REF!</definedName>
    <definedName name="SK9R" localSheetId="1">[152]INPUT!#REF!</definedName>
    <definedName name="SK9R" localSheetId="0">[152]INPUT!#REF!</definedName>
    <definedName name="SK9R" localSheetId="5">[152]INPUT!#REF!</definedName>
    <definedName name="SK9R">[153]INPUT!#REF!</definedName>
    <definedName name="SKE" localSheetId="4">#REF!</definedName>
    <definedName name="SKE" localSheetId="3">#REF!</definedName>
    <definedName name="SKE" localSheetId="2">#REF!</definedName>
    <definedName name="SKE" localSheetId="1">#REF!</definedName>
    <definedName name="SKE" localSheetId="0">#REF!</definedName>
    <definedName name="SKE" localSheetId="7">#REF!</definedName>
    <definedName name="SKE" localSheetId="5">#REF!</definedName>
    <definedName name="SKE">#REF!</definedName>
    <definedName name="SKE10L" localSheetId="4">[152]INPUT!#REF!</definedName>
    <definedName name="SKE10L" localSheetId="3">[152]INPUT!#REF!</definedName>
    <definedName name="SKE10L" localSheetId="2">[152]INPUT!#REF!</definedName>
    <definedName name="SKE10L" localSheetId="1">[152]INPUT!#REF!</definedName>
    <definedName name="SKE10L" localSheetId="0">[152]INPUT!#REF!</definedName>
    <definedName name="SKE10L" localSheetId="7">[153]INPUT!#REF!</definedName>
    <definedName name="SKE10L" localSheetId="5">[152]INPUT!#REF!</definedName>
    <definedName name="SKE10L">[153]INPUT!#REF!</definedName>
    <definedName name="SKE10R" localSheetId="4">[152]INPUT!#REF!</definedName>
    <definedName name="SKE10R" localSheetId="3">[152]INPUT!#REF!</definedName>
    <definedName name="SKE10R" localSheetId="2">[152]INPUT!#REF!</definedName>
    <definedName name="SKE10R" localSheetId="1">[152]INPUT!#REF!</definedName>
    <definedName name="SKE10R" localSheetId="0">[152]INPUT!#REF!</definedName>
    <definedName name="SKE10R" localSheetId="5">[152]INPUT!#REF!</definedName>
    <definedName name="SKE10R">[153]INPUT!#REF!</definedName>
    <definedName name="SKE3L" localSheetId="4">[152]INPUT!#REF!</definedName>
    <definedName name="SKE3L" localSheetId="3">[152]INPUT!#REF!</definedName>
    <definedName name="SKE3L" localSheetId="2">[152]INPUT!#REF!</definedName>
    <definedName name="SKE3L" localSheetId="1">[152]INPUT!#REF!</definedName>
    <definedName name="SKE3L" localSheetId="0">[152]INPUT!#REF!</definedName>
    <definedName name="SKE3L" localSheetId="5">[152]INPUT!#REF!</definedName>
    <definedName name="SKE3L">[153]INPUT!#REF!</definedName>
    <definedName name="SKE3R" localSheetId="4">[152]INPUT!#REF!</definedName>
    <definedName name="SKE3R" localSheetId="3">[152]INPUT!#REF!</definedName>
    <definedName name="SKE3R" localSheetId="2">[152]INPUT!#REF!</definedName>
    <definedName name="SKE3R" localSheetId="1">[152]INPUT!#REF!</definedName>
    <definedName name="SKE3R" localSheetId="0">[152]INPUT!#REF!</definedName>
    <definedName name="SKE3R" localSheetId="5">[152]INPUT!#REF!</definedName>
    <definedName name="SKE3R">[153]INPUT!#REF!</definedName>
    <definedName name="SKE4L" localSheetId="4">[152]INPUT!#REF!</definedName>
    <definedName name="SKE4L" localSheetId="3">[152]INPUT!#REF!</definedName>
    <definedName name="SKE4L" localSheetId="2">[152]INPUT!#REF!</definedName>
    <definedName name="SKE4L" localSheetId="1">[152]INPUT!#REF!</definedName>
    <definedName name="SKE4L" localSheetId="0">[152]INPUT!#REF!</definedName>
    <definedName name="SKE4L" localSheetId="5">[152]INPUT!#REF!</definedName>
    <definedName name="SKE4L">[153]INPUT!#REF!</definedName>
    <definedName name="SKE4R" localSheetId="4">[152]INPUT!#REF!</definedName>
    <definedName name="SKE4R" localSheetId="3">[152]INPUT!#REF!</definedName>
    <definedName name="SKE4R" localSheetId="2">[152]INPUT!#REF!</definedName>
    <definedName name="SKE4R" localSheetId="1">[152]INPUT!#REF!</definedName>
    <definedName name="SKE4R" localSheetId="0">[152]INPUT!#REF!</definedName>
    <definedName name="SKE4R" localSheetId="5">[152]INPUT!#REF!</definedName>
    <definedName name="SKE4R">[153]INPUT!#REF!</definedName>
    <definedName name="SKE5L" localSheetId="4">[152]INPUT!#REF!</definedName>
    <definedName name="SKE5L" localSheetId="3">[152]INPUT!#REF!</definedName>
    <definedName name="SKE5L" localSheetId="2">[152]INPUT!#REF!</definedName>
    <definedName name="SKE5L" localSheetId="1">[152]INPUT!#REF!</definedName>
    <definedName name="SKE5L" localSheetId="0">[152]INPUT!#REF!</definedName>
    <definedName name="SKE5L" localSheetId="5">[152]INPUT!#REF!</definedName>
    <definedName name="SKE5L">[153]INPUT!#REF!</definedName>
    <definedName name="SKE5R" localSheetId="4">[152]INPUT!#REF!</definedName>
    <definedName name="SKE5R" localSheetId="3">[152]INPUT!#REF!</definedName>
    <definedName name="SKE5R" localSheetId="2">[152]INPUT!#REF!</definedName>
    <definedName name="SKE5R" localSheetId="1">[152]INPUT!#REF!</definedName>
    <definedName name="SKE5R" localSheetId="0">[152]INPUT!#REF!</definedName>
    <definedName name="SKE5R" localSheetId="5">[152]INPUT!#REF!</definedName>
    <definedName name="SKE5R">[153]INPUT!#REF!</definedName>
    <definedName name="SKE6L" localSheetId="4">[152]INPUT!#REF!</definedName>
    <definedName name="SKE6L" localSheetId="3">[152]INPUT!#REF!</definedName>
    <definedName name="SKE6L" localSheetId="2">[152]INPUT!#REF!</definedName>
    <definedName name="SKE6L" localSheetId="1">[152]INPUT!#REF!</definedName>
    <definedName name="SKE6L" localSheetId="0">[152]INPUT!#REF!</definedName>
    <definedName name="SKE6L" localSheetId="5">[152]INPUT!#REF!</definedName>
    <definedName name="SKE6L">[153]INPUT!#REF!</definedName>
    <definedName name="SKE6R" localSheetId="4">[152]INPUT!#REF!</definedName>
    <definedName name="SKE6R" localSheetId="3">[152]INPUT!#REF!</definedName>
    <definedName name="SKE6R" localSheetId="2">[152]INPUT!#REF!</definedName>
    <definedName name="SKE6R" localSheetId="1">[152]INPUT!#REF!</definedName>
    <definedName name="SKE6R" localSheetId="0">[152]INPUT!#REF!</definedName>
    <definedName name="SKE6R" localSheetId="5">[152]INPUT!#REF!</definedName>
    <definedName name="SKE6R">[153]INPUT!#REF!</definedName>
    <definedName name="SKE7L" localSheetId="4">[152]INPUT!#REF!</definedName>
    <definedName name="SKE7L" localSheetId="3">[152]INPUT!#REF!</definedName>
    <definedName name="SKE7L" localSheetId="2">[152]INPUT!#REF!</definedName>
    <definedName name="SKE7L" localSheetId="1">[152]INPUT!#REF!</definedName>
    <definedName name="SKE7L" localSheetId="0">[152]INPUT!#REF!</definedName>
    <definedName name="SKE7L" localSheetId="5">[152]INPUT!#REF!</definedName>
    <definedName name="SKE7L">[153]INPUT!#REF!</definedName>
    <definedName name="SKE7R" localSheetId="4">[152]INPUT!#REF!</definedName>
    <definedName name="SKE7R" localSheetId="3">[152]INPUT!#REF!</definedName>
    <definedName name="SKE7R" localSheetId="2">[152]INPUT!#REF!</definedName>
    <definedName name="SKE7R" localSheetId="1">[152]INPUT!#REF!</definedName>
    <definedName name="SKE7R" localSheetId="0">[152]INPUT!#REF!</definedName>
    <definedName name="SKE7R" localSheetId="5">[152]INPUT!#REF!</definedName>
    <definedName name="SKE7R">[153]INPUT!#REF!</definedName>
    <definedName name="SKE8L" localSheetId="4">[152]INPUT!#REF!</definedName>
    <definedName name="SKE8L" localSheetId="3">[152]INPUT!#REF!</definedName>
    <definedName name="SKE8L" localSheetId="2">[152]INPUT!#REF!</definedName>
    <definedName name="SKE8L" localSheetId="1">[152]INPUT!#REF!</definedName>
    <definedName name="SKE8L" localSheetId="0">[152]INPUT!#REF!</definedName>
    <definedName name="SKE8L" localSheetId="5">[152]INPUT!#REF!</definedName>
    <definedName name="SKE8L">[153]INPUT!#REF!</definedName>
    <definedName name="SKE8R" localSheetId="4">[152]INPUT!#REF!</definedName>
    <definedName name="SKE8R" localSheetId="3">[152]INPUT!#REF!</definedName>
    <definedName name="SKE8R" localSheetId="2">[152]INPUT!#REF!</definedName>
    <definedName name="SKE8R" localSheetId="1">[152]INPUT!#REF!</definedName>
    <definedName name="SKE8R" localSheetId="0">[152]INPUT!#REF!</definedName>
    <definedName name="SKE8R" localSheetId="5">[152]INPUT!#REF!</definedName>
    <definedName name="SKE8R">[153]INPUT!#REF!</definedName>
    <definedName name="SKE9L" localSheetId="4">[152]INPUT!#REF!</definedName>
    <definedName name="SKE9L" localSheetId="3">[152]INPUT!#REF!</definedName>
    <definedName name="SKE9L" localSheetId="2">[152]INPUT!#REF!</definedName>
    <definedName name="SKE9L" localSheetId="1">[152]INPUT!#REF!</definedName>
    <definedName name="SKE9L" localSheetId="0">[152]INPUT!#REF!</definedName>
    <definedName name="SKE9L" localSheetId="5">[152]INPUT!#REF!</definedName>
    <definedName name="SKE9L">[153]INPUT!#REF!</definedName>
    <definedName name="SKE9R" localSheetId="4">[152]INPUT!#REF!</definedName>
    <definedName name="SKE9R" localSheetId="3">[152]INPUT!#REF!</definedName>
    <definedName name="SKE9R" localSheetId="2">[152]INPUT!#REF!</definedName>
    <definedName name="SKE9R" localSheetId="1">[152]INPUT!#REF!</definedName>
    <definedName name="SKE9R" localSheetId="0">[152]INPUT!#REF!</definedName>
    <definedName name="SKE9R" localSheetId="5">[152]INPUT!#REF!</definedName>
    <definedName name="SKE9R">[153]INPUT!#REF!</definedName>
    <definedName name="SKEW" localSheetId="4">#REF!</definedName>
    <definedName name="SKEW" localSheetId="3">#REF!</definedName>
    <definedName name="SKEW" localSheetId="2">#REF!</definedName>
    <definedName name="SKEW" localSheetId="1">#REF!</definedName>
    <definedName name="SKEW" localSheetId="0">#REF!</definedName>
    <definedName name="SKEW" localSheetId="7">#REF!</definedName>
    <definedName name="SKEW" localSheetId="5">#REF!</definedName>
    <definedName name="SKEW">#REF!</definedName>
    <definedName name="SKIN" localSheetId="4">#REF!</definedName>
    <definedName name="SKIN" localSheetId="3">#REF!</definedName>
    <definedName name="SKIN" localSheetId="2">#REF!</definedName>
    <definedName name="SKIN" localSheetId="1">#REF!</definedName>
    <definedName name="SKIN" localSheetId="0">#REF!</definedName>
    <definedName name="SKIN" localSheetId="7">#REF!</definedName>
    <definedName name="SKIN" localSheetId="5">#REF!</definedName>
    <definedName name="SKIN">#REF!</definedName>
    <definedName name="sksksk" localSheetId="4">#REF!</definedName>
    <definedName name="sksksk" localSheetId="3">#REF!</definedName>
    <definedName name="sksksk" localSheetId="2">#REF!</definedName>
    <definedName name="sksksk" localSheetId="1">#REF!</definedName>
    <definedName name="sksksk" localSheetId="0">#REF!</definedName>
    <definedName name="sksksk" localSheetId="7">#REF!</definedName>
    <definedName name="sksksk" localSheetId="5">#REF!</definedName>
    <definedName name="sksksk">#REF!</definedName>
    <definedName name="SLAB1" localSheetId="4">#REF!</definedName>
    <definedName name="SLAB1" localSheetId="3">#REF!</definedName>
    <definedName name="SLAB1" localSheetId="2">#REF!</definedName>
    <definedName name="SLAB1" localSheetId="1">#REF!</definedName>
    <definedName name="SLAB1" localSheetId="0">#REF!</definedName>
    <definedName name="SLAB1" localSheetId="7">#REF!</definedName>
    <definedName name="SLAB1" localSheetId="5">#REF!</definedName>
    <definedName name="SLAB1">#REF!</definedName>
    <definedName name="SLAB2" localSheetId="4">#REF!</definedName>
    <definedName name="SLAB2" localSheetId="3">#REF!</definedName>
    <definedName name="SLAB2" localSheetId="2">#REF!</definedName>
    <definedName name="SLAB2" localSheetId="1">#REF!</definedName>
    <definedName name="SLAB2" localSheetId="0">#REF!</definedName>
    <definedName name="SLAB2" localSheetId="7">#REF!</definedName>
    <definedName name="SLAB2" localSheetId="5">#REF!</definedName>
    <definedName name="SLAB2">#REF!</definedName>
    <definedName name="SLAB3" localSheetId="4">#REF!</definedName>
    <definedName name="SLAB3" localSheetId="3">#REF!</definedName>
    <definedName name="SLAB3" localSheetId="2">#REF!</definedName>
    <definedName name="SLAB3" localSheetId="1">#REF!</definedName>
    <definedName name="SLAB3" localSheetId="0">#REF!</definedName>
    <definedName name="SLAB3" localSheetId="7">#REF!</definedName>
    <definedName name="SLAB3" localSheetId="5">#REF!</definedName>
    <definedName name="SLAB3">#REF!</definedName>
    <definedName name="SLFE" localSheetId="4">#REF!</definedName>
    <definedName name="SLFE" localSheetId="3">#REF!</definedName>
    <definedName name="SLFE" localSheetId="2">#REF!</definedName>
    <definedName name="SLFE" localSheetId="1">#REF!</definedName>
    <definedName name="SLFE" localSheetId="0">#REF!</definedName>
    <definedName name="SLFE" localSheetId="7">#REF!</definedName>
    <definedName name="SLFE" localSheetId="5">#REF!</definedName>
    <definedName name="SLFE">#REF!</definedName>
    <definedName name="SLFO" localSheetId="4">#REF!</definedName>
    <definedName name="SLFO" localSheetId="3">#REF!</definedName>
    <definedName name="SLFO" localSheetId="2">#REF!</definedName>
    <definedName name="SLFO" localSheetId="1">#REF!</definedName>
    <definedName name="SLFO" localSheetId="0">#REF!</definedName>
    <definedName name="SLFO" localSheetId="7">#REF!</definedName>
    <definedName name="SLFO" localSheetId="5">#REF!</definedName>
    <definedName name="SLFO">#REF!</definedName>
    <definedName name="slo" localSheetId="4">#REF!</definedName>
    <definedName name="slo" localSheetId="3">#REF!</definedName>
    <definedName name="slo" localSheetId="2">#REF!</definedName>
    <definedName name="slo" localSheetId="1">#REF!</definedName>
    <definedName name="slo" localSheetId="0">#REF!</definedName>
    <definedName name="slo" localSheetId="7">#REF!</definedName>
    <definedName name="slo" localSheetId="5">#REF!</definedName>
    <definedName name="slo">#REF!</definedName>
    <definedName name="SMP" localSheetId="4">#REF!</definedName>
    <definedName name="SMP" localSheetId="3">#REF!</definedName>
    <definedName name="SMP" localSheetId="2">#REF!</definedName>
    <definedName name="SMP" localSheetId="1">#REF!</definedName>
    <definedName name="SMP" localSheetId="0">#REF!</definedName>
    <definedName name="SMP" localSheetId="7">#REF!</definedName>
    <definedName name="SMP" localSheetId="5">#REF!</definedName>
    <definedName name="SMP">#REF!</definedName>
    <definedName name="SOIL" localSheetId="4">#REF!</definedName>
    <definedName name="SOIL" localSheetId="3">#REF!</definedName>
    <definedName name="SOIL" localSheetId="2">#REF!</definedName>
    <definedName name="SOIL" localSheetId="1">#REF!</definedName>
    <definedName name="SOIL" localSheetId="0">#REF!</definedName>
    <definedName name="SOIL" localSheetId="7">#REF!</definedName>
    <definedName name="SOIL" localSheetId="5">#REF!</definedName>
    <definedName name="SOIL">#REF!</definedName>
    <definedName name="SORTCODE">#N/A</definedName>
    <definedName name="SPA" localSheetId="4">#REF!</definedName>
    <definedName name="SPA" localSheetId="3">#REF!</definedName>
    <definedName name="SPA" localSheetId="2">#REF!</definedName>
    <definedName name="SPA" localSheetId="1">#REF!</definedName>
    <definedName name="SPA" localSheetId="0">#REF!</definedName>
    <definedName name="SPA" localSheetId="7">#REF!</definedName>
    <definedName name="SPA" localSheetId="5">#REF!</definedName>
    <definedName name="SPA">#REF!</definedName>
    <definedName name="SPACE" localSheetId="4">#REF!</definedName>
    <definedName name="SPACE" localSheetId="3">#REF!</definedName>
    <definedName name="SPACE" localSheetId="2">#REF!</definedName>
    <definedName name="SPACE" localSheetId="1">#REF!</definedName>
    <definedName name="SPACE" localSheetId="0">#REF!</definedName>
    <definedName name="SPACE" localSheetId="7">#REF!</definedName>
    <definedName name="SPACE" localSheetId="5">#REF!</definedName>
    <definedName name="SPACE">#REF!</definedName>
    <definedName name="ss" localSheetId="4">#REF!</definedName>
    <definedName name="ss" localSheetId="3">#REF!</definedName>
    <definedName name="ss" localSheetId="2">#REF!</definedName>
    <definedName name="ss" localSheetId="1">#REF!</definedName>
    <definedName name="ss" localSheetId="0">#REF!</definedName>
    <definedName name="SS" localSheetId="7">[3]관로토공집계표!$D$33</definedName>
    <definedName name="ss" localSheetId="5">#REF!</definedName>
    <definedName name="ss">#REF!</definedName>
    <definedName name="SS10L" localSheetId="4">[152]INPUT!#REF!</definedName>
    <definedName name="SS10L" localSheetId="3">[152]INPUT!#REF!</definedName>
    <definedName name="SS10L" localSheetId="2">[152]INPUT!#REF!</definedName>
    <definedName name="SS10L" localSheetId="1">[152]INPUT!#REF!</definedName>
    <definedName name="SS10L" localSheetId="0">[152]INPUT!#REF!</definedName>
    <definedName name="SS10L" localSheetId="7">[153]INPUT!#REF!</definedName>
    <definedName name="SS10L" localSheetId="5">[152]INPUT!#REF!</definedName>
    <definedName name="SS10L">[153]INPUT!#REF!</definedName>
    <definedName name="SS10TR" localSheetId="4">[152]INPUT!#REF!</definedName>
    <definedName name="SS10TR" localSheetId="3">[152]INPUT!#REF!</definedName>
    <definedName name="SS10TR" localSheetId="2">[152]INPUT!#REF!</definedName>
    <definedName name="SS10TR" localSheetId="1">[152]INPUT!#REF!</definedName>
    <definedName name="SS10TR" localSheetId="0">[152]INPUT!#REF!</definedName>
    <definedName name="SS10TR" localSheetId="7">[153]INPUT!#REF!</definedName>
    <definedName name="SS10TR" localSheetId="5">[152]INPUT!#REF!</definedName>
    <definedName name="SS10TR">[153]INPUT!#REF!</definedName>
    <definedName name="SS3L" localSheetId="4">[152]INPUT!#REF!</definedName>
    <definedName name="SS3L" localSheetId="3">[152]INPUT!#REF!</definedName>
    <definedName name="SS3L" localSheetId="2">[152]INPUT!#REF!</definedName>
    <definedName name="SS3L" localSheetId="1">[152]INPUT!#REF!</definedName>
    <definedName name="SS3L" localSheetId="0">[152]INPUT!#REF!</definedName>
    <definedName name="SS3L" localSheetId="5">[152]INPUT!#REF!</definedName>
    <definedName name="SS3L">[153]INPUT!#REF!</definedName>
    <definedName name="SS3R" localSheetId="4">[152]INPUT!#REF!</definedName>
    <definedName name="SS3R" localSheetId="3">[152]INPUT!#REF!</definedName>
    <definedName name="SS3R" localSheetId="2">[152]INPUT!#REF!</definedName>
    <definedName name="SS3R" localSheetId="1">[152]INPUT!#REF!</definedName>
    <definedName name="SS3R" localSheetId="0">[152]INPUT!#REF!</definedName>
    <definedName name="SS3R" localSheetId="5">[152]INPUT!#REF!</definedName>
    <definedName name="SS3R">[153]INPUT!#REF!</definedName>
    <definedName name="SS4L" localSheetId="4">[152]INPUT!#REF!</definedName>
    <definedName name="SS4L" localSheetId="3">[152]INPUT!#REF!</definedName>
    <definedName name="SS4L" localSheetId="2">[152]INPUT!#REF!</definedName>
    <definedName name="SS4L" localSheetId="1">[152]INPUT!#REF!</definedName>
    <definedName name="SS4L" localSheetId="0">[152]INPUT!#REF!</definedName>
    <definedName name="SS4L" localSheetId="5">[152]INPUT!#REF!</definedName>
    <definedName name="SS4L">[153]INPUT!#REF!</definedName>
    <definedName name="SS4R" localSheetId="4">[152]INPUT!#REF!</definedName>
    <definedName name="SS4R" localSheetId="3">[152]INPUT!#REF!</definedName>
    <definedName name="SS4R" localSheetId="2">[152]INPUT!#REF!</definedName>
    <definedName name="SS4R" localSheetId="1">[152]INPUT!#REF!</definedName>
    <definedName name="SS4R" localSheetId="0">[152]INPUT!#REF!</definedName>
    <definedName name="SS4R" localSheetId="5">[152]INPUT!#REF!</definedName>
    <definedName name="SS4R">[153]INPUT!#REF!</definedName>
    <definedName name="SS5L" localSheetId="4">[152]INPUT!#REF!</definedName>
    <definedName name="SS5L" localSheetId="3">[152]INPUT!#REF!</definedName>
    <definedName name="SS5L" localSheetId="2">[152]INPUT!#REF!</definedName>
    <definedName name="SS5L" localSheetId="1">[152]INPUT!#REF!</definedName>
    <definedName name="SS5L" localSheetId="0">[152]INPUT!#REF!</definedName>
    <definedName name="SS5L" localSheetId="5">[152]INPUT!#REF!</definedName>
    <definedName name="SS5L">[153]INPUT!#REF!</definedName>
    <definedName name="SS5R" localSheetId="4">[152]INPUT!#REF!</definedName>
    <definedName name="SS5R" localSheetId="3">[152]INPUT!#REF!</definedName>
    <definedName name="SS5R" localSheetId="2">[152]INPUT!#REF!</definedName>
    <definedName name="SS5R" localSheetId="1">[152]INPUT!#REF!</definedName>
    <definedName name="SS5R" localSheetId="0">[152]INPUT!#REF!</definedName>
    <definedName name="SS5R" localSheetId="5">[152]INPUT!#REF!</definedName>
    <definedName name="SS5R">[153]INPUT!#REF!</definedName>
    <definedName name="SS6L" localSheetId="4">[152]INPUT!#REF!</definedName>
    <definedName name="SS6L" localSheetId="3">[152]INPUT!#REF!</definedName>
    <definedName name="SS6L" localSheetId="2">[152]INPUT!#REF!</definedName>
    <definedName name="SS6L" localSheetId="1">[152]INPUT!#REF!</definedName>
    <definedName name="SS6L" localSheetId="0">[152]INPUT!#REF!</definedName>
    <definedName name="SS6L" localSheetId="5">[152]INPUT!#REF!</definedName>
    <definedName name="SS6L">[153]INPUT!#REF!</definedName>
    <definedName name="SS6R" localSheetId="4">[152]INPUT!#REF!</definedName>
    <definedName name="SS6R" localSheetId="3">[152]INPUT!#REF!</definedName>
    <definedName name="SS6R" localSheetId="2">[152]INPUT!#REF!</definedName>
    <definedName name="SS6R" localSheetId="1">[152]INPUT!#REF!</definedName>
    <definedName name="SS6R" localSheetId="0">[152]INPUT!#REF!</definedName>
    <definedName name="SS6R" localSheetId="5">[152]INPUT!#REF!</definedName>
    <definedName name="SS6R">[153]INPUT!#REF!</definedName>
    <definedName name="SS7L" localSheetId="4">[152]INPUT!#REF!</definedName>
    <definedName name="SS7L" localSheetId="3">[152]INPUT!#REF!</definedName>
    <definedName name="SS7L" localSheetId="2">[152]INPUT!#REF!</definedName>
    <definedName name="SS7L" localSheetId="1">[152]INPUT!#REF!</definedName>
    <definedName name="SS7L" localSheetId="0">[152]INPUT!#REF!</definedName>
    <definedName name="SS7L" localSheetId="5">[152]INPUT!#REF!</definedName>
    <definedName name="SS7L">[153]INPUT!#REF!</definedName>
    <definedName name="SS7R" localSheetId="4">[152]INPUT!#REF!</definedName>
    <definedName name="SS7R" localSheetId="3">[152]INPUT!#REF!</definedName>
    <definedName name="SS7R" localSheetId="2">[152]INPUT!#REF!</definedName>
    <definedName name="SS7R" localSheetId="1">[152]INPUT!#REF!</definedName>
    <definedName name="SS7R" localSheetId="0">[152]INPUT!#REF!</definedName>
    <definedName name="SS7R" localSheetId="5">[152]INPUT!#REF!</definedName>
    <definedName name="SS7R">[153]INPUT!#REF!</definedName>
    <definedName name="SS8L" localSheetId="4">[152]INPUT!#REF!</definedName>
    <definedName name="SS8L" localSheetId="3">[152]INPUT!#REF!</definedName>
    <definedName name="SS8L" localSheetId="2">[152]INPUT!#REF!</definedName>
    <definedName name="SS8L" localSheetId="1">[152]INPUT!#REF!</definedName>
    <definedName name="SS8L" localSheetId="0">[152]INPUT!#REF!</definedName>
    <definedName name="SS8L" localSheetId="5">[152]INPUT!#REF!</definedName>
    <definedName name="SS8L">[153]INPUT!#REF!</definedName>
    <definedName name="SS8R" localSheetId="4">[152]INPUT!#REF!</definedName>
    <definedName name="SS8R" localSheetId="3">[152]INPUT!#REF!</definedName>
    <definedName name="SS8R" localSheetId="2">[152]INPUT!#REF!</definedName>
    <definedName name="SS8R" localSheetId="1">[152]INPUT!#REF!</definedName>
    <definedName name="SS8R" localSheetId="0">[152]INPUT!#REF!</definedName>
    <definedName name="SS8R" localSheetId="5">[152]INPUT!#REF!</definedName>
    <definedName name="SS8R">[153]INPUT!#REF!</definedName>
    <definedName name="SS9L" localSheetId="4">[152]INPUT!#REF!</definedName>
    <definedName name="SS9L" localSheetId="3">[152]INPUT!#REF!</definedName>
    <definedName name="SS9L" localSheetId="2">[152]INPUT!#REF!</definedName>
    <definedName name="SS9L" localSheetId="1">[152]INPUT!#REF!</definedName>
    <definedName name="SS9L" localSheetId="0">[152]INPUT!#REF!</definedName>
    <definedName name="SS9L" localSheetId="5">[152]INPUT!#REF!</definedName>
    <definedName name="SS9L">[153]INPUT!#REF!</definedName>
    <definedName name="SS9R" localSheetId="4">[152]INPUT!#REF!</definedName>
    <definedName name="SS9R" localSheetId="3">[152]INPUT!#REF!</definedName>
    <definedName name="SS9R" localSheetId="2">[152]INPUT!#REF!</definedName>
    <definedName name="SS9R" localSheetId="1">[152]INPUT!#REF!</definedName>
    <definedName name="SS9R" localSheetId="0">[152]INPUT!#REF!</definedName>
    <definedName name="SS9R" localSheetId="5">[152]INPUT!#REF!</definedName>
    <definedName name="SS9R">[153]INPUT!#REF!</definedName>
    <definedName name="SSC10L" localSheetId="4">[152]INPUT!#REF!</definedName>
    <definedName name="SSC10L" localSheetId="3">[152]INPUT!#REF!</definedName>
    <definedName name="SSC10L" localSheetId="2">[152]INPUT!#REF!</definedName>
    <definedName name="SSC10L" localSheetId="1">[152]INPUT!#REF!</definedName>
    <definedName name="SSC10L" localSheetId="0">[152]INPUT!#REF!</definedName>
    <definedName name="SSC10L" localSheetId="5">[152]INPUT!#REF!</definedName>
    <definedName name="SSC10L">[153]INPUT!#REF!</definedName>
    <definedName name="SSC10R" localSheetId="4">[152]INPUT!#REF!</definedName>
    <definedName name="SSC10R" localSheetId="3">[152]INPUT!#REF!</definedName>
    <definedName name="SSC10R" localSheetId="2">[152]INPUT!#REF!</definedName>
    <definedName name="SSC10R" localSheetId="1">[152]INPUT!#REF!</definedName>
    <definedName name="SSC10R" localSheetId="0">[152]INPUT!#REF!</definedName>
    <definedName name="SSC10R" localSheetId="5">[152]INPUT!#REF!</definedName>
    <definedName name="SSC10R">[153]INPUT!#REF!</definedName>
    <definedName name="SSC3L" localSheetId="4">[152]INPUT!#REF!</definedName>
    <definedName name="SSC3L" localSheetId="3">[152]INPUT!#REF!</definedName>
    <definedName name="SSC3L" localSheetId="2">[152]INPUT!#REF!</definedName>
    <definedName name="SSC3L" localSheetId="1">[152]INPUT!#REF!</definedName>
    <definedName name="SSC3L" localSheetId="0">[152]INPUT!#REF!</definedName>
    <definedName name="SSC3L" localSheetId="5">[152]INPUT!#REF!</definedName>
    <definedName name="SSC3L">[153]INPUT!#REF!</definedName>
    <definedName name="SSC3R" localSheetId="4">[152]INPUT!#REF!</definedName>
    <definedName name="SSC3R" localSheetId="3">[152]INPUT!#REF!</definedName>
    <definedName name="SSC3R" localSheetId="2">[152]INPUT!#REF!</definedName>
    <definedName name="SSC3R" localSheetId="1">[152]INPUT!#REF!</definedName>
    <definedName name="SSC3R" localSheetId="0">[152]INPUT!#REF!</definedName>
    <definedName name="SSC3R" localSheetId="5">[152]INPUT!#REF!</definedName>
    <definedName name="SSC3R">[153]INPUT!#REF!</definedName>
    <definedName name="SSC4L" localSheetId="4">[152]INPUT!#REF!</definedName>
    <definedName name="SSC4L" localSheetId="3">[152]INPUT!#REF!</definedName>
    <definedName name="SSC4L" localSheetId="2">[152]INPUT!#REF!</definedName>
    <definedName name="SSC4L" localSheetId="1">[152]INPUT!#REF!</definedName>
    <definedName name="SSC4L" localSheetId="0">[152]INPUT!#REF!</definedName>
    <definedName name="SSC4L" localSheetId="5">[152]INPUT!#REF!</definedName>
    <definedName name="SSC4L">[153]INPUT!#REF!</definedName>
    <definedName name="SSC4R" localSheetId="4">[152]INPUT!#REF!</definedName>
    <definedName name="SSC4R" localSheetId="3">[152]INPUT!#REF!</definedName>
    <definedName name="SSC4R" localSheetId="2">[152]INPUT!#REF!</definedName>
    <definedName name="SSC4R" localSheetId="1">[152]INPUT!#REF!</definedName>
    <definedName name="SSC4R" localSheetId="0">[152]INPUT!#REF!</definedName>
    <definedName name="SSC4R" localSheetId="5">[152]INPUT!#REF!</definedName>
    <definedName name="SSC4R">[153]INPUT!#REF!</definedName>
    <definedName name="SSC5L" localSheetId="4">[152]INPUT!#REF!</definedName>
    <definedName name="SSC5L" localSheetId="3">[152]INPUT!#REF!</definedName>
    <definedName name="SSC5L" localSheetId="2">[152]INPUT!#REF!</definedName>
    <definedName name="SSC5L" localSheetId="1">[152]INPUT!#REF!</definedName>
    <definedName name="SSC5L" localSheetId="0">[152]INPUT!#REF!</definedName>
    <definedName name="SSC5L" localSheetId="5">[152]INPUT!#REF!</definedName>
    <definedName name="SSC5L">[153]INPUT!#REF!</definedName>
    <definedName name="SSC5R" localSheetId="4">[152]INPUT!#REF!</definedName>
    <definedName name="SSC5R" localSheetId="3">[152]INPUT!#REF!</definedName>
    <definedName name="SSC5R" localSheetId="2">[152]INPUT!#REF!</definedName>
    <definedName name="SSC5R" localSheetId="1">[152]INPUT!#REF!</definedName>
    <definedName name="SSC5R" localSheetId="0">[152]INPUT!#REF!</definedName>
    <definedName name="SSC5R" localSheetId="5">[152]INPUT!#REF!</definedName>
    <definedName name="SSC5R">[153]INPUT!#REF!</definedName>
    <definedName name="SSC6L" localSheetId="4">[152]INPUT!#REF!</definedName>
    <definedName name="SSC6L" localSheetId="3">[152]INPUT!#REF!</definedName>
    <definedName name="SSC6L" localSheetId="2">[152]INPUT!#REF!</definedName>
    <definedName name="SSC6L" localSheetId="1">[152]INPUT!#REF!</definedName>
    <definedName name="SSC6L" localSheetId="0">[152]INPUT!#REF!</definedName>
    <definedName name="SSC6L" localSheetId="5">[152]INPUT!#REF!</definedName>
    <definedName name="SSC6L">[153]INPUT!#REF!</definedName>
    <definedName name="SSC6R" localSheetId="4">[152]INPUT!#REF!</definedName>
    <definedName name="SSC6R" localSheetId="3">[152]INPUT!#REF!</definedName>
    <definedName name="SSC6R" localSheetId="2">[152]INPUT!#REF!</definedName>
    <definedName name="SSC6R" localSheetId="1">[152]INPUT!#REF!</definedName>
    <definedName name="SSC6R" localSheetId="0">[152]INPUT!#REF!</definedName>
    <definedName name="SSC6R" localSheetId="5">[152]INPUT!#REF!</definedName>
    <definedName name="SSC6R">[153]INPUT!#REF!</definedName>
    <definedName name="SSC7L" localSheetId="4">[152]INPUT!#REF!</definedName>
    <definedName name="SSC7L" localSheetId="3">[152]INPUT!#REF!</definedName>
    <definedName name="SSC7L" localSheetId="2">[152]INPUT!#REF!</definedName>
    <definedName name="SSC7L" localSheetId="1">[152]INPUT!#REF!</definedName>
    <definedName name="SSC7L" localSheetId="0">[152]INPUT!#REF!</definedName>
    <definedName name="SSC7L" localSheetId="5">[152]INPUT!#REF!</definedName>
    <definedName name="SSC7L">[153]INPUT!#REF!</definedName>
    <definedName name="SSC7R" localSheetId="4">[152]INPUT!#REF!</definedName>
    <definedName name="SSC7R" localSheetId="3">[152]INPUT!#REF!</definedName>
    <definedName name="SSC7R" localSheetId="2">[152]INPUT!#REF!</definedName>
    <definedName name="SSC7R" localSheetId="1">[152]INPUT!#REF!</definedName>
    <definedName name="SSC7R" localSheetId="0">[152]INPUT!#REF!</definedName>
    <definedName name="SSC7R" localSheetId="5">[152]INPUT!#REF!</definedName>
    <definedName name="SSC7R">[153]INPUT!#REF!</definedName>
    <definedName name="SSC8L" localSheetId="4">[152]INPUT!#REF!</definedName>
    <definedName name="SSC8L" localSheetId="3">[152]INPUT!#REF!</definedName>
    <definedName name="SSC8L" localSheetId="2">[152]INPUT!#REF!</definedName>
    <definedName name="SSC8L" localSheetId="1">[152]INPUT!#REF!</definedName>
    <definedName name="SSC8L" localSheetId="0">[152]INPUT!#REF!</definedName>
    <definedName name="SSC8L" localSheetId="5">[152]INPUT!#REF!</definedName>
    <definedName name="SSC8L">[153]INPUT!#REF!</definedName>
    <definedName name="SSC8R" localSheetId="4">[152]INPUT!#REF!</definedName>
    <definedName name="SSC8R" localSheetId="3">[152]INPUT!#REF!</definedName>
    <definedName name="SSC8R" localSheetId="2">[152]INPUT!#REF!</definedName>
    <definedName name="SSC8R" localSheetId="1">[152]INPUT!#REF!</definedName>
    <definedName name="SSC8R" localSheetId="0">[152]INPUT!#REF!</definedName>
    <definedName name="SSC8R" localSheetId="5">[152]INPUT!#REF!</definedName>
    <definedName name="SSC8R">[153]INPUT!#REF!</definedName>
    <definedName name="SSC9L" localSheetId="4">[152]INPUT!#REF!</definedName>
    <definedName name="SSC9L" localSheetId="3">[152]INPUT!#REF!</definedName>
    <definedName name="SSC9L" localSheetId="2">[152]INPUT!#REF!</definedName>
    <definedName name="SSC9L" localSheetId="1">[152]INPUT!#REF!</definedName>
    <definedName name="SSC9L" localSheetId="0">[152]INPUT!#REF!</definedName>
    <definedName name="SSC9L" localSheetId="5">[152]INPUT!#REF!</definedName>
    <definedName name="SSC9L">[153]INPUT!#REF!</definedName>
    <definedName name="SSC9R" localSheetId="4">[152]INPUT!#REF!</definedName>
    <definedName name="SSC9R" localSheetId="3">[152]INPUT!#REF!</definedName>
    <definedName name="SSC9R" localSheetId="2">[152]INPUT!#REF!</definedName>
    <definedName name="SSC9R" localSheetId="1">[152]INPUT!#REF!</definedName>
    <definedName name="SSC9R" localSheetId="0">[152]INPUT!#REF!</definedName>
    <definedName name="SSC9R" localSheetId="5">[152]INPUT!#REF!</definedName>
    <definedName name="SSC9R">[153]INPUT!#REF!</definedName>
    <definedName name="SSP" localSheetId="4">#REF!</definedName>
    <definedName name="SSP" localSheetId="3">#REF!</definedName>
    <definedName name="SSP" localSheetId="2">#REF!</definedName>
    <definedName name="SSP" localSheetId="1">#REF!</definedName>
    <definedName name="SSP" localSheetId="0">#REF!</definedName>
    <definedName name="SSP" localSheetId="7">#REF!</definedName>
    <definedName name="SSP" localSheetId="5">#REF!</definedName>
    <definedName name="SSP">#REF!</definedName>
    <definedName name="sss" localSheetId="4">#REF!</definedName>
    <definedName name="sss" localSheetId="3">#REF!</definedName>
    <definedName name="sss" localSheetId="2">#REF!</definedName>
    <definedName name="sss" localSheetId="1">#REF!</definedName>
    <definedName name="sss" localSheetId="0">#REF!</definedName>
    <definedName name="sss" localSheetId="7">#REF!</definedName>
    <definedName name="sss" localSheetId="5">#REF!</definedName>
    <definedName name="sss">#REF!</definedName>
    <definedName name="SST10L" localSheetId="4">[152]INPUT!#REF!</definedName>
    <definedName name="SST10L" localSheetId="3">[152]INPUT!#REF!</definedName>
    <definedName name="SST10L" localSheetId="2">[152]INPUT!#REF!</definedName>
    <definedName name="SST10L" localSheetId="1">[152]INPUT!#REF!</definedName>
    <definedName name="SST10L" localSheetId="0">[152]INPUT!#REF!</definedName>
    <definedName name="SST10L" localSheetId="7">[153]INPUT!#REF!</definedName>
    <definedName name="SST10L" localSheetId="5">[152]INPUT!#REF!</definedName>
    <definedName name="SST10L">[153]INPUT!#REF!</definedName>
    <definedName name="SST10R" localSheetId="4">[152]INPUT!#REF!</definedName>
    <definedName name="SST10R" localSheetId="3">[152]INPUT!#REF!</definedName>
    <definedName name="SST10R" localSheetId="2">[152]INPUT!#REF!</definedName>
    <definedName name="SST10R" localSheetId="1">[152]INPUT!#REF!</definedName>
    <definedName name="SST10R" localSheetId="0">[152]INPUT!#REF!</definedName>
    <definedName name="SST10R" localSheetId="7">[153]INPUT!#REF!</definedName>
    <definedName name="SST10R" localSheetId="5">[152]INPUT!#REF!</definedName>
    <definedName name="SST10R">[153]INPUT!#REF!</definedName>
    <definedName name="SST3L" localSheetId="4">[152]INPUT!#REF!</definedName>
    <definedName name="SST3L" localSheetId="3">[152]INPUT!#REF!</definedName>
    <definedName name="SST3L" localSheetId="2">[152]INPUT!#REF!</definedName>
    <definedName name="SST3L" localSheetId="1">[152]INPUT!#REF!</definedName>
    <definedName name="SST3L" localSheetId="0">[152]INPUT!#REF!</definedName>
    <definedName name="SST3L" localSheetId="5">[152]INPUT!#REF!</definedName>
    <definedName name="SST3L">[153]INPUT!#REF!</definedName>
    <definedName name="SST3R" localSheetId="4">[152]INPUT!#REF!</definedName>
    <definedName name="SST3R" localSheetId="3">[152]INPUT!#REF!</definedName>
    <definedName name="SST3R" localSheetId="2">[152]INPUT!#REF!</definedName>
    <definedName name="SST3R" localSheetId="1">[152]INPUT!#REF!</definedName>
    <definedName name="SST3R" localSheetId="0">[152]INPUT!#REF!</definedName>
    <definedName name="SST3R" localSheetId="5">[152]INPUT!#REF!</definedName>
    <definedName name="SST3R">[153]INPUT!#REF!</definedName>
    <definedName name="SST4L" localSheetId="4">[152]INPUT!#REF!</definedName>
    <definedName name="SST4L" localSheetId="3">[152]INPUT!#REF!</definedName>
    <definedName name="SST4L" localSheetId="2">[152]INPUT!#REF!</definedName>
    <definedName name="SST4L" localSheetId="1">[152]INPUT!#REF!</definedName>
    <definedName name="SST4L" localSheetId="0">[152]INPUT!#REF!</definedName>
    <definedName name="SST4L" localSheetId="5">[152]INPUT!#REF!</definedName>
    <definedName name="SST4L">[153]INPUT!#REF!</definedName>
    <definedName name="SST4R" localSheetId="4">[152]INPUT!#REF!</definedName>
    <definedName name="SST4R" localSheetId="3">[152]INPUT!#REF!</definedName>
    <definedName name="SST4R" localSheetId="2">[152]INPUT!#REF!</definedName>
    <definedName name="SST4R" localSheetId="1">[152]INPUT!#REF!</definedName>
    <definedName name="SST4R" localSheetId="0">[152]INPUT!#REF!</definedName>
    <definedName name="SST4R" localSheetId="5">[152]INPUT!#REF!</definedName>
    <definedName name="SST4R">[153]INPUT!#REF!</definedName>
    <definedName name="SST5L" localSheetId="4">[152]INPUT!#REF!</definedName>
    <definedName name="SST5L" localSheetId="3">[152]INPUT!#REF!</definedName>
    <definedName name="SST5L" localSheetId="2">[152]INPUT!#REF!</definedName>
    <definedName name="SST5L" localSheetId="1">[152]INPUT!#REF!</definedName>
    <definedName name="SST5L" localSheetId="0">[152]INPUT!#REF!</definedName>
    <definedName name="SST5L" localSheetId="5">[152]INPUT!#REF!</definedName>
    <definedName name="SST5L">[153]INPUT!#REF!</definedName>
    <definedName name="SST5R" localSheetId="4">[152]INPUT!#REF!</definedName>
    <definedName name="SST5R" localSheetId="3">[152]INPUT!#REF!</definedName>
    <definedName name="SST5R" localSheetId="2">[152]INPUT!#REF!</definedName>
    <definedName name="SST5R" localSheetId="1">[152]INPUT!#REF!</definedName>
    <definedName name="SST5R" localSheetId="0">[152]INPUT!#REF!</definedName>
    <definedName name="SST5R" localSheetId="5">[152]INPUT!#REF!</definedName>
    <definedName name="SST5R">[153]INPUT!#REF!</definedName>
    <definedName name="SST6L" localSheetId="4">[152]INPUT!#REF!</definedName>
    <definedName name="SST6L" localSheetId="3">[152]INPUT!#REF!</definedName>
    <definedName name="SST6L" localSheetId="2">[152]INPUT!#REF!</definedName>
    <definedName name="SST6L" localSheetId="1">[152]INPUT!#REF!</definedName>
    <definedName name="SST6L" localSheetId="0">[152]INPUT!#REF!</definedName>
    <definedName name="SST6L" localSheetId="5">[152]INPUT!#REF!</definedName>
    <definedName name="SST6L">[153]INPUT!#REF!</definedName>
    <definedName name="SST6R" localSheetId="4">[152]INPUT!#REF!</definedName>
    <definedName name="SST6R" localSheetId="3">[152]INPUT!#REF!</definedName>
    <definedName name="SST6R" localSheetId="2">[152]INPUT!#REF!</definedName>
    <definedName name="SST6R" localSheetId="1">[152]INPUT!#REF!</definedName>
    <definedName name="SST6R" localSheetId="0">[152]INPUT!#REF!</definedName>
    <definedName name="SST6R" localSheetId="5">[152]INPUT!#REF!</definedName>
    <definedName name="SST6R">[153]INPUT!#REF!</definedName>
    <definedName name="SST7L" localSheetId="4">[152]INPUT!#REF!</definedName>
    <definedName name="SST7L" localSheetId="3">[152]INPUT!#REF!</definedName>
    <definedName name="SST7L" localSheetId="2">[152]INPUT!#REF!</definedName>
    <definedName name="SST7L" localSheetId="1">[152]INPUT!#REF!</definedName>
    <definedName name="SST7L" localSheetId="0">[152]INPUT!#REF!</definedName>
    <definedName name="SST7L" localSheetId="5">[152]INPUT!#REF!</definedName>
    <definedName name="SST7L">[153]INPUT!#REF!</definedName>
    <definedName name="SST7R" localSheetId="4">[152]INPUT!#REF!</definedName>
    <definedName name="SST7R" localSheetId="3">[152]INPUT!#REF!</definedName>
    <definedName name="SST7R" localSheetId="2">[152]INPUT!#REF!</definedName>
    <definedName name="SST7R" localSheetId="1">[152]INPUT!#REF!</definedName>
    <definedName name="SST7R" localSheetId="0">[152]INPUT!#REF!</definedName>
    <definedName name="SST7R" localSheetId="5">[152]INPUT!#REF!</definedName>
    <definedName name="SST7R">[153]INPUT!#REF!</definedName>
    <definedName name="SST8L" localSheetId="4">[152]INPUT!#REF!</definedName>
    <definedName name="SST8L" localSheetId="3">[152]INPUT!#REF!</definedName>
    <definedName name="SST8L" localSheetId="2">[152]INPUT!#REF!</definedName>
    <definedName name="SST8L" localSheetId="1">[152]INPUT!#REF!</definedName>
    <definedName name="SST8L" localSheetId="0">[152]INPUT!#REF!</definedName>
    <definedName name="SST8L" localSheetId="5">[152]INPUT!#REF!</definedName>
    <definedName name="SST8L">[153]INPUT!#REF!</definedName>
    <definedName name="SST8R" localSheetId="4">[152]INPUT!#REF!</definedName>
    <definedName name="SST8R" localSheetId="3">[152]INPUT!#REF!</definedName>
    <definedName name="SST8R" localSheetId="2">[152]INPUT!#REF!</definedName>
    <definedName name="SST8R" localSheetId="1">[152]INPUT!#REF!</definedName>
    <definedName name="SST8R" localSheetId="0">[152]INPUT!#REF!</definedName>
    <definedName name="SST8R" localSheetId="5">[152]INPUT!#REF!</definedName>
    <definedName name="SST8R">[153]INPUT!#REF!</definedName>
    <definedName name="SST9L" localSheetId="4">[152]INPUT!#REF!</definedName>
    <definedName name="SST9L" localSheetId="3">[152]INPUT!#REF!</definedName>
    <definedName name="SST9L" localSheetId="2">[152]INPUT!#REF!</definedName>
    <definedName name="SST9L" localSheetId="1">[152]INPUT!#REF!</definedName>
    <definedName name="SST9L" localSheetId="0">[152]INPUT!#REF!</definedName>
    <definedName name="SST9L" localSheetId="5">[152]INPUT!#REF!</definedName>
    <definedName name="SST9L">[153]INPUT!#REF!</definedName>
    <definedName name="SST9R" localSheetId="4">[152]INPUT!#REF!</definedName>
    <definedName name="SST9R" localSheetId="3">[152]INPUT!#REF!</definedName>
    <definedName name="SST9R" localSheetId="2">[152]INPUT!#REF!</definedName>
    <definedName name="SST9R" localSheetId="1">[152]INPUT!#REF!</definedName>
    <definedName name="SST9R" localSheetId="0">[152]INPUT!#REF!</definedName>
    <definedName name="SST9R" localSheetId="5">[152]INPUT!#REF!</definedName>
    <definedName name="SST9R">[153]INPUT!#REF!</definedName>
    <definedName name="ssw" localSheetId="4">#REF!</definedName>
    <definedName name="ssw" localSheetId="3">#REF!</definedName>
    <definedName name="ssw" localSheetId="2">#REF!</definedName>
    <definedName name="ssw" localSheetId="1">#REF!</definedName>
    <definedName name="ssw" localSheetId="0">#REF!</definedName>
    <definedName name="ssw" localSheetId="7">#REF!</definedName>
    <definedName name="ssw" localSheetId="5">#REF!</definedName>
    <definedName name="ssw">#REF!</definedName>
    <definedName name="SSZ10XL" localSheetId="4">[152]INPUT!#REF!</definedName>
    <definedName name="SSZ10XL" localSheetId="3">[152]INPUT!#REF!</definedName>
    <definedName name="SSZ10XL" localSheetId="2">[152]INPUT!#REF!</definedName>
    <definedName name="SSZ10XL" localSheetId="1">[152]INPUT!#REF!</definedName>
    <definedName name="SSZ10XL" localSheetId="0">[152]INPUT!#REF!</definedName>
    <definedName name="SSZ10XL" localSheetId="7">[153]INPUT!#REF!</definedName>
    <definedName name="SSZ10XL" localSheetId="5">[152]INPUT!#REF!</definedName>
    <definedName name="SSZ10XL">[153]INPUT!#REF!</definedName>
    <definedName name="SSZ10XR" localSheetId="4">[152]INPUT!#REF!</definedName>
    <definedName name="SSZ10XR" localSheetId="3">[152]INPUT!#REF!</definedName>
    <definedName name="SSZ10XR" localSheetId="2">[152]INPUT!#REF!</definedName>
    <definedName name="SSZ10XR" localSheetId="1">[152]INPUT!#REF!</definedName>
    <definedName name="SSZ10XR" localSheetId="0">[152]INPUT!#REF!</definedName>
    <definedName name="SSZ10XR" localSheetId="7">[153]INPUT!#REF!</definedName>
    <definedName name="SSZ10XR" localSheetId="5">[152]INPUT!#REF!</definedName>
    <definedName name="SSZ10XR">[153]INPUT!#REF!</definedName>
    <definedName name="SSZ10YL" localSheetId="4">[152]INPUT!#REF!</definedName>
    <definedName name="SSZ10YL" localSheetId="3">[152]INPUT!#REF!</definedName>
    <definedName name="SSZ10YL" localSheetId="2">[152]INPUT!#REF!</definedName>
    <definedName name="SSZ10YL" localSheetId="1">[152]INPUT!#REF!</definedName>
    <definedName name="SSZ10YL" localSheetId="0">[152]INPUT!#REF!</definedName>
    <definedName name="SSZ10YL" localSheetId="5">[152]INPUT!#REF!</definedName>
    <definedName name="SSZ10YL">[153]INPUT!#REF!</definedName>
    <definedName name="SSZ10YR" localSheetId="4">[152]INPUT!#REF!</definedName>
    <definedName name="SSZ10YR" localSheetId="3">[152]INPUT!#REF!</definedName>
    <definedName name="SSZ10YR" localSheetId="2">[152]INPUT!#REF!</definedName>
    <definedName name="SSZ10YR" localSheetId="1">[152]INPUT!#REF!</definedName>
    <definedName name="SSZ10YR" localSheetId="0">[152]INPUT!#REF!</definedName>
    <definedName name="SSZ10YR" localSheetId="5">[152]INPUT!#REF!</definedName>
    <definedName name="SSZ10YR">[153]INPUT!#REF!</definedName>
    <definedName name="SSZ3XL" localSheetId="4">[152]INPUT!#REF!</definedName>
    <definedName name="SSZ3XL" localSheetId="3">[152]INPUT!#REF!</definedName>
    <definedName name="SSZ3XL" localSheetId="2">[152]INPUT!#REF!</definedName>
    <definedName name="SSZ3XL" localSheetId="1">[152]INPUT!#REF!</definedName>
    <definedName name="SSZ3XL" localSheetId="0">[152]INPUT!#REF!</definedName>
    <definedName name="SSZ3XL" localSheetId="5">[152]INPUT!#REF!</definedName>
    <definedName name="SSZ3XL">[153]INPUT!#REF!</definedName>
    <definedName name="SSZ3XR" localSheetId="4">[152]INPUT!#REF!</definedName>
    <definedName name="SSZ3XR" localSheetId="3">[152]INPUT!#REF!</definedName>
    <definedName name="SSZ3XR" localSheetId="2">[152]INPUT!#REF!</definedName>
    <definedName name="SSZ3XR" localSheetId="1">[152]INPUT!#REF!</definedName>
    <definedName name="SSZ3XR" localSheetId="0">[152]INPUT!#REF!</definedName>
    <definedName name="SSZ3XR" localSheetId="5">[152]INPUT!#REF!</definedName>
    <definedName name="SSZ3XR">[153]INPUT!#REF!</definedName>
    <definedName name="SSZ3YL" localSheetId="4">[152]INPUT!#REF!</definedName>
    <definedName name="SSZ3YL" localSheetId="3">[152]INPUT!#REF!</definedName>
    <definedName name="SSZ3YL" localSheetId="2">[152]INPUT!#REF!</definedName>
    <definedName name="SSZ3YL" localSheetId="1">[152]INPUT!#REF!</definedName>
    <definedName name="SSZ3YL" localSheetId="0">[152]INPUT!#REF!</definedName>
    <definedName name="SSZ3YL" localSheetId="5">[152]INPUT!#REF!</definedName>
    <definedName name="SSZ3YL">[153]INPUT!#REF!</definedName>
    <definedName name="SSZ3YR" localSheetId="4">[152]INPUT!#REF!</definedName>
    <definedName name="SSZ3YR" localSheetId="3">[152]INPUT!#REF!</definedName>
    <definedName name="SSZ3YR" localSheetId="2">[152]INPUT!#REF!</definedName>
    <definedName name="SSZ3YR" localSheetId="1">[152]INPUT!#REF!</definedName>
    <definedName name="SSZ3YR" localSheetId="0">[152]INPUT!#REF!</definedName>
    <definedName name="SSZ3YR" localSheetId="5">[152]INPUT!#REF!</definedName>
    <definedName name="SSZ3YR">[153]INPUT!#REF!</definedName>
    <definedName name="SSZ4XL" localSheetId="4">[152]INPUT!#REF!</definedName>
    <definedName name="SSZ4XL" localSheetId="3">[152]INPUT!#REF!</definedName>
    <definedName name="SSZ4XL" localSheetId="2">[152]INPUT!#REF!</definedName>
    <definedName name="SSZ4XL" localSheetId="1">[152]INPUT!#REF!</definedName>
    <definedName name="SSZ4XL" localSheetId="0">[152]INPUT!#REF!</definedName>
    <definedName name="SSZ4XL" localSheetId="5">[152]INPUT!#REF!</definedName>
    <definedName name="SSZ4XL">[153]INPUT!#REF!</definedName>
    <definedName name="SSZ4XR" localSheetId="4">[152]INPUT!#REF!</definedName>
    <definedName name="SSZ4XR" localSheetId="3">[152]INPUT!#REF!</definedName>
    <definedName name="SSZ4XR" localSheetId="2">[152]INPUT!#REF!</definedName>
    <definedName name="SSZ4XR" localSheetId="1">[152]INPUT!#REF!</definedName>
    <definedName name="SSZ4XR" localSheetId="0">[152]INPUT!#REF!</definedName>
    <definedName name="SSZ4XR" localSheetId="5">[152]INPUT!#REF!</definedName>
    <definedName name="SSZ4XR">[153]INPUT!#REF!</definedName>
    <definedName name="SSZ4YL" localSheetId="4">[152]INPUT!#REF!</definedName>
    <definedName name="SSZ4YL" localSheetId="3">[152]INPUT!#REF!</definedName>
    <definedName name="SSZ4YL" localSheetId="2">[152]INPUT!#REF!</definedName>
    <definedName name="SSZ4YL" localSheetId="1">[152]INPUT!#REF!</definedName>
    <definedName name="SSZ4YL" localSheetId="0">[152]INPUT!#REF!</definedName>
    <definedName name="SSZ4YL" localSheetId="5">[152]INPUT!#REF!</definedName>
    <definedName name="SSZ4YL">[153]INPUT!#REF!</definedName>
    <definedName name="SSZ4YR" localSheetId="4">[152]INPUT!#REF!</definedName>
    <definedName name="SSZ4YR" localSheetId="3">[152]INPUT!#REF!</definedName>
    <definedName name="SSZ4YR" localSheetId="2">[152]INPUT!#REF!</definedName>
    <definedName name="SSZ4YR" localSheetId="1">[152]INPUT!#REF!</definedName>
    <definedName name="SSZ4YR" localSheetId="0">[152]INPUT!#REF!</definedName>
    <definedName name="SSZ4YR" localSheetId="5">[152]INPUT!#REF!</definedName>
    <definedName name="SSZ4YR">[153]INPUT!#REF!</definedName>
    <definedName name="SSZ5XL" localSheetId="4">[152]INPUT!#REF!</definedName>
    <definedName name="SSZ5XL" localSheetId="3">[152]INPUT!#REF!</definedName>
    <definedName name="SSZ5XL" localSheetId="2">[152]INPUT!#REF!</definedName>
    <definedName name="SSZ5XL" localSheetId="1">[152]INPUT!#REF!</definedName>
    <definedName name="SSZ5XL" localSheetId="0">[152]INPUT!#REF!</definedName>
    <definedName name="SSZ5XL" localSheetId="5">[152]INPUT!#REF!</definedName>
    <definedName name="SSZ5XL">[153]INPUT!#REF!</definedName>
    <definedName name="SSZ5XR" localSheetId="4">[152]INPUT!#REF!</definedName>
    <definedName name="SSZ5XR" localSheetId="3">[152]INPUT!#REF!</definedName>
    <definedName name="SSZ5XR" localSheetId="2">[152]INPUT!#REF!</definedName>
    <definedName name="SSZ5XR" localSheetId="1">[152]INPUT!#REF!</definedName>
    <definedName name="SSZ5XR" localSheetId="0">[152]INPUT!#REF!</definedName>
    <definedName name="SSZ5XR" localSheetId="5">[152]INPUT!#REF!</definedName>
    <definedName name="SSZ5XR">[153]INPUT!#REF!</definedName>
    <definedName name="SSZ5YL" localSheetId="4">[152]INPUT!#REF!</definedName>
    <definedName name="SSZ5YL" localSheetId="3">[152]INPUT!#REF!</definedName>
    <definedName name="SSZ5YL" localSheetId="2">[152]INPUT!#REF!</definedName>
    <definedName name="SSZ5YL" localSheetId="1">[152]INPUT!#REF!</definedName>
    <definedName name="SSZ5YL" localSheetId="0">[152]INPUT!#REF!</definedName>
    <definedName name="SSZ5YL" localSheetId="5">[152]INPUT!#REF!</definedName>
    <definedName name="SSZ5YL">[153]INPUT!#REF!</definedName>
    <definedName name="SSZ5YR" localSheetId="4">[152]INPUT!#REF!</definedName>
    <definedName name="SSZ5YR" localSheetId="3">[152]INPUT!#REF!</definedName>
    <definedName name="SSZ5YR" localSheetId="2">[152]INPUT!#REF!</definedName>
    <definedName name="SSZ5YR" localSheetId="1">[152]INPUT!#REF!</definedName>
    <definedName name="SSZ5YR" localSheetId="0">[152]INPUT!#REF!</definedName>
    <definedName name="SSZ5YR" localSheetId="5">[152]INPUT!#REF!</definedName>
    <definedName name="SSZ5YR">[153]INPUT!#REF!</definedName>
    <definedName name="SSZ6XL" localSheetId="4">[152]INPUT!#REF!</definedName>
    <definedName name="SSZ6XL" localSheetId="3">[152]INPUT!#REF!</definedName>
    <definedName name="SSZ6XL" localSheetId="2">[152]INPUT!#REF!</definedName>
    <definedName name="SSZ6XL" localSheetId="1">[152]INPUT!#REF!</definedName>
    <definedName name="SSZ6XL" localSheetId="0">[152]INPUT!#REF!</definedName>
    <definedName name="SSZ6XL" localSheetId="5">[152]INPUT!#REF!</definedName>
    <definedName name="SSZ6XL">[153]INPUT!#REF!</definedName>
    <definedName name="SSZ6XR" localSheetId="4">[152]INPUT!#REF!</definedName>
    <definedName name="SSZ6XR" localSheetId="3">[152]INPUT!#REF!</definedName>
    <definedName name="SSZ6XR" localSheetId="2">[152]INPUT!#REF!</definedName>
    <definedName name="SSZ6XR" localSheetId="1">[152]INPUT!#REF!</definedName>
    <definedName name="SSZ6XR" localSheetId="0">[152]INPUT!#REF!</definedName>
    <definedName name="SSZ6XR" localSheetId="5">[152]INPUT!#REF!</definedName>
    <definedName name="SSZ6XR">[153]INPUT!#REF!</definedName>
    <definedName name="SSZ6YL" localSheetId="4">[152]INPUT!#REF!</definedName>
    <definedName name="SSZ6YL" localSheetId="3">[152]INPUT!#REF!</definedName>
    <definedName name="SSZ6YL" localSheetId="2">[152]INPUT!#REF!</definedName>
    <definedName name="SSZ6YL" localSheetId="1">[152]INPUT!#REF!</definedName>
    <definedName name="SSZ6YL" localSheetId="0">[152]INPUT!#REF!</definedName>
    <definedName name="SSZ6YL" localSheetId="5">[152]INPUT!#REF!</definedName>
    <definedName name="SSZ6YL">[153]INPUT!#REF!</definedName>
    <definedName name="SSZ6YR" localSheetId="4">[152]INPUT!#REF!</definedName>
    <definedName name="SSZ6YR" localSheetId="3">[152]INPUT!#REF!</definedName>
    <definedName name="SSZ6YR" localSheetId="2">[152]INPUT!#REF!</definedName>
    <definedName name="SSZ6YR" localSheetId="1">[152]INPUT!#REF!</definedName>
    <definedName name="SSZ6YR" localSheetId="0">[152]INPUT!#REF!</definedName>
    <definedName name="SSZ6YR" localSheetId="5">[152]INPUT!#REF!</definedName>
    <definedName name="SSZ6YR">[153]INPUT!#REF!</definedName>
    <definedName name="SSZ7XL" localSheetId="4">[152]INPUT!#REF!</definedName>
    <definedName name="SSZ7XL" localSheetId="3">[152]INPUT!#REF!</definedName>
    <definedName name="SSZ7XL" localSheetId="2">[152]INPUT!#REF!</definedName>
    <definedName name="SSZ7XL" localSheetId="1">[152]INPUT!#REF!</definedName>
    <definedName name="SSZ7XL" localSheetId="0">[152]INPUT!#REF!</definedName>
    <definedName name="SSZ7XL" localSheetId="5">[152]INPUT!#REF!</definedName>
    <definedName name="SSZ7XL">[153]INPUT!#REF!</definedName>
    <definedName name="SSZ7XR" localSheetId="4">[152]INPUT!#REF!</definedName>
    <definedName name="SSZ7XR" localSheetId="3">[152]INPUT!#REF!</definedName>
    <definedName name="SSZ7XR" localSheetId="2">[152]INPUT!#REF!</definedName>
    <definedName name="SSZ7XR" localSheetId="1">[152]INPUT!#REF!</definedName>
    <definedName name="SSZ7XR" localSheetId="0">[152]INPUT!#REF!</definedName>
    <definedName name="SSZ7XR" localSheetId="5">[152]INPUT!#REF!</definedName>
    <definedName name="SSZ7XR">[153]INPUT!#REF!</definedName>
    <definedName name="SSZ7YL" localSheetId="4">[152]INPUT!#REF!</definedName>
    <definedName name="SSZ7YL" localSheetId="3">[152]INPUT!#REF!</definedName>
    <definedName name="SSZ7YL" localSheetId="2">[152]INPUT!#REF!</definedName>
    <definedName name="SSZ7YL" localSheetId="1">[152]INPUT!#REF!</definedName>
    <definedName name="SSZ7YL" localSheetId="0">[152]INPUT!#REF!</definedName>
    <definedName name="SSZ7YL" localSheetId="5">[152]INPUT!#REF!</definedName>
    <definedName name="SSZ7YL">[153]INPUT!#REF!</definedName>
    <definedName name="SSZ7YR" localSheetId="4">[152]INPUT!#REF!</definedName>
    <definedName name="SSZ7YR" localSheetId="3">[152]INPUT!#REF!</definedName>
    <definedName name="SSZ7YR" localSheetId="2">[152]INPUT!#REF!</definedName>
    <definedName name="SSZ7YR" localSheetId="1">[152]INPUT!#REF!</definedName>
    <definedName name="SSZ7YR" localSheetId="0">[152]INPUT!#REF!</definedName>
    <definedName name="SSZ7YR" localSheetId="5">[152]INPUT!#REF!</definedName>
    <definedName name="SSZ7YR">[153]INPUT!#REF!</definedName>
    <definedName name="SSZ8XL" localSheetId="4">[152]INPUT!#REF!</definedName>
    <definedName name="SSZ8XL" localSheetId="3">[152]INPUT!#REF!</definedName>
    <definedName name="SSZ8XL" localSheetId="2">[152]INPUT!#REF!</definedName>
    <definedName name="SSZ8XL" localSheetId="1">[152]INPUT!#REF!</definedName>
    <definedName name="SSZ8XL" localSheetId="0">[152]INPUT!#REF!</definedName>
    <definedName name="SSZ8XL" localSheetId="5">[152]INPUT!#REF!</definedName>
    <definedName name="SSZ8XL">[153]INPUT!#REF!</definedName>
    <definedName name="SSZ8XR" localSheetId="4">[152]INPUT!#REF!</definedName>
    <definedName name="SSZ8XR" localSheetId="3">[152]INPUT!#REF!</definedName>
    <definedName name="SSZ8XR" localSheetId="2">[152]INPUT!#REF!</definedName>
    <definedName name="SSZ8XR" localSheetId="1">[152]INPUT!#REF!</definedName>
    <definedName name="SSZ8XR" localSheetId="0">[152]INPUT!#REF!</definedName>
    <definedName name="SSZ8XR" localSheetId="5">[152]INPUT!#REF!</definedName>
    <definedName name="SSZ8XR">[153]INPUT!#REF!</definedName>
    <definedName name="SSZ8YL" localSheetId="4">[152]INPUT!#REF!</definedName>
    <definedName name="SSZ8YL" localSheetId="3">[152]INPUT!#REF!</definedName>
    <definedName name="SSZ8YL" localSheetId="2">[152]INPUT!#REF!</definedName>
    <definedName name="SSZ8YL" localSheetId="1">[152]INPUT!#REF!</definedName>
    <definedName name="SSZ8YL" localSheetId="0">[152]INPUT!#REF!</definedName>
    <definedName name="SSZ8YL" localSheetId="5">[152]INPUT!#REF!</definedName>
    <definedName name="SSZ8YL">[153]INPUT!#REF!</definedName>
    <definedName name="SSZ8YR" localSheetId="4">[152]INPUT!#REF!</definedName>
    <definedName name="SSZ8YR" localSheetId="3">[152]INPUT!#REF!</definedName>
    <definedName name="SSZ8YR" localSheetId="2">[152]INPUT!#REF!</definedName>
    <definedName name="SSZ8YR" localSheetId="1">[152]INPUT!#REF!</definedName>
    <definedName name="SSZ8YR" localSheetId="0">[152]INPUT!#REF!</definedName>
    <definedName name="SSZ8YR" localSheetId="5">[152]INPUT!#REF!</definedName>
    <definedName name="SSZ8YR">[153]INPUT!#REF!</definedName>
    <definedName name="SSZ9XL" localSheetId="4">[152]INPUT!#REF!</definedName>
    <definedName name="SSZ9XL" localSheetId="3">[152]INPUT!#REF!</definedName>
    <definedName name="SSZ9XL" localSheetId="2">[152]INPUT!#REF!</definedName>
    <definedName name="SSZ9XL" localSheetId="1">[152]INPUT!#REF!</definedName>
    <definedName name="SSZ9XL" localSheetId="0">[152]INPUT!#REF!</definedName>
    <definedName name="SSZ9XL" localSheetId="5">[152]INPUT!#REF!</definedName>
    <definedName name="SSZ9XL">[153]INPUT!#REF!</definedName>
    <definedName name="SSZ9XR" localSheetId="4">[152]INPUT!#REF!</definedName>
    <definedName name="SSZ9XR" localSheetId="3">[152]INPUT!#REF!</definedName>
    <definedName name="SSZ9XR" localSheetId="2">[152]INPUT!#REF!</definedName>
    <definedName name="SSZ9XR" localSheetId="1">[152]INPUT!#REF!</definedName>
    <definedName name="SSZ9XR" localSheetId="0">[152]INPUT!#REF!</definedName>
    <definedName name="SSZ9XR" localSheetId="5">[152]INPUT!#REF!</definedName>
    <definedName name="SSZ9XR">[153]INPUT!#REF!</definedName>
    <definedName name="SSZ9YL" localSheetId="4">[152]INPUT!#REF!</definedName>
    <definedName name="SSZ9YL" localSheetId="3">[152]INPUT!#REF!</definedName>
    <definedName name="SSZ9YL" localSheetId="2">[152]INPUT!#REF!</definedName>
    <definedName name="SSZ9YL" localSheetId="1">[152]INPUT!#REF!</definedName>
    <definedName name="SSZ9YL" localSheetId="0">[152]INPUT!#REF!</definedName>
    <definedName name="SSZ9YL" localSheetId="5">[152]INPUT!#REF!</definedName>
    <definedName name="SSZ9YL">[153]INPUT!#REF!</definedName>
    <definedName name="SSZ9YR" localSheetId="4">[152]INPUT!#REF!</definedName>
    <definedName name="SSZ9YR" localSheetId="3">[152]INPUT!#REF!</definedName>
    <definedName name="SSZ9YR" localSheetId="2">[152]INPUT!#REF!</definedName>
    <definedName name="SSZ9YR" localSheetId="1">[152]INPUT!#REF!</definedName>
    <definedName name="SSZ9YR" localSheetId="0">[152]INPUT!#REF!</definedName>
    <definedName name="SSZ9YR" localSheetId="5">[152]INPUT!#REF!</definedName>
    <definedName name="SSZ9YR">[153]INPUT!#REF!</definedName>
    <definedName name="SSZQ10L" localSheetId="4">[152]INPUT!#REF!</definedName>
    <definedName name="SSZQ10L" localSheetId="3">[152]INPUT!#REF!</definedName>
    <definedName name="SSZQ10L" localSheetId="2">[152]INPUT!#REF!</definedName>
    <definedName name="SSZQ10L" localSheetId="1">[152]INPUT!#REF!</definedName>
    <definedName name="SSZQ10L" localSheetId="0">[152]INPUT!#REF!</definedName>
    <definedName name="SSZQ10L" localSheetId="5">[152]INPUT!#REF!</definedName>
    <definedName name="SSZQ10L">[153]INPUT!#REF!</definedName>
    <definedName name="SSZQ10R" localSheetId="4">[152]INPUT!#REF!</definedName>
    <definedName name="SSZQ10R" localSheetId="3">[152]INPUT!#REF!</definedName>
    <definedName name="SSZQ10R" localSheetId="2">[152]INPUT!#REF!</definedName>
    <definedName name="SSZQ10R" localSheetId="1">[152]INPUT!#REF!</definedName>
    <definedName name="SSZQ10R" localSheetId="0">[152]INPUT!#REF!</definedName>
    <definedName name="SSZQ10R" localSheetId="5">[152]INPUT!#REF!</definedName>
    <definedName name="SSZQ10R">[153]INPUT!#REF!</definedName>
    <definedName name="SSZQ3L" localSheetId="4">[152]INPUT!#REF!</definedName>
    <definedName name="SSZQ3L" localSheetId="3">[152]INPUT!#REF!</definedName>
    <definedName name="SSZQ3L" localSheetId="2">[152]INPUT!#REF!</definedName>
    <definedName name="SSZQ3L" localSheetId="1">[152]INPUT!#REF!</definedName>
    <definedName name="SSZQ3L" localSheetId="0">[152]INPUT!#REF!</definedName>
    <definedName name="SSZQ3L" localSheetId="5">[152]INPUT!#REF!</definedName>
    <definedName name="SSZQ3L">[153]INPUT!#REF!</definedName>
    <definedName name="SSZQ3R" localSheetId="4">[152]INPUT!#REF!</definedName>
    <definedName name="SSZQ3R" localSheetId="3">[152]INPUT!#REF!</definedName>
    <definedName name="SSZQ3R" localSheetId="2">[152]INPUT!#REF!</definedName>
    <definedName name="SSZQ3R" localSheetId="1">[152]INPUT!#REF!</definedName>
    <definedName name="SSZQ3R" localSheetId="0">[152]INPUT!#REF!</definedName>
    <definedName name="SSZQ3R" localSheetId="5">[152]INPUT!#REF!</definedName>
    <definedName name="SSZQ3R">[153]INPUT!#REF!</definedName>
    <definedName name="SSZQ4L" localSheetId="4">[152]INPUT!#REF!</definedName>
    <definedName name="SSZQ4L" localSheetId="3">[152]INPUT!#REF!</definedName>
    <definedName name="SSZQ4L" localSheetId="2">[152]INPUT!#REF!</definedName>
    <definedName name="SSZQ4L" localSheetId="1">[152]INPUT!#REF!</definedName>
    <definedName name="SSZQ4L" localSheetId="0">[152]INPUT!#REF!</definedName>
    <definedName name="SSZQ4L" localSheetId="5">[152]INPUT!#REF!</definedName>
    <definedName name="SSZQ4L">[153]INPUT!#REF!</definedName>
    <definedName name="SSZQ4R" localSheetId="4">[152]INPUT!#REF!</definedName>
    <definedName name="SSZQ4R" localSheetId="3">[152]INPUT!#REF!</definedName>
    <definedName name="SSZQ4R" localSheetId="2">[152]INPUT!#REF!</definedName>
    <definedName name="SSZQ4R" localSheetId="1">[152]INPUT!#REF!</definedName>
    <definedName name="SSZQ4R" localSheetId="0">[152]INPUT!#REF!</definedName>
    <definedName name="SSZQ4R" localSheetId="5">[152]INPUT!#REF!</definedName>
    <definedName name="SSZQ4R">[153]INPUT!#REF!</definedName>
    <definedName name="SSZQ5L" localSheetId="4">[152]INPUT!#REF!</definedName>
    <definedName name="SSZQ5L" localSheetId="3">[152]INPUT!#REF!</definedName>
    <definedName name="SSZQ5L" localSheetId="2">[152]INPUT!#REF!</definedName>
    <definedName name="SSZQ5L" localSheetId="1">[152]INPUT!#REF!</definedName>
    <definedName name="SSZQ5L" localSheetId="0">[152]INPUT!#REF!</definedName>
    <definedName name="SSZQ5L" localSheetId="5">[152]INPUT!#REF!</definedName>
    <definedName name="SSZQ5L">[153]INPUT!#REF!</definedName>
    <definedName name="SSZQ5R" localSheetId="4">[152]INPUT!#REF!</definedName>
    <definedName name="SSZQ5R" localSheetId="3">[152]INPUT!#REF!</definedName>
    <definedName name="SSZQ5R" localSheetId="2">[152]INPUT!#REF!</definedName>
    <definedName name="SSZQ5R" localSheetId="1">[152]INPUT!#REF!</definedName>
    <definedName name="SSZQ5R" localSheetId="0">[152]INPUT!#REF!</definedName>
    <definedName name="SSZQ5R" localSheetId="5">[152]INPUT!#REF!</definedName>
    <definedName name="SSZQ5R">[153]INPUT!#REF!</definedName>
    <definedName name="SSZQ6L" localSheetId="4">[152]INPUT!#REF!</definedName>
    <definedName name="SSZQ6L" localSheetId="3">[152]INPUT!#REF!</definedName>
    <definedName name="SSZQ6L" localSheetId="2">[152]INPUT!#REF!</definedName>
    <definedName name="SSZQ6L" localSheetId="1">[152]INPUT!#REF!</definedName>
    <definedName name="SSZQ6L" localSheetId="0">[152]INPUT!#REF!</definedName>
    <definedName name="SSZQ6L" localSheetId="5">[152]INPUT!#REF!</definedName>
    <definedName name="SSZQ6L">[153]INPUT!#REF!</definedName>
    <definedName name="SSZQ6R" localSheetId="4">[152]INPUT!#REF!</definedName>
    <definedName name="SSZQ6R" localSheetId="3">[152]INPUT!#REF!</definedName>
    <definedName name="SSZQ6R" localSheetId="2">[152]INPUT!#REF!</definedName>
    <definedName name="SSZQ6R" localSheetId="1">[152]INPUT!#REF!</definedName>
    <definedName name="SSZQ6R" localSheetId="0">[152]INPUT!#REF!</definedName>
    <definedName name="SSZQ6R" localSheetId="5">[152]INPUT!#REF!</definedName>
    <definedName name="SSZQ6R">[153]INPUT!#REF!</definedName>
    <definedName name="SSZQ7L" localSheetId="4">[152]INPUT!#REF!</definedName>
    <definedName name="SSZQ7L" localSheetId="3">[152]INPUT!#REF!</definedName>
    <definedName name="SSZQ7L" localSheetId="2">[152]INPUT!#REF!</definedName>
    <definedName name="SSZQ7L" localSheetId="1">[152]INPUT!#REF!</definedName>
    <definedName name="SSZQ7L" localSheetId="0">[152]INPUT!#REF!</definedName>
    <definedName name="SSZQ7L" localSheetId="5">[152]INPUT!#REF!</definedName>
    <definedName name="SSZQ7L">[153]INPUT!#REF!</definedName>
    <definedName name="SSZQ7R" localSheetId="4">[152]INPUT!#REF!</definedName>
    <definedName name="SSZQ7R" localSheetId="3">[152]INPUT!#REF!</definedName>
    <definedName name="SSZQ7R" localSheetId="2">[152]INPUT!#REF!</definedName>
    <definedName name="SSZQ7R" localSheetId="1">[152]INPUT!#REF!</definedName>
    <definedName name="SSZQ7R" localSheetId="0">[152]INPUT!#REF!</definedName>
    <definedName name="SSZQ7R" localSheetId="5">[152]INPUT!#REF!</definedName>
    <definedName name="SSZQ7R">[153]INPUT!#REF!</definedName>
    <definedName name="SSZQ8L" localSheetId="4">[152]INPUT!#REF!</definedName>
    <definedName name="SSZQ8L" localSheetId="3">[152]INPUT!#REF!</definedName>
    <definedName name="SSZQ8L" localSheetId="2">[152]INPUT!#REF!</definedName>
    <definedName name="SSZQ8L" localSheetId="1">[152]INPUT!#REF!</definedName>
    <definedName name="SSZQ8L" localSheetId="0">[152]INPUT!#REF!</definedName>
    <definedName name="SSZQ8L" localSheetId="5">[152]INPUT!#REF!</definedName>
    <definedName name="SSZQ8L">[153]INPUT!#REF!</definedName>
    <definedName name="SSZQ8R" localSheetId="4">[152]INPUT!#REF!</definedName>
    <definedName name="SSZQ8R" localSheetId="3">[152]INPUT!#REF!</definedName>
    <definedName name="SSZQ8R" localSheetId="2">[152]INPUT!#REF!</definedName>
    <definedName name="SSZQ8R" localSheetId="1">[152]INPUT!#REF!</definedName>
    <definedName name="SSZQ8R" localSheetId="0">[152]INPUT!#REF!</definedName>
    <definedName name="SSZQ8R" localSheetId="5">[152]INPUT!#REF!</definedName>
    <definedName name="SSZQ8R">[153]INPUT!#REF!</definedName>
    <definedName name="SSZQ9L" localSheetId="4">[152]INPUT!#REF!</definedName>
    <definedName name="SSZQ9L" localSheetId="3">[152]INPUT!#REF!</definedName>
    <definedName name="SSZQ9L" localSheetId="2">[152]INPUT!#REF!</definedName>
    <definedName name="SSZQ9L" localSheetId="1">[152]INPUT!#REF!</definedName>
    <definedName name="SSZQ9L" localSheetId="0">[152]INPUT!#REF!</definedName>
    <definedName name="SSZQ9L" localSheetId="5">[152]INPUT!#REF!</definedName>
    <definedName name="SSZQ9L">[153]INPUT!#REF!</definedName>
    <definedName name="SSZQ9R" localSheetId="4">[152]INPUT!#REF!</definedName>
    <definedName name="SSZQ9R" localSheetId="3">[152]INPUT!#REF!</definedName>
    <definedName name="SSZQ9R" localSheetId="2">[152]INPUT!#REF!</definedName>
    <definedName name="SSZQ9R" localSheetId="1">[152]INPUT!#REF!</definedName>
    <definedName name="SSZQ9R" localSheetId="0">[152]INPUT!#REF!</definedName>
    <definedName name="SSZQ9R" localSheetId="5">[152]INPUT!#REF!</definedName>
    <definedName name="SSZQ9R">[153]INPUT!#REF!</definedName>
    <definedName name="ST" localSheetId="4">#REF!</definedName>
    <definedName name="ST" localSheetId="3">#REF!</definedName>
    <definedName name="ST" localSheetId="2">#REF!</definedName>
    <definedName name="ST" localSheetId="1">#REF!</definedName>
    <definedName name="ST" localSheetId="0">#REF!</definedName>
    <definedName name="ST" localSheetId="7">#REF!</definedName>
    <definedName name="ST" localSheetId="5">#REF!</definedName>
    <definedName name="ST">#REF!</definedName>
    <definedName name="SU" localSheetId="4">#REF!</definedName>
    <definedName name="SU" localSheetId="3">#REF!</definedName>
    <definedName name="SU" localSheetId="2">#REF!</definedName>
    <definedName name="SU" localSheetId="1">#REF!</definedName>
    <definedName name="SU" localSheetId="0">#REF!</definedName>
    <definedName name="SU" localSheetId="7">#REF!</definedName>
    <definedName name="SU" localSheetId="5">#REF!</definedName>
    <definedName name="SU">#REF!</definedName>
    <definedName name="SUKP" localSheetId="4">#REF!</definedName>
    <definedName name="SUKP" localSheetId="3">#REF!</definedName>
    <definedName name="SUKP" localSheetId="2">#REF!</definedName>
    <definedName name="SUKP" localSheetId="1">#REF!</definedName>
    <definedName name="SUKP" localSheetId="0">#REF!</definedName>
    <definedName name="SUKP" localSheetId="7">#REF!</definedName>
    <definedName name="SUKP" localSheetId="5">#REF!</definedName>
    <definedName name="SUKP">#REF!</definedName>
    <definedName name="SUM10L" localSheetId="4">[21]INPUT!#REF!</definedName>
    <definedName name="SUM10L" localSheetId="3">[21]INPUT!#REF!</definedName>
    <definedName name="SUM10L" localSheetId="2">[21]INPUT!#REF!</definedName>
    <definedName name="SUM10L" localSheetId="1">[21]INPUT!#REF!</definedName>
    <definedName name="SUM10L" localSheetId="0">[21]INPUT!#REF!</definedName>
    <definedName name="SUM10L" localSheetId="7">[21]INPUT!#REF!</definedName>
    <definedName name="SUM10L" localSheetId="5">[21]INPUT!#REF!</definedName>
    <definedName name="SUM10L">[21]INPUT!#REF!</definedName>
    <definedName name="SUM10R" localSheetId="4">[21]INPUT!#REF!</definedName>
    <definedName name="SUM10R" localSheetId="3">[21]INPUT!#REF!</definedName>
    <definedName name="SUM10R" localSheetId="2">[21]INPUT!#REF!</definedName>
    <definedName name="SUM10R" localSheetId="1">[21]INPUT!#REF!</definedName>
    <definedName name="SUM10R" localSheetId="0">[21]INPUT!#REF!</definedName>
    <definedName name="SUM10R" localSheetId="7">[21]INPUT!#REF!</definedName>
    <definedName name="SUM10R" localSheetId="5">[21]INPUT!#REF!</definedName>
    <definedName name="SUM10R">[21]INPUT!#REF!</definedName>
    <definedName name="SUM3L" localSheetId="4">[21]INPUT!#REF!</definedName>
    <definedName name="SUM3L" localSheetId="3">[21]INPUT!#REF!</definedName>
    <definedName name="SUM3L">[21]INPUT!#REF!</definedName>
    <definedName name="SUM3R" localSheetId="4">[21]INPUT!#REF!</definedName>
    <definedName name="SUM3R" localSheetId="3">[21]INPUT!#REF!</definedName>
    <definedName name="SUM3R">[21]INPUT!#REF!</definedName>
    <definedName name="SUM4L" localSheetId="4">[21]INPUT!#REF!</definedName>
    <definedName name="SUM4L" localSheetId="3">[21]INPUT!#REF!</definedName>
    <definedName name="SUM4L">[21]INPUT!#REF!</definedName>
    <definedName name="SUM4R" localSheetId="4">[21]INPUT!#REF!</definedName>
    <definedName name="SUM4R" localSheetId="3">[21]INPUT!#REF!</definedName>
    <definedName name="SUM4R">[21]INPUT!#REF!</definedName>
    <definedName name="SUM5L" localSheetId="4">[21]INPUT!#REF!</definedName>
    <definedName name="SUM5L" localSheetId="3">[21]INPUT!#REF!</definedName>
    <definedName name="SUM5L">[21]INPUT!#REF!</definedName>
    <definedName name="SUM5R" localSheetId="4">[21]INPUT!#REF!</definedName>
    <definedName name="SUM5R" localSheetId="3">[21]INPUT!#REF!</definedName>
    <definedName name="SUM5R">[21]INPUT!#REF!</definedName>
    <definedName name="SUM6L" localSheetId="4">[21]INPUT!#REF!</definedName>
    <definedName name="SUM6L" localSheetId="3">[21]INPUT!#REF!</definedName>
    <definedName name="SUM6L">[21]INPUT!#REF!</definedName>
    <definedName name="SUM6R" localSheetId="4">[21]INPUT!#REF!</definedName>
    <definedName name="SUM6R" localSheetId="3">[21]INPUT!#REF!</definedName>
    <definedName name="SUM6R">[21]INPUT!#REF!</definedName>
    <definedName name="SUM7L" localSheetId="4">[21]INPUT!#REF!</definedName>
    <definedName name="SUM7L" localSheetId="3">[21]INPUT!#REF!</definedName>
    <definedName name="SUM7L">[21]INPUT!#REF!</definedName>
    <definedName name="SUM7R" localSheetId="4">[21]INPUT!#REF!</definedName>
    <definedName name="SUM7R" localSheetId="3">[21]INPUT!#REF!</definedName>
    <definedName name="SUM7R">[21]INPUT!#REF!</definedName>
    <definedName name="SUM8L" localSheetId="4">[21]INPUT!#REF!</definedName>
    <definedName name="SUM8L" localSheetId="3">[21]INPUT!#REF!</definedName>
    <definedName name="SUM8L">[21]INPUT!#REF!</definedName>
    <definedName name="SUM8R" localSheetId="4">[21]INPUT!#REF!</definedName>
    <definedName name="SUM8R" localSheetId="3">[21]INPUT!#REF!</definedName>
    <definedName name="SUM8R">[21]INPUT!#REF!</definedName>
    <definedName name="SUM9L" localSheetId="4">[21]INPUT!#REF!</definedName>
    <definedName name="SUM9L" localSheetId="3">[21]INPUT!#REF!</definedName>
    <definedName name="SUM9L">[21]INPUT!#REF!</definedName>
    <definedName name="SUM9R" localSheetId="4">[21]INPUT!#REF!</definedName>
    <definedName name="SUM9R" localSheetId="3">[21]INPUT!#REF!</definedName>
    <definedName name="SUM9R">[21]INPUT!#REF!</definedName>
    <definedName name="SUO_REA" localSheetId="4">#REF!</definedName>
    <definedName name="SUO_REA" localSheetId="3">#REF!</definedName>
    <definedName name="SUO_REA" localSheetId="2">#REF!</definedName>
    <definedName name="SUO_REA" localSheetId="1">#REF!</definedName>
    <definedName name="SUO_REA" localSheetId="0">#REF!</definedName>
    <definedName name="SUO_REA" localSheetId="7">#REF!</definedName>
    <definedName name="SUO_REA" localSheetId="5">#REF!</definedName>
    <definedName name="SUO_REA">#REF!</definedName>
    <definedName name="SUO_TOE" localSheetId="4">#REF!</definedName>
    <definedName name="SUO_TOE" localSheetId="3">#REF!</definedName>
    <definedName name="SUO_TOE" localSheetId="2">#REF!</definedName>
    <definedName name="SUO_TOE" localSheetId="1">#REF!</definedName>
    <definedName name="SUO_TOE" localSheetId="0">#REF!</definedName>
    <definedName name="SUO_TOE" localSheetId="7">#REF!</definedName>
    <definedName name="SUO_TOE" localSheetId="5">#REF!</definedName>
    <definedName name="SUO_TOE">#REF!</definedName>
    <definedName name="SV" localSheetId="4">#REF!</definedName>
    <definedName name="SV" localSheetId="3">#REF!</definedName>
    <definedName name="SV" localSheetId="2">#REF!</definedName>
    <definedName name="SV" localSheetId="1">#REF!</definedName>
    <definedName name="SV" localSheetId="0">#REF!</definedName>
    <definedName name="SV" localSheetId="7">#REF!</definedName>
    <definedName name="SV" localSheetId="5">#REF!</definedName>
    <definedName name="SV">#REF!</definedName>
    <definedName name="SW시험사001" localSheetId="4">#REF!</definedName>
    <definedName name="SW시험사001" localSheetId="3">#REF!</definedName>
    <definedName name="SW시험사001" localSheetId="2">#REF!</definedName>
    <definedName name="SW시험사001" localSheetId="1">#REF!</definedName>
    <definedName name="SW시험사001" localSheetId="0">#REF!</definedName>
    <definedName name="SW시험사001" localSheetId="7">#REF!</definedName>
    <definedName name="SW시험사001" localSheetId="5">#REF!</definedName>
    <definedName name="SW시험사001">#REF!</definedName>
    <definedName name="SW시험사002" localSheetId="4">#REF!</definedName>
    <definedName name="SW시험사002" localSheetId="3">#REF!</definedName>
    <definedName name="SW시험사002" localSheetId="2">#REF!</definedName>
    <definedName name="SW시험사002" localSheetId="1">#REF!</definedName>
    <definedName name="SW시험사002" localSheetId="0">#REF!</definedName>
    <definedName name="SW시험사002" localSheetId="7">#REF!</definedName>
    <definedName name="SW시험사002" localSheetId="5">#REF!</definedName>
    <definedName name="SW시험사002">#REF!</definedName>
    <definedName name="SW시험사011" localSheetId="4">#REF!</definedName>
    <definedName name="SW시험사011" localSheetId="3">#REF!</definedName>
    <definedName name="SW시험사011" localSheetId="2">#REF!</definedName>
    <definedName name="SW시험사011" localSheetId="1">#REF!</definedName>
    <definedName name="SW시험사011" localSheetId="0">#REF!</definedName>
    <definedName name="SW시험사011" localSheetId="7">#REF!</definedName>
    <definedName name="SW시험사011" localSheetId="5">#REF!</definedName>
    <definedName name="SW시험사011">#REF!</definedName>
    <definedName name="SW시험사012" localSheetId="4">#REF!</definedName>
    <definedName name="SW시험사012" localSheetId="3">#REF!</definedName>
    <definedName name="SW시험사012" localSheetId="2">#REF!</definedName>
    <definedName name="SW시험사012" localSheetId="1">#REF!</definedName>
    <definedName name="SW시험사012" localSheetId="0">#REF!</definedName>
    <definedName name="SW시험사012" localSheetId="7">#REF!</definedName>
    <definedName name="SW시험사012" localSheetId="5">#REF!</definedName>
    <definedName name="SW시험사012">#REF!</definedName>
    <definedName name="SW시험사982" localSheetId="4">#REF!</definedName>
    <definedName name="SW시험사982" localSheetId="3">#REF!</definedName>
    <definedName name="SW시험사982" localSheetId="2">#REF!</definedName>
    <definedName name="SW시험사982" localSheetId="1">#REF!</definedName>
    <definedName name="SW시험사982" localSheetId="0">#REF!</definedName>
    <definedName name="SW시험사982" localSheetId="7">#REF!</definedName>
    <definedName name="SW시험사982" localSheetId="5">#REF!</definedName>
    <definedName name="SW시험사982">#REF!</definedName>
    <definedName name="SW시험사991" localSheetId="4">#REF!</definedName>
    <definedName name="SW시험사991" localSheetId="3">#REF!</definedName>
    <definedName name="SW시험사991" localSheetId="2">#REF!</definedName>
    <definedName name="SW시험사991" localSheetId="1">#REF!</definedName>
    <definedName name="SW시험사991" localSheetId="0">#REF!</definedName>
    <definedName name="SW시험사991" localSheetId="7">#REF!</definedName>
    <definedName name="SW시험사991" localSheetId="5">#REF!</definedName>
    <definedName name="SW시험사991">#REF!</definedName>
    <definedName name="SW시험사992" localSheetId="4">#REF!</definedName>
    <definedName name="SW시험사992" localSheetId="3">#REF!</definedName>
    <definedName name="SW시험사992" localSheetId="2">#REF!</definedName>
    <definedName name="SW시험사992" localSheetId="1">#REF!</definedName>
    <definedName name="SW시험사992" localSheetId="0">#REF!</definedName>
    <definedName name="SW시험사992" localSheetId="7">#REF!</definedName>
    <definedName name="SW시험사992" localSheetId="5">#REF!</definedName>
    <definedName name="SW시험사992">#REF!</definedName>
    <definedName name="SWL" localSheetId="4">#REF!</definedName>
    <definedName name="SWL" localSheetId="3">#REF!</definedName>
    <definedName name="SWL" localSheetId="2">#REF!</definedName>
    <definedName name="SWL" localSheetId="1">#REF!</definedName>
    <definedName name="SWL" localSheetId="0">#REF!</definedName>
    <definedName name="SWL" localSheetId="7">#REF!</definedName>
    <definedName name="SWL" localSheetId="5">#REF!</definedName>
    <definedName name="SWL">#REF!</definedName>
    <definedName name="SWR" localSheetId="4">#REF!</definedName>
    <definedName name="SWR" localSheetId="3">#REF!</definedName>
    <definedName name="SWR" localSheetId="2">#REF!</definedName>
    <definedName name="SWR" localSheetId="1">#REF!</definedName>
    <definedName name="SWR" localSheetId="0">#REF!</definedName>
    <definedName name="SWR" localSheetId="7">#REF!</definedName>
    <definedName name="SWR" localSheetId="5">#REF!</definedName>
    <definedName name="SWR">#REF!</definedName>
    <definedName name="sy" localSheetId="4">#REF!</definedName>
    <definedName name="sy" localSheetId="3">#REF!</definedName>
    <definedName name="sy" localSheetId="2">#REF!</definedName>
    <definedName name="sy" localSheetId="1">#REF!</definedName>
    <definedName name="sy" localSheetId="0">#REF!</definedName>
    <definedName name="SY" localSheetId="7">#REF!</definedName>
    <definedName name="sy" localSheetId="5">#REF!</definedName>
    <definedName name="sy">#REF!</definedName>
    <definedName name="T" localSheetId="4">[130]교각1!#REF!</definedName>
    <definedName name="T" localSheetId="3">[130]교각1!#REF!</definedName>
    <definedName name="T" localSheetId="2">[130]교각1!#REF!</definedName>
    <definedName name="T" localSheetId="1">[130]교각1!#REF!</definedName>
    <definedName name="T" localSheetId="0">[130]교각1!#REF!</definedName>
    <definedName name="T" localSheetId="7">[3]관로토공집계표!#REF!</definedName>
    <definedName name="T" localSheetId="5">[130]교각1!#REF!</definedName>
    <definedName name="T">[130]교각1!#REF!</definedName>
    <definedName name="T_AMOUNT">#N/A</definedName>
    <definedName name="T_UPRICE">#N/A</definedName>
    <definedName name="T10L" localSheetId="4">[21]INPUT!#REF!</definedName>
    <definedName name="T10L" localSheetId="3">[21]INPUT!#REF!</definedName>
    <definedName name="T10L" localSheetId="2">[21]INPUT!#REF!</definedName>
    <definedName name="T10L" localSheetId="1">[21]INPUT!#REF!</definedName>
    <definedName name="T10L" localSheetId="0">[21]INPUT!#REF!</definedName>
    <definedName name="T10L" localSheetId="7">[21]INPUT!#REF!</definedName>
    <definedName name="T10L" localSheetId="5">[21]INPUT!#REF!</definedName>
    <definedName name="T10L">[21]INPUT!#REF!</definedName>
    <definedName name="T10R" localSheetId="4">[21]INPUT!#REF!</definedName>
    <definedName name="T10R" localSheetId="3">[21]INPUT!#REF!</definedName>
    <definedName name="T10R">[21]INPUT!#REF!</definedName>
    <definedName name="t1a1p" localSheetId="4">#REF!</definedName>
    <definedName name="t1a1p" localSheetId="3">#REF!</definedName>
    <definedName name="t1a1p" localSheetId="2">#REF!</definedName>
    <definedName name="t1a1p" localSheetId="1">#REF!</definedName>
    <definedName name="t1a1p" localSheetId="0">#REF!</definedName>
    <definedName name="t1a1p" localSheetId="7">#REF!</definedName>
    <definedName name="t1a1p" localSheetId="5">#REF!</definedName>
    <definedName name="t1a1p">#REF!</definedName>
    <definedName name="t1a1t" localSheetId="4">#REF!</definedName>
    <definedName name="t1a1t" localSheetId="3">#REF!</definedName>
    <definedName name="t1a1t" localSheetId="2">#REF!</definedName>
    <definedName name="t1a1t" localSheetId="1">#REF!</definedName>
    <definedName name="t1a1t" localSheetId="0">#REF!</definedName>
    <definedName name="t1a1t" localSheetId="7">#REF!</definedName>
    <definedName name="t1a1t" localSheetId="5">#REF!</definedName>
    <definedName name="t1a1t">#REF!</definedName>
    <definedName name="t1a2p" localSheetId="4">#REF!</definedName>
    <definedName name="t1a2p" localSheetId="3">#REF!</definedName>
    <definedName name="t1a2p" localSheetId="2">#REF!</definedName>
    <definedName name="t1a2p" localSheetId="1">#REF!</definedName>
    <definedName name="t1a2p" localSheetId="0">#REF!</definedName>
    <definedName name="t1a2p" localSheetId="7">#REF!</definedName>
    <definedName name="t1a2p" localSheetId="5">#REF!</definedName>
    <definedName name="t1a2p">#REF!</definedName>
    <definedName name="t1a2t" localSheetId="4">#REF!</definedName>
    <definedName name="t1a2t" localSheetId="3">#REF!</definedName>
    <definedName name="t1a2t" localSheetId="2">#REF!</definedName>
    <definedName name="t1a2t" localSheetId="1">#REF!</definedName>
    <definedName name="t1a2t" localSheetId="0">#REF!</definedName>
    <definedName name="t1a2t" localSheetId="7">#REF!</definedName>
    <definedName name="t1a2t" localSheetId="5">#REF!</definedName>
    <definedName name="t1a2t">#REF!</definedName>
    <definedName name="T1L">[21]INPUT!$C$3</definedName>
    <definedName name="T1R">[21]INPUT!$E$3</definedName>
    <definedName name="T1S" localSheetId="4">#REF!</definedName>
    <definedName name="T1S" localSheetId="3">#REF!</definedName>
    <definedName name="T1S" localSheetId="2">#REF!</definedName>
    <definedName name="T1S" localSheetId="1">#REF!</definedName>
    <definedName name="T1S" localSheetId="0">#REF!</definedName>
    <definedName name="T1S" localSheetId="7">#REF!</definedName>
    <definedName name="T1S" localSheetId="5">#REF!</definedName>
    <definedName name="T1S">#REF!</definedName>
    <definedName name="t2a1p" localSheetId="4">#REF!</definedName>
    <definedName name="t2a1p" localSheetId="3">#REF!</definedName>
    <definedName name="t2a1p" localSheetId="2">#REF!</definedName>
    <definedName name="t2a1p" localSheetId="1">#REF!</definedName>
    <definedName name="t2a1p" localSheetId="0">#REF!</definedName>
    <definedName name="t2a1p" localSheetId="7">#REF!</definedName>
    <definedName name="t2a1p" localSheetId="5">#REF!</definedName>
    <definedName name="t2a1p">#REF!</definedName>
    <definedName name="t2a1t" localSheetId="4">#REF!</definedName>
    <definedName name="t2a1t" localSheetId="3">#REF!</definedName>
    <definedName name="t2a1t" localSheetId="2">#REF!</definedName>
    <definedName name="t2a1t" localSheetId="1">#REF!</definedName>
    <definedName name="t2a1t" localSheetId="0">#REF!</definedName>
    <definedName name="t2a1t" localSheetId="7">#REF!</definedName>
    <definedName name="t2a1t" localSheetId="5">#REF!</definedName>
    <definedName name="t2a1t">#REF!</definedName>
    <definedName name="t2a2p" localSheetId="4">#REF!</definedName>
    <definedName name="t2a2p" localSheetId="3">#REF!</definedName>
    <definedName name="t2a2p" localSheetId="2">#REF!</definedName>
    <definedName name="t2a2p" localSheetId="1">#REF!</definedName>
    <definedName name="t2a2p" localSheetId="0">#REF!</definedName>
    <definedName name="t2a2p" localSheetId="7">#REF!</definedName>
    <definedName name="t2a2p" localSheetId="5">#REF!</definedName>
    <definedName name="t2a2p">#REF!</definedName>
    <definedName name="t2a2t" localSheetId="4">#REF!</definedName>
    <definedName name="t2a2t" localSheetId="3">#REF!</definedName>
    <definedName name="t2a2t" localSheetId="2">#REF!</definedName>
    <definedName name="t2a2t" localSheetId="1">#REF!</definedName>
    <definedName name="t2a2t" localSheetId="0">#REF!</definedName>
    <definedName name="t2a2t" localSheetId="7">#REF!</definedName>
    <definedName name="t2a2t" localSheetId="5">#REF!</definedName>
    <definedName name="t2a2t">#REF!</definedName>
    <definedName name="T2L">[21]INPUT!$C$18</definedName>
    <definedName name="T2R">[21]INPUT!$E$18</definedName>
    <definedName name="T2S" localSheetId="4">#REF!</definedName>
    <definedName name="T2S" localSheetId="3">#REF!</definedName>
    <definedName name="T2S" localSheetId="2">#REF!</definedName>
    <definedName name="T2S" localSheetId="1">#REF!</definedName>
    <definedName name="T2S" localSheetId="0">#REF!</definedName>
    <definedName name="T2S" localSheetId="7">#REF!</definedName>
    <definedName name="T2S" localSheetId="5">#REF!</definedName>
    <definedName name="T2S">#REF!</definedName>
    <definedName name="T3A1P" localSheetId="4">#REF!</definedName>
    <definedName name="T3A1P" localSheetId="3">#REF!</definedName>
    <definedName name="T3A1P" localSheetId="2">#REF!</definedName>
    <definedName name="T3A1P" localSheetId="1">#REF!</definedName>
    <definedName name="T3A1P" localSheetId="0">#REF!</definedName>
    <definedName name="T3A1P" localSheetId="7">#REF!</definedName>
    <definedName name="T3A1P" localSheetId="5">#REF!</definedName>
    <definedName name="T3A1P">#REF!</definedName>
    <definedName name="t3a1t" localSheetId="4">#REF!</definedName>
    <definedName name="t3a1t" localSheetId="3">#REF!</definedName>
    <definedName name="t3a1t" localSheetId="2">#REF!</definedName>
    <definedName name="t3a1t" localSheetId="1">#REF!</definedName>
    <definedName name="t3a1t" localSheetId="0">#REF!</definedName>
    <definedName name="t3a1t" localSheetId="7">#REF!</definedName>
    <definedName name="t3a1t" localSheetId="5">#REF!</definedName>
    <definedName name="t3a1t">#REF!</definedName>
    <definedName name="t3a2p" localSheetId="4">#REF!</definedName>
    <definedName name="t3a2p" localSheetId="3">#REF!</definedName>
    <definedName name="t3a2p" localSheetId="2">#REF!</definedName>
    <definedName name="t3a2p" localSheetId="1">#REF!</definedName>
    <definedName name="t3a2p" localSheetId="0">#REF!</definedName>
    <definedName name="t3a2p" localSheetId="7">#REF!</definedName>
    <definedName name="t3a2p" localSheetId="5">#REF!</definedName>
    <definedName name="t3a2p">#REF!</definedName>
    <definedName name="t3a2t" localSheetId="4">#REF!</definedName>
    <definedName name="t3a2t" localSheetId="3">#REF!</definedName>
    <definedName name="t3a2t" localSheetId="2">#REF!</definedName>
    <definedName name="t3a2t" localSheetId="1">#REF!</definedName>
    <definedName name="t3a2t" localSheetId="0">#REF!</definedName>
    <definedName name="t3a2t" localSheetId="7">#REF!</definedName>
    <definedName name="t3a2t" localSheetId="5">#REF!</definedName>
    <definedName name="t3a2t">#REF!</definedName>
    <definedName name="T3L" localSheetId="4">[21]INPUT!#REF!</definedName>
    <definedName name="T3L" localSheetId="3">[21]INPUT!#REF!</definedName>
    <definedName name="T3L" localSheetId="2">[21]INPUT!#REF!</definedName>
    <definedName name="T3L" localSheetId="1">[21]INPUT!#REF!</definedName>
    <definedName name="T3L" localSheetId="0">[21]INPUT!#REF!</definedName>
    <definedName name="T3L" localSheetId="7">[21]INPUT!#REF!</definedName>
    <definedName name="T3L" localSheetId="5">[21]INPUT!#REF!</definedName>
    <definedName name="T3L">[21]INPUT!#REF!</definedName>
    <definedName name="T3R" localSheetId="4">[21]INPUT!#REF!</definedName>
    <definedName name="T3R" localSheetId="3">[21]INPUT!#REF!</definedName>
    <definedName name="T3R" localSheetId="2">[21]INPUT!#REF!</definedName>
    <definedName name="T3R" localSheetId="1">[21]INPUT!#REF!</definedName>
    <definedName name="T3R" localSheetId="0">[21]INPUT!#REF!</definedName>
    <definedName name="T3R" localSheetId="7">[21]INPUT!#REF!</definedName>
    <definedName name="T3R" localSheetId="5">[21]INPUT!#REF!</definedName>
    <definedName name="T3R">[21]INPUT!#REF!</definedName>
    <definedName name="T3S" localSheetId="4">#REF!</definedName>
    <definedName name="T3S" localSheetId="3">#REF!</definedName>
    <definedName name="T3S" localSheetId="2">#REF!</definedName>
    <definedName name="T3S" localSheetId="1">#REF!</definedName>
    <definedName name="T3S" localSheetId="0">#REF!</definedName>
    <definedName name="T3S" localSheetId="7">#REF!</definedName>
    <definedName name="T3S" localSheetId="5">#REF!</definedName>
    <definedName name="T3S">#REF!</definedName>
    <definedName name="T4L" localSheetId="4">[21]INPUT!#REF!</definedName>
    <definedName name="T4L" localSheetId="3">[21]INPUT!#REF!</definedName>
    <definedName name="T4L" localSheetId="2">[21]INPUT!#REF!</definedName>
    <definedName name="T4L" localSheetId="1">[21]INPUT!#REF!</definedName>
    <definedName name="T4L" localSheetId="0">[21]INPUT!#REF!</definedName>
    <definedName name="T4L" localSheetId="7">[21]INPUT!#REF!</definedName>
    <definedName name="T4L" localSheetId="5">[21]INPUT!#REF!</definedName>
    <definedName name="T4L">[21]INPUT!#REF!</definedName>
    <definedName name="T4R" localSheetId="4">[21]INPUT!#REF!</definedName>
    <definedName name="T4R" localSheetId="3">[21]INPUT!#REF!</definedName>
    <definedName name="T4R" localSheetId="2">[21]INPUT!#REF!</definedName>
    <definedName name="T4R" localSheetId="1">[21]INPUT!#REF!</definedName>
    <definedName name="T4R" localSheetId="0">[21]INPUT!#REF!</definedName>
    <definedName name="T4R" localSheetId="7">[21]INPUT!#REF!</definedName>
    <definedName name="T4R" localSheetId="5">[21]INPUT!#REF!</definedName>
    <definedName name="T4R">[21]INPUT!#REF!</definedName>
    <definedName name="T5L" localSheetId="4">[21]INPUT!#REF!</definedName>
    <definedName name="T5L" localSheetId="3">[21]INPUT!#REF!</definedName>
    <definedName name="T5L">[21]INPUT!#REF!</definedName>
    <definedName name="T5R" localSheetId="4">[21]INPUT!#REF!</definedName>
    <definedName name="T5R" localSheetId="3">[21]INPUT!#REF!</definedName>
    <definedName name="T5R">[21]INPUT!#REF!</definedName>
    <definedName name="T6L" localSheetId="4">[21]INPUT!#REF!</definedName>
    <definedName name="T6L" localSheetId="3">[21]INPUT!#REF!</definedName>
    <definedName name="T6L">[21]INPUT!#REF!</definedName>
    <definedName name="T6R" localSheetId="4">[21]INPUT!#REF!</definedName>
    <definedName name="T6R" localSheetId="3">[21]INPUT!#REF!</definedName>
    <definedName name="T6R">[21]INPUT!#REF!</definedName>
    <definedName name="T7L" localSheetId="4">[21]INPUT!#REF!</definedName>
    <definedName name="T7L" localSheetId="3">[21]INPUT!#REF!</definedName>
    <definedName name="T7L">[21]INPUT!#REF!</definedName>
    <definedName name="T7R" localSheetId="4">[21]INPUT!#REF!</definedName>
    <definedName name="T7R" localSheetId="3">[21]INPUT!#REF!</definedName>
    <definedName name="T7R">[21]INPUT!#REF!</definedName>
    <definedName name="T8L" localSheetId="4">[21]INPUT!#REF!</definedName>
    <definedName name="T8L" localSheetId="3">[21]INPUT!#REF!</definedName>
    <definedName name="T8L">[21]INPUT!#REF!</definedName>
    <definedName name="T8R" localSheetId="4">[21]INPUT!#REF!</definedName>
    <definedName name="T8R" localSheetId="3">[21]INPUT!#REF!</definedName>
    <definedName name="T8R">[21]INPUT!#REF!</definedName>
    <definedName name="T9L" localSheetId="4">[21]INPUT!#REF!</definedName>
    <definedName name="T9L" localSheetId="3">[21]INPUT!#REF!</definedName>
    <definedName name="T9L">[21]INPUT!#REF!</definedName>
    <definedName name="T9R" localSheetId="4">[21]INPUT!#REF!</definedName>
    <definedName name="T9R" localSheetId="3">[21]INPUT!#REF!</definedName>
    <definedName name="T9R">[21]INPUT!#REF!</definedName>
    <definedName name="Ta" localSheetId="4">#REF!</definedName>
    <definedName name="Ta" localSheetId="3">#REF!</definedName>
    <definedName name="Ta" localSheetId="2">#REF!</definedName>
    <definedName name="Ta" localSheetId="1">#REF!</definedName>
    <definedName name="Ta" localSheetId="0">#REF!</definedName>
    <definedName name="TA" localSheetId="7">#REF!</definedName>
    <definedName name="Ta" localSheetId="5">#REF!</definedName>
    <definedName name="Ta">#REF!</definedName>
    <definedName name="TA1P" localSheetId="4">#REF!</definedName>
    <definedName name="TA1P" localSheetId="3">#REF!</definedName>
    <definedName name="TA1P" localSheetId="2">#REF!</definedName>
    <definedName name="TA1P" localSheetId="1">#REF!</definedName>
    <definedName name="TA1P" localSheetId="0">#REF!</definedName>
    <definedName name="TA1P" localSheetId="7">#REF!</definedName>
    <definedName name="TA1P" localSheetId="5">#REF!</definedName>
    <definedName name="TA1P">#REF!</definedName>
    <definedName name="ta1t" localSheetId="4">#REF!</definedName>
    <definedName name="ta1t" localSheetId="3">#REF!</definedName>
    <definedName name="ta1t" localSheetId="2">#REF!</definedName>
    <definedName name="ta1t" localSheetId="1">#REF!</definedName>
    <definedName name="ta1t" localSheetId="0">#REF!</definedName>
    <definedName name="ta1t" localSheetId="7">#REF!</definedName>
    <definedName name="ta1t" localSheetId="5">#REF!</definedName>
    <definedName name="ta1t">#REF!</definedName>
    <definedName name="ta2p" localSheetId="4">#REF!</definedName>
    <definedName name="ta2p" localSheetId="3">#REF!</definedName>
    <definedName name="ta2p" localSheetId="2">#REF!</definedName>
    <definedName name="ta2p" localSheetId="1">#REF!</definedName>
    <definedName name="ta2p" localSheetId="0">#REF!</definedName>
    <definedName name="ta2p" localSheetId="7">#REF!</definedName>
    <definedName name="ta2p" localSheetId="5">#REF!</definedName>
    <definedName name="ta2p">#REF!</definedName>
    <definedName name="ta2t" localSheetId="4">#REF!</definedName>
    <definedName name="ta2t" localSheetId="3">#REF!</definedName>
    <definedName name="ta2t" localSheetId="2">#REF!</definedName>
    <definedName name="ta2t" localSheetId="1">#REF!</definedName>
    <definedName name="ta2t" localSheetId="0">#REF!</definedName>
    <definedName name="ta2t" localSheetId="7">#REF!</definedName>
    <definedName name="ta2t" localSheetId="5">#REF!</definedName>
    <definedName name="ta2t">#REF!</definedName>
    <definedName name="TAF" localSheetId="4">#REF!</definedName>
    <definedName name="TAF" localSheetId="3">#REF!</definedName>
    <definedName name="TAF" localSheetId="2">#REF!</definedName>
    <definedName name="TAF" localSheetId="1">#REF!</definedName>
    <definedName name="TAF" localSheetId="0">#REF!</definedName>
    <definedName name="TAF" localSheetId="7">#REF!</definedName>
    <definedName name="TAF" localSheetId="5">#REF!</definedName>
    <definedName name="TAF">#REF!</definedName>
    <definedName name="TAH" localSheetId="4">#REF!</definedName>
    <definedName name="TAH" localSheetId="3">#REF!</definedName>
    <definedName name="TAH" localSheetId="2">#REF!</definedName>
    <definedName name="TAH" localSheetId="1">#REF!</definedName>
    <definedName name="TAH" localSheetId="0">#REF!</definedName>
    <definedName name="TAH" localSheetId="7">#REF!</definedName>
    <definedName name="TAH" localSheetId="5">#REF!</definedName>
    <definedName name="TAH">#REF!</definedName>
    <definedName name="TAK" localSheetId="4">#REF!</definedName>
    <definedName name="TAK" localSheetId="3">#REF!</definedName>
    <definedName name="TAK" localSheetId="2">#REF!</definedName>
    <definedName name="TAK" localSheetId="1">#REF!</definedName>
    <definedName name="TAK" localSheetId="0">#REF!</definedName>
    <definedName name="TAK" localSheetId="7">#REF!</definedName>
    <definedName name="TAK" localSheetId="5">#REF!</definedName>
    <definedName name="TAK">#REF!</definedName>
    <definedName name="TAM" localSheetId="4">#REF!</definedName>
    <definedName name="TAM" localSheetId="3">#REF!</definedName>
    <definedName name="TAM" localSheetId="2">#REF!</definedName>
    <definedName name="TAM" localSheetId="1">#REF!</definedName>
    <definedName name="TAM" localSheetId="0">#REF!</definedName>
    <definedName name="TAM" localSheetId="7">#REF!</definedName>
    <definedName name="TAM" localSheetId="5">#REF!</definedName>
    <definedName name="TAM">#REF!</definedName>
    <definedName name="TANB" localSheetId="4">#REF!</definedName>
    <definedName name="TANB" localSheetId="3">#REF!</definedName>
    <definedName name="TANB" localSheetId="2">#REF!</definedName>
    <definedName name="TANB" localSheetId="1">#REF!</definedName>
    <definedName name="TANB" localSheetId="0">#REF!</definedName>
    <definedName name="TANB" localSheetId="7">#REF!</definedName>
    <definedName name="TANB" localSheetId="5">#REF!</definedName>
    <definedName name="TANB">#REF!</definedName>
    <definedName name="Tb" localSheetId="4">#REF!</definedName>
    <definedName name="Tb" localSheetId="3">#REF!</definedName>
    <definedName name="Tb" localSheetId="2">#REF!</definedName>
    <definedName name="Tb" localSheetId="1">#REF!</definedName>
    <definedName name="Tb" localSheetId="0">#REF!</definedName>
    <definedName name="Tb" localSheetId="7">#REF!</definedName>
    <definedName name="Tb" localSheetId="5">#REF!</definedName>
    <definedName name="Tb">#REF!</definedName>
    <definedName name="Tba" localSheetId="4">#REF!</definedName>
    <definedName name="Tba" localSheetId="3">#REF!</definedName>
    <definedName name="Tba" localSheetId="2">#REF!</definedName>
    <definedName name="Tba" localSheetId="1">#REF!</definedName>
    <definedName name="Tba" localSheetId="0">#REF!</definedName>
    <definedName name="Tba" localSheetId="7">#REF!</definedName>
    <definedName name="Tba" localSheetId="5">#REF!</definedName>
    <definedName name="Tba">#REF!</definedName>
    <definedName name="TBM" localSheetId="4">#REF!</definedName>
    <definedName name="TBM" localSheetId="3">#REF!</definedName>
    <definedName name="TBM" localSheetId="2">#REF!</definedName>
    <definedName name="TBM" localSheetId="1">#REF!</definedName>
    <definedName name="TBM" localSheetId="0">#REF!</definedName>
    <definedName name="TBM" localSheetId="7">#REF!</definedName>
    <definedName name="TBM" localSheetId="5">#REF!</definedName>
    <definedName name="TBM">#REF!</definedName>
    <definedName name="TC" localSheetId="4">#REF!</definedName>
    <definedName name="TC" localSheetId="3">#REF!</definedName>
    <definedName name="TC" localSheetId="2">#REF!</definedName>
    <definedName name="TC" localSheetId="1">#REF!</definedName>
    <definedName name="TC" localSheetId="0">#REF!</definedName>
    <definedName name="TC" localSheetId="7">#REF!</definedName>
    <definedName name="TC" localSheetId="5">#REF!</definedName>
    <definedName name="TC">#REF!</definedName>
    <definedName name="TCA" localSheetId="4">#REF!</definedName>
    <definedName name="TCA" localSheetId="3">#REF!</definedName>
    <definedName name="TCA" localSheetId="2">#REF!</definedName>
    <definedName name="TCA" localSheetId="1">#REF!</definedName>
    <definedName name="TCA" localSheetId="0">#REF!</definedName>
    <definedName name="TCA" localSheetId="7">#REF!</definedName>
    <definedName name="TCA" localSheetId="5">#REF!</definedName>
    <definedName name="TCA">#REF!</definedName>
    <definedName name="TCB" localSheetId="4">#REF!</definedName>
    <definedName name="TCB" localSheetId="3">#REF!</definedName>
    <definedName name="TCB" localSheetId="2">#REF!</definedName>
    <definedName name="TCB" localSheetId="1">#REF!</definedName>
    <definedName name="TCB" localSheetId="0">#REF!</definedName>
    <definedName name="TCB" localSheetId="7">#REF!</definedName>
    <definedName name="TCB" localSheetId="5">#REF!</definedName>
    <definedName name="TCB">#REF!</definedName>
    <definedName name="TD" localSheetId="4">#REF!</definedName>
    <definedName name="TD" localSheetId="3">#REF!</definedName>
    <definedName name="TD" localSheetId="2">#REF!</definedName>
    <definedName name="TD" localSheetId="1">#REF!</definedName>
    <definedName name="TD" localSheetId="0">#REF!</definedName>
    <definedName name="TD" localSheetId="7">#REF!</definedName>
    <definedName name="TD" localSheetId="5">#REF!</definedName>
    <definedName name="TD">#REF!</definedName>
    <definedName name="TDcon" localSheetId="4">#REF!</definedName>
    <definedName name="TDcon" localSheetId="3">#REF!</definedName>
    <definedName name="TDcon" localSheetId="2">#REF!</definedName>
    <definedName name="TDcon" localSheetId="1">#REF!</definedName>
    <definedName name="TDcon" localSheetId="0">#REF!</definedName>
    <definedName name="TDcon" localSheetId="7">#REF!</definedName>
    <definedName name="TDcon" localSheetId="5">#REF!</definedName>
    <definedName name="TDcon">#REF!</definedName>
    <definedName name="Te" localSheetId="4">#REF!</definedName>
    <definedName name="Te" localSheetId="3">#REF!</definedName>
    <definedName name="Te" localSheetId="2">#REF!</definedName>
    <definedName name="Te" localSheetId="1">#REF!</definedName>
    <definedName name="Te" localSheetId="0">#REF!</definedName>
    <definedName name="Te" localSheetId="7">#REF!</definedName>
    <definedName name="Te" localSheetId="5">#REF!</definedName>
    <definedName name="Te">#REF!</definedName>
    <definedName name="Ted" localSheetId="4">#REF!</definedName>
    <definedName name="Ted" localSheetId="3">#REF!</definedName>
    <definedName name="Ted" localSheetId="2">#REF!</definedName>
    <definedName name="Ted" localSheetId="1">#REF!</definedName>
    <definedName name="Ted" localSheetId="0">#REF!</definedName>
    <definedName name="Ted" localSheetId="7">#REF!</definedName>
    <definedName name="Ted" localSheetId="5">#REF!</definedName>
    <definedName name="Ted">#REF!</definedName>
    <definedName name="Tel" localSheetId="4">#REF!</definedName>
    <definedName name="Tel" localSheetId="3">#REF!</definedName>
    <definedName name="Tel" localSheetId="2">#REF!</definedName>
    <definedName name="Tel" localSheetId="1">#REF!</definedName>
    <definedName name="Tel" localSheetId="0">#REF!</definedName>
    <definedName name="Tel" localSheetId="7">#REF!</definedName>
    <definedName name="Tel" localSheetId="5">#REF!</definedName>
    <definedName name="Tel">#REF!</definedName>
    <definedName name="Text5" localSheetId="4">#REF!</definedName>
    <definedName name="Text5" localSheetId="3">#REF!</definedName>
    <definedName name="Text5" localSheetId="2">#REF!</definedName>
    <definedName name="Text5" localSheetId="1">#REF!</definedName>
    <definedName name="Text5" localSheetId="0">#REF!</definedName>
    <definedName name="Text5" localSheetId="7">#REF!</definedName>
    <definedName name="Text5" localSheetId="5">#REF!</definedName>
    <definedName name="Text5">#REF!</definedName>
    <definedName name="Tf" localSheetId="4">#REF!</definedName>
    <definedName name="Tf" localSheetId="3">#REF!</definedName>
    <definedName name="Tf" localSheetId="2">#REF!</definedName>
    <definedName name="Tf" localSheetId="1">#REF!</definedName>
    <definedName name="Tf" localSheetId="0">#REF!</definedName>
    <definedName name="Tf" localSheetId="7">#REF!</definedName>
    <definedName name="Tf" localSheetId="5">#REF!</definedName>
    <definedName name="Tf">#REF!</definedName>
    <definedName name="THU" localSheetId="4">#REF!</definedName>
    <definedName name="THU" localSheetId="3">#REF!</definedName>
    <definedName name="THU">#REF!</definedName>
    <definedName name="TITLE_AEAR">[180]우수공!$A$1:$IV$3,[180]우수공!$A$1:$D$65536</definedName>
    <definedName name="titles">[3]관로토공집계표!$A$1:$IV$2</definedName>
    <definedName name="Tl" localSheetId="4">#REF!</definedName>
    <definedName name="Tl" localSheetId="3">#REF!</definedName>
    <definedName name="Tl" localSheetId="2">#REF!</definedName>
    <definedName name="Tl" localSheetId="1">#REF!</definedName>
    <definedName name="Tl" localSheetId="0">#REF!</definedName>
    <definedName name="Tl" localSheetId="7">#REF!</definedName>
    <definedName name="Tl" localSheetId="5">#REF!</definedName>
    <definedName name="Tl">#REF!</definedName>
    <definedName name="TMO" localSheetId="4">#REF!</definedName>
    <definedName name="TMO" localSheetId="3">#REF!</definedName>
    <definedName name="TMO" localSheetId="2">#REF!</definedName>
    <definedName name="TMO" localSheetId="1">#REF!</definedName>
    <definedName name="TMO" localSheetId="0">#REF!</definedName>
    <definedName name="TMO" localSheetId="7">#REF!</definedName>
    <definedName name="TMO" localSheetId="5">#REF!</definedName>
    <definedName name="TMO">#REF!</definedName>
    <definedName name="TO" localSheetId="4">#REF!</definedName>
    <definedName name="TO" localSheetId="3">#REF!</definedName>
    <definedName name="TO" localSheetId="2">#REF!</definedName>
    <definedName name="TO" localSheetId="1">#REF!</definedName>
    <definedName name="TO" localSheetId="0">#REF!</definedName>
    <definedName name="TO" localSheetId="7">#REF!</definedName>
    <definedName name="TO" localSheetId="5">#REF!</definedName>
    <definedName name="TO">#REF!</definedName>
    <definedName name="TOGONG" localSheetId="4">#REF!</definedName>
    <definedName name="TOGONG" localSheetId="3">#REF!</definedName>
    <definedName name="TOGONG" localSheetId="2">#REF!</definedName>
    <definedName name="TOGONG" localSheetId="1">#REF!</definedName>
    <definedName name="TOGONG" localSheetId="0">#REF!</definedName>
    <definedName name="TOGONG" localSheetId="7">#REF!</definedName>
    <definedName name="TOGONG" localSheetId="5">#REF!</definedName>
    <definedName name="TOGONG">#REF!</definedName>
    <definedName name="TOKONG" localSheetId="4">#REF!</definedName>
    <definedName name="TOKONG" localSheetId="3">#REF!</definedName>
    <definedName name="TOKONG" localSheetId="2">#REF!</definedName>
    <definedName name="TOKONG" localSheetId="1">#REF!</definedName>
    <definedName name="TOKONG" localSheetId="0">#REF!</definedName>
    <definedName name="TOKONG" localSheetId="7">#REF!</definedName>
    <definedName name="TOKONG" localSheetId="5">#REF!</definedName>
    <definedName name="TOKONG">#REF!</definedName>
    <definedName name="TOUNIT" localSheetId="4">#REF!</definedName>
    <definedName name="TOUNIT" localSheetId="3">#REF!</definedName>
    <definedName name="TOUNIT" localSheetId="2">#REF!</definedName>
    <definedName name="TOUNIT" localSheetId="1">#REF!</definedName>
    <definedName name="TOUNIT" localSheetId="0">#REF!</definedName>
    <definedName name="TOUNIT" localSheetId="7">#REF!</definedName>
    <definedName name="TOUNIT" localSheetId="5">#REF!</definedName>
    <definedName name="TOUNIT">#REF!</definedName>
    <definedName name="TPF" localSheetId="4">#REF!</definedName>
    <definedName name="TPF" localSheetId="3">#REF!</definedName>
    <definedName name="TPF" localSheetId="2">#REF!</definedName>
    <definedName name="TPF" localSheetId="1">#REF!</definedName>
    <definedName name="TPF" localSheetId="0">#REF!</definedName>
    <definedName name="TPF" localSheetId="7">#REF!</definedName>
    <definedName name="TPF" localSheetId="5">#REF!</definedName>
    <definedName name="TPF">#REF!</definedName>
    <definedName name="TPH" localSheetId="4">#REF!</definedName>
    <definedName name="TPH" localSheetId="3">#REF!</definedName>
    <definedName name="TPH" localSheetId="2">#REF!</definedName>
    <definedName name="TPH" localSheetId="1">#REF!</definedName>
    <definedName name="TPH" localSheetId="0">#REF!</definedName>
    <definedName name="TPH" localSheetId="7">#REF!</definedName>
    <definedName name="TPH" localSheetId="5">#REF!</definedName>
    <definedName name="TPH">#REF!</definedName>
    <definedName name="TPM" localSheetId="4">#REF!</definedName>
    <definedName name="TPM" localSheetId="3">#REF!</definedName>
    <definedName name="TPM" localSheetId="2">#REF!</definedName>
    <definedName name="TPM" localSheetId="1">#REF!</definedName>
    <definedName name="TPM" localSheetId="0">#REF!</definedName>
    <definedName name="TPM" localSheetId="7">#REF!</definedName>
    <definedName name="TPM" localSheetId="5">#REF!</definedName>
    <definedName name="TPM">#REF!</definedName>
    <definedName name="tr" localSheetId="4" hidden="1">#REF!</definedName>
    <definedName name="tr" localSheetId="3" hidden="1">#REF!</definedName>
    <definedName name="tr" hidden="1">#REF!</definedName>
    <definedName name="Tra" localSheetId="4">#REF!</definedName>
    <definedName name="Tra" localSheetId="3">#REF!</definedName>
    <definedName name="Tra" localSheetId="2">#REF!</definedName>
    <definedName name="Tra" localSheetId="1">#REF!</definedName>
    <definedName name="Tra" localSheetId="0">#REF!</definedName>
    <definedName name="Tra" localSheetId="7">#REF!</definedName>
    <definedName name="Tra" localSheetId="5">#REF!</definedName>
    <definedName name="Tra">#REF!</definedName>
    <definedName name="TRETRTE" localSheetId="4">#REF!</definedName>
    <definedName name="TRETRTE" localSheetId="3">#REF!</definedName>
    <definedName name="TRETRTE" localSheetId="2">#REF!</definedName>
    <definedName name="TRETRTE" localSheetId="1">#REF!</definedName>
    <definedName name="TRETRTE" localSheetId="0">#REF!</definedName>
    <definedName name="TRETRTE" localSheetId="7">#REF!</definedName>
    <definedName name="TRETRTE" localSheetId="5">#REF!</definedName>
    <definedName name="TRETRTE">#REF!</definedName>
    <definedName name="TRYRT" localSheetId="4">#REF!</definedName>
    <definedName name="TRYRT" localSheetId="3">#REF!</definedName>
    <definedName name="TRYRT" localSheetId="2">#REF!</definedName>
    <definedName name="TRYRT" localSheetId="1">#REF!</definedName>
    <definedName name="TRYRT" localSheetId="0">#REF!</definedName>
    <definedName name="TRYRT" localSheetId="7">#REF!</definedName>
    <definedName name="TRYRT" localSheetId="5">#REF!</definedName>
    <definedName name="TRYRT">#REF!</definedName>
    <definedName name="TS" localSheetId="4">#REF!</definedName>
    <definedName name="TS" localSheetId="3">#REF!</definedName>
    <definedName name="TS">#REF!</definedName>
    <definedName name="Tsa" localSheetId="4">#REF!</definedName>
    <definedName name="Tsa" localSheetId="3">#REF!</definedName>
    <definedName name="Tsa" localSheetId="2">#REF!</definedName>
    <definedName name="Tsa" localSheetId="1">#REF!</definedName>
    <definedName name="Tsa" localSheetId="0">#REF!</definedName>
    <definedName name="Tsa" localSheetId="7">#REF!</definedName>
    <definedName name="Tsa" localSheetId="5">#REF!</definedName>
    <definedName name="Tsa">#REF!</definedName>
    <definedName name="TSS" localSheetId="4">#REF!</definedName>
    <definedName name="TSS" localSheetId="3">#REF!</definedName>
    <definedName name="TSS" localSheetId="2">#REF!</definedName>
    <definedName name="TSS" localSheetId="1">#REF!</definedName>
    <definedName name="TSS" localSheetId="0">#REF!</definedName>
    <definedName name="TSS" localSheetId="7">#REF!</definedName>
    <definedName name="TSS" localSheetId="5">#REF!</definedName>
    <definedName name="TSS">#REF!</definedName>
    <definedName name="tt" localSheetId="4" hidden="1">{#N/A,#N/A,FALSE,"단가표지"}</definedName>
    <definedName name="tt" localSheetId="3" hidden="1">{#N/A,#N/A,FALSE,"단가표지"}</definedName>
    <definedName name="tt" localSheetId="2" hidden="1">{#N/A,#N/A,FALSE,"단가표지"}</definedName>
    <definedName name="tt" localSheetId="1" hidden="1">{#N/A,#N/A,FALSE,"단가표지"}</definedName>
    <definedName name="tt" localSheetId="0" hidden="1">{#N/A,#N/A,FALSE,"단가표지"}</definedName>
    <definedName name="tt" localSheetId="7" hidden="1">{#N/A,#N/A,FALSE,"단가표지"}</definedName>
    <definedName name="tt" localSheetId="11" hidden="1">{#N/A,#N/A,FALSE,"단가표지"}</definedName>
    <definedName name="tt" localSheetId="5" hidden="1">{#N/A,#N/A,FALSE,"단가표지"}</definedName>
    <definedName name="tt" hidden="1">{#N/A,#N/A,FALSE,"단가표지"}</definedName>
    <definedName name="ttt" localSheetId="4" hidden="1">#REF!</definedName>
    <definedName name="ttt" localSheetId="3" hidden="1">#REF!</definedName>
    <definedName name="ttt" localSheetId="2" hidden="1">#REF!</definedName>
    <definedName name="ttt" localSheetId="1" hidden="1">#REF!</definedName>
    <definedName name="ttt" localSheetId="0" hidden="1">#REF!</definedName>
    <definedName name="ttt" localSheetId="7" hidden="1">#REF!</definedName>
    <definedName name="ttt" localSheetId="5" hidden="1">#REF!</definedName>
    <definedName name="ttt" hidden="1">#REF!</definedName>
    <definedName name="TW" localSheetId="4">#REF!</definedName>
    <definedName name="TW" localSheetId="3">#REF!</definedName>
    <definedName name="TW" localSheetId="2">#REF!</definedName>
    <definedName name="TW" localSheetId="1">#REF!</definedName>
    <definedName name="TW" localSheetId="0">#REF!</definedName>
    <definedName name="TW" localSheetId="7">#REF!</definedName>
    <definedName name="TW" localSheetId="5">#REF!</definedName>
    <definedName name="TW">#REF!</definedName>
    <definedName name="TWA" localSheetId="4">#REF!</definedName>
    <definedName name="TWA" localSheetId="3">#REF!</definedName>
    <definedName name="TWA" localSheetId="2">#REF!</definedName>
    <definedName name="TWA" localSheetId="1">#REF!</definedName>
    <definedName name="TWA" localSheetId="0">#REF!</definedName>
    <definedName name="TWA" localSheetId="7">#REF!</definedName>
    <definedName name="TWA" localSheetId="5">#REF!</definedName>
    <definedName name="TWA">#REF!</definedName>
    <definedName name="TWI" localSheetId="4">#REF!</definedName>
    <definedName name="TWI" localSheetId="3">#REF!</definedName>
    <definedName name="TWI" localSheetId="2">#REF!</definedName>
    <definedName name="TWI" localSheetId="1">#REF!</definedName>
    <definedName name="TWI" localSheetId="0">#REF!</definedName>
    <definedName name="TWI" localSheetId="7">#REF!</definedName>
    <definedName name="TWI" localSheetId="5">#REF!</definedName>
    <definedName name="TWI">#REF!</definedName>
    <definedName name="TWL" localSheetId="4">#REF!</definedName>
    <definedName name="TWL" localSheetId="3">#REF!</definedName>
    <definedName name="TWL" localSheetId="2">#REF!</definedName>
    <definedName name="TWL" localSheetId="1">#REF!</definedName>
    <definedName name="TWL" localSheetId="0">#REF!</definedName>
    <definedName name="TWL" localSheetId="7">#REF!</definedName>
    <definedName name="TWL" localSheetId="5">#REF!</definedName>
    <definedName name="TWL">#REF!</definedName>
    <definedName name="TWR" localSheetId="4">#REF!</definedName>
    <definedName name="TWR" localSheetId="3">#REF!</definedName>
    <definedName name="TWR" localSheetId="2">#REF!</definedName>
    <definedName name="TWR" localSheetId="1">#REF!</definedName>
    <definedName name="TWR" localSheetId="0">#REF!</definedName>
    <definedName name="TWR" localSheetId="7">#REF!</definedName>
    <definedName name="TWR" localSheetId="5">#REF!</definedName>
    <definedName name="TWR">#REF!</definedName>
    <definedName name="Ty1H1" localSheetId="4">#REF!</definedName>
    <definedName name="Ty1H1" localSheetId="3">#REF!</definedName>
    <definedName name="Ty1H1" localSheetId="2">#REF!</definedName>
    <definedName name="Ty1H1" localSheetId="1">#REF!</definedName>
    <definedName name="Ty1H1" localSheetId="0">#REF!</definedName>
    <definedName name="Ty1H1" localSheetId="7">#REF!</definedName>
    <definedName name="Ty1H1" localSheetId="5">#REF!</definedName>
    <definedName name="Ty1H1">#REF!</definedName>
    <definedName name="Ty1H2" localSheetId="4">#REF!</definedName>
    <definedName name="Ty1H2" localSheetId="3">#REF!</definedName>
    <definedName name="Ty1H2" localSheetId="2">#REF!</definedName>
    <definedName name="Ty1H2" localSheetId="1">#REF!</definedName>
    <definedName name="Ty1H2" localSheetId="0">#REF!</definedName>
    <definedName name="Ty1H2" localSheetId="7">#REF!</definedName>
    <definedName name="Ty1H2" localSheetId="5">#REF!</definedName>
    <definedName name="Ty1H2">#REF!</definedName>
    <definedName name="Ty1H3" localSheetId="4">#REF!</definedName>
    <definedName name="Ty1H3" localSheetId="3">#REF!</definedName>
    <definedName name="Ty1H3" localSheetId="2">#REF!</definedName>
    <definedName name="Ty1H3" localSheetId="1">#REF!</definedName>
    <definedName name="Ty1H3" localSheetId="0">#REF!</definedName>
    <definedName name="Ty1H3" localSheetId="7">#REF!</definedName>
    <definedName name="Ty1H3" localSheetId="5">#REF!</definedName>
    <definedName name="Ty1H3">#REF!</definedName>
    <definedName name="Ty1Hun1" localSheetId="4">#REF!</definedName>
    <definedName name="Ty1Hun1" localSheetId="3">#REF!</definedName>
    <definedName name="Ty1Hun1" localSheetId="2">#REF!</definedName>
    <definedName name="Ty1Hun1" localSheetId="1">#REF!</definedName>
    <definedName name="Ty1Hun1" localSheetId="0">#REF!</definedName>
    <definedName name="Ty1Hun1" localSheetId="7">#REF!</definedName>
    <definedName name="Ty1Hun1" localSheetId="5">#REF!</definedName>
    <definedName name="Ty1Hun1">#REF!</definedName>
    <definedName name="Ty1Hun2" localSheetId="4">#REF!</definedName>
    <definedName name="Ty1Hun2" localSheetId="3">#REF!</definedName>
    <definedName name="Ty1Hun2" localSheetId="2">#REF!</definedName>
    <definedName name="Ty1Hun2" localSheetId="1">#REF!</definedName>
    <definedName name="Ty1Hun2" localSheetId="0">#REF!</definedName>
    <definedName name="Ty1Hun2" localSheetId="7">#REF!</definedName>
    <definedName name="Ty1Hun2" localSheetId="5">#REF!</definedName>
    <definedName name="Ty1Hun2">#REF!</definedName>
    <definedName name="Ty1K1" localSheetId="4">#REF!</definedName>
    <definedName name="Ty1K1" localSheetId="3">#REF!</definedName>
    <definedName name="Ty1K1" localSheetId="2">#REF!</definedName>
    <definedName name="Ty1K1" localSheetId="1">#REF!</definedName>
    <definedName name="Ty1K1" localSheetId="0">#REF!</definedName>
    <definedName name="Ty1K1" localSheetId="7">#REF!</definedName>
    <definedName name="Ty1K1" localSheetId="5">#REF!</definedName>
    <definedName name="Ty1K1">#REF!</definedName>
    <definedName name="Ty1K2" localSheetId="4">#REF!</definedName>
    <definedName name="Ty1K2" localSheetId="3">#REF!</definedName>
    <definedName name="Ty1K2" localSheetId="2">#REF!</definedName>
    <definedName name="Ty1K2" localSheetId="1">#REF!</definedName>
    <definedName name="Ty1K2" localSheetId="0">#REF!</definedName>
    <definedName name="Ty1K2" localSheetId="7">#REF!</definedName>
    <definedName name="Ty1K2" localSheetId="5">#REF!</definedName>
    <definedName name="Ty1K2">#REF!</definedName>
    <definedName name="Ty1L1" localSheetId="4">#REF!</definedName>
    <definedName name="Ty1L1" localSheetId="3">#REF!</definedName>
    <definedName name="Ty1L1" localSheetId="2">#REF!</definedName>
    <definedName name="Ty1L1" localSheetId="1">#REF!</definedName>
    <definedName name="Ty1L1" localSheetId="0">#REF!</definedName>
    <definedName name="Ty1L1" localSheetId="7">#REF!</definedName>
    <definedName name="Ty1L1" localSheetId="5">#REF!</definedName>
    <definedName name="Ty1L1">#REF!</definedName>
    <definedName name="Ty1L2" localSheetId="4">#REF!</definedName>
    <definedName name="Ty1L2" localSheetId="3">#REF!</definedName>
    <definedName name="Ty1L2" localSheetId="2">#REF!</definedName>
    <definedName name="Ty1L2" localSheetId="1">#REF!</definedName>
    <definedName name="Ty1L2" localSheetId="0">#REF!</definedName>
    <definedName name="Ty1L2" localSheetId="7">#REF!</definedName>
    <definedName name="Ty1L2" localSheetId="5">#REF!</definedName>
    <definedName name="Ty1L2">#REF!</definedName>
    <definedName name="Ty1L3" localSheetId="4">#REF!</definedName>
    <definedName name="Ty1L3" localSheetId="3">#REF!</definedName>
    <definedName name="Ty1L3" localSheetId="2">#REF!</definedName>
    <definedName name="Ty1L3" localSheetId="1">#REF!</definedName>
    <definedName name="Ty1L3" localSheetId="0">#REF!</definedName>
    <definedName name="Ty1L3" localSheetId="7">#REF!</definedName>
    <definedName name="Ty1L3" localSheetId="5">#REF!</definedName>
    <definedName name="Ty1L3">#REF!</definedName>
    <definedName name="Ty1L4" localSheetId="4">#REF!</definedName>
    <definedName name="Ty1L4" localSheetId="3">#REF!</definedName>
    <definedName name="Ty1L4" localSheetId="2">#REF!</definedName>
    <definedName name="Ty1L4" localSheetId="1">#REF!</definedName>
    <definedName name="Ty1L4" localSheetId="0">#REF!</definedName>
    <definedName name="Ty1L4" localSheetId="7">#REF!</definedName>
    <definedName name="Ty1L4" localSheetId="5">#REF!</definedName>
    <definedName name="Ty1L4">#REF!</definedName>
    <definedName name="Ty1L5" localSheetId="4">#REF!</definedName>
    <definedName name="Ty1L5" localSheetId="3">#REF!</definedName>
    <definedName name="Ty1L5" localSheetId="2">#REF!</definedName>
    <definedName name="Ty1L5" localSheetId="1">#REF!</definedName>
    <definedName name="Ty1L5" localSheetId="0">#REF!</definedName>
    <definedName name="Ty1L5" localSheetId="7">#REF!</definedName>
    <definedName name="Ty1L5" localSheetId="5">#REF!</definedName>
    <definedName name="Ty1L5">#REF!</definedName>
    <definedName name="Ty1L6" localSheetId="4">#REF!</definedName>
    <definedName name="Ty1L6" localSheetId="3">#REF!</definedName>
    <definedName name="Ty1L6" localSheetId="2">#REF!</definedName>
    <definedName name="Ty1L6" localSheetId="1">#REF!</definedName>
    <definedName name="Ty1L6" localSheetId="0">#REF!</definedName>
    <definedName name="Ty1L6" localSheetId="7">#REF!</definedName>
    <definedName name="Ty1L6" localSheetId="5">#REF!</definedName>
    <definedName name="Ty1L6">#REF!</definedName>
    <definedName name="Ty1TH" localSheetId="4">#REF!</definedName>
    <definedName name="Ty1TH" localSheetId="3">#REF!</definedName>
    <definedName name="Ty1TH" localSheetId="2">#REF!</definedName>
    <definedName name="Ty1TH" localSheetId="1">#REF!</definedName>
    <definedName name="Ty1TH" localSheetId="0">#REF!</definedName>
    <definedName name="Ty1TH" localSheetId="7">#REF!</definedName>
    <definedName name="Ty1TH" localSheetId="5">#REF!</definedName>
    <definedName name="Ty1TH">#REF!</definedName>
    <definedName name="Ty1TL" localSheetId="4">#REF!</definedName>
    <definedName name="Ty1TL" localSheetId="3">#REF!</definedName>
    <definedName name="Ty1TL" localSheetId="2">#REF!</definedName>
    <definedName name="Ty1TL" localSheetId="1">#REF!</definedName>
    <definedName name="Ty1TL" localSheetId="0">#REF!</definedName>
    <definedName name="Ty1TL" localSheetId="7">#REF!</definedName>
    <definedName name="Ty1TL" localSheetId="5">#REF!</definedName>
    <definedName name="Ty1TL">#REF!</definedName>
    <definedName name="Ty2H1" localSheetId="4">#REF!</definedName>
    <definedName name="Ty2H1" localSheetId="3">#REF!</definedName>
    <definedName name="Ty2H1" localSheetId="2">#REF!</definedName>
    <definedName name="Ty2H1" localSheetId="1">#REF!</definedName>
    <definedName name="Ty2H1" localSheetId="0">#REF!</definedName>
    <definedName name="Ty2H1" localSheetId="7">#REF!</definedName>
    <definedName name="Ty2H1" localSheetId="5">#REF!</definedName>
    <definedName name="Ty2H1">#REF!</definedName>
    <definedName name="Ty2H2" localSheetId="4">#REF!</definedName>
    <definedName name="Ty2H2" localSheetId="3">#REF!</definedName>
    <definedName name="Ty2H2" localSheetId="2">#REF!</definedName>
    <definedName name="Ty2H2" localSheetId="1">#REF!</definedName>
    <definedName name="Ty2H2" localSheetId="0">#REF!</definedName>
    <definedName name="Ty2H2" localSheetId="7">#REF!</definedName>
    <definedName name="Ty2H2" localSheetId="5">#REF!</definedName>
    <definedName name="Ty2H2">#REF!</definedName>
    <definedName name="Ty2H3" localSheetId="4">#REF!</definedName>
    <definedName name="Ty2H3" localSheetId="3">#REF!</definedName>
    <definedName name="Ty2H3" localSheetId="2">#REF!</definedName>
    <definedName name="Ty2H3" localSheetId="1">#REF!</definedName>
    <definedName name="Ty2H3" localSheetId="0">#REF!</definedName>
    <definedName name="Ty2H3" localSheetId="7">#REF!</definedName>
    <definedName name="Ty2H3" localSheetId="5">#REF!</definedName>
    <definedName name="Ty2H3">#REF!</definedName>
    <definedName name="Ty2Hun1" localSheetId="4">#REF!</definedName>
    <definedName name="Ty2Hun1" localSheetId="3">#REF!</definedName>
    <definedName name="Ty2Hun1" localSheetId="2">#REF!</definedName>
    <definedName name="Ty2Hun1" localSheetId="1">#REF!</definedName>
    <definedName name="Ty2Hun1" localSheetId="0">#REF!</definedName>
    <definedName name="Ty2Hun1" localSheetId="7">#REF!</definedName>
    <definedName name="Ty2Hun1" localSheetId="5">#REF!</definedName>
    <definedName name="Ty2Hun1">#REF!</definedName>
    <definedName name="Ty2Hun2" localSheetId="4">#REF!</definedName>
    <definedName name="Ty2Hun2" localSheetId="3">#REF!</definedName>
    <definedName name="Ty2Hun2" localSheetId="2">#REF!</definedName>
    <definedName name="Ty2Hun2" localSheetId="1">#REF!</definedName>
    <definedName name="Ty2Hun2" localSheetId="0">#REF!</definedName>
    <definedName name="Ty2Hun2" localSheetId="7">#REF!</definedName>
    <definedName name="Ty2Hun2" localSheetId="5">#REF!</definedName>
    <definedName name="Ty2Hun2">#REF!</definedName>
    <definedName name="Ty2K1" localSheetId="4">#REF!</definedName>
    <definedName name="Ty2K1" localSheetId="3">#REF!</definedName>
    <definedName name="Ty2K1" localSheetId="2">#REF!</definedName>
    <definedName name="Ty2K1" localSheetId="1">#REF!</definedName>
    <definedName name="Ty2K1" localSheetId="0">#REF!</definedName>
    <definedName name="Ty2K1" localSheetId="7">#REF!</definedName>
    <definedName name="Ty2K1" localSheetId="5">#REF!</definedName>
    <definedName name="Ty2K1">#REF!</definedName>
    <definedName name="Ty2K2" localSheetId="4">#REF!</definedName>
    <definedName name="Ty2K2" localSheetId="3">#REF!</definedName>
    <definedName name="Ty2K2" localSheetId="2">#REF!</definedName>
    <definedName name="Ty2K2" localSheetId="1">#REF!</definedName>
    <definedName name="Ty2K2" localSheetId="0">#REF!</definedName>
    <definedName name="Ty2K2" localSheetId="7">#REF!</definedName>
    <definedName name="Ty2K2" localSheetId="5">#REF!</definedName>
    <definedName name="Ty2K2">#REF!</definedName>
    <definedName name="Ty2L1" localSheetId="4">#REF!</definedName>
    <definedName name="Ty2L1" localSheetId="3">#REF!</definedName>
    <definedName name="Ty2L1" localSheetId="2">#REF!</definedName>
    <definedName name="Ty2L1" localSheetId="1">#REF!</definedName>
    <definedName name="Ty2L1" localSheetId="0">#REF!</definedName>
    <definedName name="Ty2L1" localSheetId="7">#REF!</definedName>
    <definedName name="Ty2L1" localSheetId="5">#REF!</definedName>
    <definedName name="Ty2L1">#REF!</definedName>
    <definedName name="Ty2L2" localSheetId="4">#REF!</definedName>
    <definedName name="Ty2L2" localSheetId="3">#REF!</definedName>
    <definedName name="Ty2L2" localSheetId="2">#REF!</definedName>
    <definedName name="Ty2L2" localSheetId="1">#REF!</definedName>
    <definedName name="Ty2L2" localSheetId="0">#REF!</definedName>
    <definedName name="Ty2L2" localSheetId="7">#REF!</definedName>
    <definedName name="Ty2L2" localSheetId="5">#REF!</definedName>
    <definedName name="Ty2L2">#REF!</definedName>
    <definedName name="Ty2L3" localSheetId="4">#REF!</definedName>
    <definedName name="Ty2L3" localSheetId="3">#REF!</definedName>
    <definedName name="Ty2L3" localSheetId="2">#REF!</definedName>
    <definedName name="Ty2L3" localSheetId="1">#REF!</definedName>
    <definedName name="Ty2L3" localSheetId="0">#REF!</definedName>
    <definedName name="Ty2L3" localSheetId="7">#REF!</definedName>
    <definedName name="Ty2L3" localSheetId="5">#REF!</definedName>
    <definedName name="Ty2L3">#REF!</definedName>
    <definedName name="Ty2L4" localSheetId="4">#REF!</definedName>
    <definedName name="Ty2L4" localSheetId="3">#REF!</definedName>
    <definedName name="Ty2L4" localSheetId="2">#REF!</definedName>
    <definedName name="Ty2L4" localSheetId="1">#REF!</definedName>
    <definedName name="Ty2L4" localSheetId="0">#REF!</definedName>
    <definedName name="Ty2L4" localSheetId="7">#REF!</definedName>
    <definedName name="Ty2L4" localSheetId="5">#REF!</definedName>
    <definedName name="Ty2L4">#REF!</definedName>
    <definedName name="Ty2L5" localSheetId="4">#REF!</definedName>
    <definedName name="Ty2L5" localSheetId="3">#REF!</definedName>
    <definedName name="Ty2L5" localSheetId="2">#REF!</definedName>
    <definedName name="Ty2L5" localSheetId="1">#REF!</definedName>
    <definedName name="Ty2L5" localSheetId="0">#REF!</definedName>
    <definedName name="Ty2L5" localSheetId="7">#REF!</definedName>
    <definedName name="Ty2L5" localSheetId="5">#REF!</definedName>
    <definedName name="Ty2L5">#REF!</definedName>
    <definedName name="Ty2L6" localSheetId="4">#REF!</definedName>
    <definedName name="Ty2L6" localSheetId="3">#REF!</definedName>
    <definedName name="Ty2L6" localSheetId="2">#REF!</definedName>
    <definedName name="Ty2L6" localSheetId="1">#REF!</definedName>
    <definedName name="Ty2L6" localSheetId="0">#REF!</definedName>
    <definedName name="Ty2L6" localSheetId="7">#REF!</definedName>
    <definedName name="Ty2L6" localSheetId="5">#REF!</definedName>
    <definedName name="Ty2L6">#REF!</definedName>
    <definedName name="Ty2TH" localSheetId="4">#REF!</definedName>
    <definedName name="Ty2TH" localSheetId="3">#REF!</definedName>
    <definedName name="Ty2TH" localSheetId="2">#REF!</definedName>
    <definedName name="Ty2TH" localSheetId="1">#REF!</definedName>
    <definedName name="Ty2TH" localSheetId="0">#REF!</definedName>
    <definedName name="Ty2TH" localSheetId="7">#REF!</definedName>
    <definedName name="Ty2TH" localSheetId="5">#REF!</definedName>
    <definedName name="Ty2TH">#REF!</definedName>
    <definedName name="Ty2TL" localSheetId="4">#REF!</definedName>
    <definedName name="Ty2TL" localSheetId="3">#REF!</definedName>
    <definedName name="Ty2TL" localSheetId="2">#REF!</definedName>
    <definedName name="Ty2TL" localSheetId="1">#REF!</definedName>
    <definedName name="Ty2TL" localSheetId="0">#REF!</definedName>
    <definedName name="Ty2TL" localSheetId="7">#REF!</definedName>
    <definedName name="Ty2TL" localSheetId="5">#REF!</definedName>
    <definedName name="Ty2TL">#REF!</definedName>
    <definedName name="TYPE" localSheetId="4">#REF!</definedName>
    <definedName name="TYPE" localSheetId="3">#REF!</definedName>
    <definedName name="TYPE" localSheetId="2">#REF!</definedName>
    <definedName name="TYPE" localSheetId="1">#REF!</definedName>
    <definedName name="TYPE" localSheetId="0">#REF!</definedName>
    <definedName name="TYPE" localSheetId="7">#REF!</definedName>
    <definedName name="TYPE" localSheetId="5">#REF!</definedName>
    <definedName name="TYPE">#REF!</definedName>
    <definedName name="TYU" localSheetId="4">#REF!</definedName>
    <definedName name="TYU" localSheetId="3">#REF!</definedName>
    <definedName name="TYU" localSheetId="2">#REF!</definedName>
    <definedName name="TYU" localSheetId="1">#REF!</definedName>
    <definedName name="TYU" localSheetId="0">#REF!</definedName>
    <definedName name="TYU" localSheetId="7">#REF!</definedName>
    <definedName name="TYU" localSheetId="5">#REF!</definedName>
    <definedName name="TYU">#REF!</definedName>
    <definedName name="U_VAR1" localSheetId="4">#REF!</definedName>
    <definedName name="U_VAR1" localSheetId="3">#REF!</definedName>
    <definedName name="U_VAR1" localSheetId="2">#REF!</definedName>
    <definedName name="U_VAR1" localSheetId="1">#REF!</definedName>
    <definedName name="U_VAR1" localSheetId="0">#REF!</definedName>
    <definedName name="U_VAR1" localSheetId="7">#REF!</definedName>
    <definedName name="U_VAR1" localSheetId="5">#REF!</definedName>
    <definedName name="U_VAR1">#REF!</definedName>
    <definedName name="u9psqreiohy98et" localSheetId="4">[181]기기리스트!#REF!</definedName>
    <definedName name="u9psqreiohy98et" localSheetId="3">[181]기기리스트!#REF!</definedName>
    <definedName name="u9psqreiohy98et" localSheetId="2">[181]기기리스트!#REF!</definedName>
    <definedName name="u9psqreiohy98et" localSheetId="1">[181]기기리스트!#REF!</definedName>
    <definedName name="u9psqreiohy98et" localSheetId="0">[181]기기리스트!#REF!</definedName>
    <definedName name="u9psqreiohy98et" localSheetId="7">[182]기기리스트!#REF!</definedName>
    <definedName name="u9psqreiohy98et" localSheetId="5">[181]기기리스트!#REF!</definedName>
    <definedName name="u9psqreiohy98et">[182]기기리스트!#REF!</definedName>
    <definedName name="U형수로">'[183]집수정(600-700)'!$P$4</definedName>
    <definedName name="UD" localSheetId="4">#REF!</definedName>
    <definedName name="UD" localSheetId="3">#REF!</definedName>
    <definedName name="UD" localSheetId="2">#REF!</definedName>
    <definedName name="UD" localSheetId="1">#REF!</definedName>
    <definedName name="UD" localSheetId="0">#REF!</definedName>
    <definedName name="UD" localSheetId="7">#REF!</definedName>
    <definedName name="UD" localSheetId="5">#REF!</definedName>
    <definedName name="UD">#REF!</definedName>
    <definedName name="UJI">[184]DATE!$I$24:$I$85</definedName>
    <definedName name="UL" localSheetId="4">[26]을!#REF!</definedName>
    <definedName name="UL" localSheetId="3">[26]을!#REF!</definedName>
    <definedName name="UL" localSheetId="2">[26]을!#REF!</definedName>
    <definedName name="UL" localSheetId="1">[26]을!#REF!</definedName>
    <definedName name="UL" localSheetId="0">[26]을!#REF!</definedName>
    <definedName name="UL" localSheetId="7">[26]을!#REF!</definedName>
    <definedName name="UL" localSheetId="5">[26]을!#REF!</definedName>
    <definedName name="UL">[26]을!#REF!</definedName>
    <definedName name="um" localSheetId="4">[14]설계조건!#REF!</definedName>
    <definedName name="um" localSheetId="3">[14]설계조건!#REF!</definedName>
    <definedName name="um" localSheetId="2">[14]설계조건!#REF!</definedName>
    <definedName name="um" localSheetId="1">[14]설계조건!#REF!</definedName>
    <definedName name="um" localSheetId="0">[14]설계조건!#REF!</definedName>
    <definedName name="um" localSheetId="7">[14]설계조건!#REF!</definedName>
    <definedName name="um" localSheetId="5">[14]설계조건!#REF!</definedName>
    <definedName name="um">[14]설계조건!#REF!</definedName>
    <definedName name="un_공통공사비" localSheetId="4">#REF!</definedName>
    <definedName name="un_공통공사비" localSheetId="3">#REF!</definedName>
    <definedName name="un_공통공사비" localSheetId="2">#REF!</definedName>
    <definedName name="un_공통공사비" localSheetId="1">#REF!</definedName>
    <definedName name="un_공통공사비" localSheetId="0">#REF!</definedName>
    <definedName name="un_공통공사비" localSheetId="7">#REF!</definedName>
    <definedName name="un_공통공사비" localSheetId="5">#REF!</definedName>
    <definedName name="un_공통공사비">#REF!</definedName>
    <definedName name="un_단위시설별공사비" localSheetId="4">#REF!</definedName>
    <definedName name="un_단위시설별공사비" localSheetId="3">#REF!</definedName>
    <definedName name="un_단위시설별공사비" localSheetId="2">#REF!</definedName>
    <definedName name="un_단위시설별공사비" localSheetId="1">#REF!</definedName>
    <definedName name="un_단위시설별공사비" localSheetId="0">#REF!</definedName>
    <definedName name="un_단위시설별공사비" localSheetId="7">#REF!</definedName>
    <definedName name="un_단위시설별공사비" localSheetId="5">#REF!</definedName>
    <definedName name="un_단위시설별공사비">#REF!</definedName>
    <definedName name="UNITA" localSheetId="4">[17]부하계산서!#REF!</definedName>
    <definedName name="UNITA" localSheetId="3">[17]부하계산서!#REF!</definedName>
    <definedName name="UNITA" localSheetId="2">[17]부하계산서!#REF!</definedName>
    <definedName name="UNITA" localSheetId="1">[17]부하계산서!#REF!</definedName>
    <definedName name="UNITA" localSheetId="0">[17]부하계산서!#REF!</definedName>
    <definedName name="UNITA" localSheetId="7">[17]부하계산서!#REF!</definedName>
    <definedName name="UNITA" localSheetId="5">[17]부하계산서!#REF!</definedName>
    <definedName name="UNITA">[17]부하계산서!#REF!</definedName>
    <definedName name="UNITAA" localSheetId="4">[17]부하계산서!#REF!</definedName>
    <definedName name="UNITAA" localSheetId="3">[17]부하계산서!#REF!</definedName>
    <definedName name="UNITAA" localSheetId="2">[17]부하계산서!#REF!</definedName>
    <definedName name="UNITAA" localSheetId="1">[17]부하계산서!#REF!</definedName>
    <definedName name="UNITAA" localSheetId="0">[17]부하계산서!#REF!</definedName>
    <definedName name="UNITAA" localSheetId="7">[17]부하계산서!#REF!</definedName>
    <definedName name="UNITAA" localSheetId="5">[17]부하계산서!#REF!</definedName>
    <definedName name="UNITAA">[17]부하계산서!#REF!</definedName>
    <definedName name="UNITB" localSheetId="4">[17]부하계산서!#REF!</definedName>
    <definedName name="UNITB" localSheetId="3">[17]부하계산서!#REF!</definedName>
    <definedName name="UNITB">[17]부하계산서!#REF!</definedName>
    <definedName name="UNITBB" localSheetId="4">[17]부하계산서!#REF!</definedName>
    <definedName name="UNITBB" localSheetId="3">[17]부하계산서!#REF!</definedName>
    <definedName name="UNITBB">[17]부하계산서!#REF!</definedName>
    <definedName name="UNITC" localSheetId="4">[17]부하계산서!#REF!</definedName>
    <definedName name="UNITC" localSheetId="3">[17]부하계산서!#REF!</definedName>
    <definedName name="UNITC">[17]부하계산서!#REF!</definedName>
    <definedName name="UNITC1" localSheetId="4">[17]부하계산서!#REF!</definedName>
    <definedName name="UNITC1" localSheetId="3">[17]부하계산서!#REF!</definedName>
    <definedName name="UNITC1">[17]부하계산서!#REF!</definedName>
    <definedName name="UNITCA" localSheetId="4">[17]부하계산서!#REF!</definedName>
    <definedName name="UNITCA" localSheetId="3">[17]부하계산서!#REF!</definedName>
    <definedName name="UNITCA">[17]부하계산서!#REF!</definedName>
    <definedName name="UNITD" localSheetId="4">[17]부하계산서!#REF!</definedName>
    <definedName name="UNITD" localSheetId="3">[17]부하계산서!#REF!</definedName>
    <definedName name="UNITD">[17]부하계산서!#REF!</definedName>
    <definedName name="UNITDA" localSheetId="4">[17]부하계산서!#REF!</definedName>
    <definedName name="UNITDA" localSheetId="3">[17]부하계산서!#REF!</definedName>
    <definedName name="UNITDA">[17]부하계산서!#REF!</definedName>
    <definedName name="UPSR" localSheetId="4">[17]부하계산서!#REF!</definedName>
    <definedName name="UPSR" localSheetId="3">[17]부하계산서!#REF!</definedName>
    <definedName name="UPSR">[17]부하계산서!#REF!</definedName>
    <definedName name="UT" localSheetId="4">#REF!</definedName>
    <definedName name="UT" localSheetId="3">#REF!</definedName>
    <definedName name="UT" localSheetId="2">#REF!</definedName>
    <definedName name="UT" localSheetId="1">#REF!</definedName>
    <definedName name="UT" localSheetId="0">#REF!</definedName>
    <definedName name="UT" localSheetId="7">#REF!</definedName>
    <definedName name="UT" localSheetId="5">#REF!</definedName>
    <definedName name="UT">#REF!</definedName>
    <definedName name="uu" localSheetId="4">#REF!</definedName>
    <definedName name="uu" localSheetId="3">#REF!</definedName>
    <definedName name="uu" localSheetId="2">#REF!</definedName>
    <definedName name="uu" localSheetId="1">#REF!</definedName>
    <definedName name="uu" localSheetId="0">#REF!</definedName>
    <definedName name="uu" localSheetId="7">#REF!</definedName>
    <definedName name="uu" localSheetId="5">#REF!</definedName>
    <definedName name="uu">#REF!</definedName>
    <definedName name="UUU" localSheetId="4" hidden="1">#REF!</definedName>
    <definedName name="UUU" localSheetId="3" hidden="1">#REF!</definedName>
    <definedName name="UUU" localSheetId="2" hidden="1">#REF!</definedName>
    <definedName name="UUU" localSheetId="1" hidden="1">#REF!</definedName>
    <definedName name="UUU" localSheetId="0" hidden="1">#REF!</definedName>
    <definedName name="UUU" localSheetId="7" hidden="1">#REF!</definedName>
    <definedName name="UUU" localSheetId="5" hidden="1">#REF!</definedName>
    <definedName name="UUU" hidden="1">#REF!</definedName>
    <definedName name="uw" localSheetId="4">[14]설계조건!#REF!</definedName>
    <definedName name="uw" localSheetId="3">[14]설계조건!#REF!</definedName>
    <definedName name="uw" localSheetId="2">[14]설계조건!#REF!</definedName>
    <definedName name="uw" localSheetId="1">[14]설계조건!#REF!</definedName>
    <definedName name="uw" localSheetId="0">[14]설계조건!#REF!</definedName>
    <definedName name="uw" localSheetId="7">[14]설계조건!#REF!</definedName>
    <definedName name="uw" localSheetId="5">[14]설계조건!#REF!</definedName>
    <definedName name="uw">[14]설계조건!#REF!</definedName>
    <definedName name="VAFP" localSheetId="4">#REF!</definedName>
    <definedName name="VAFP" localSheetId="3">#REF!</definedName>
    <definedName name="VAFP" localSheetId="2">#REF!</definedName>
    <definedName name="VAFP" localSheetId="1">#REF!</definedName>
    <definedName name="VAFP" localSheetId="0">#REF!</definedName>
    <definedName name="VAFP" localSheetId="7">#REF!</definedName>
    <definedName name="VAFP" localSheetId="5">#REF!</definedName>
    <definedName name="VAFP">#REF!</definedName>
    <definedName name="VB" hidden="1">{#N/A,#N/A,FALSE,"이태원철근"}</definedName>
    <definedName name="VBN" hidden="1">{#N/A,#N/A,FALSE,"이태원철근"}</definedName>
    <definedName name="VBV" localSheetId="4">#REF!</definedName>
    <definedName name="VBV" localSheetId="3">#REF!</definedName>
    <definedName name="VBV" localSheetId="2">#REF!</definedName>
    <definedName name="VBV" localSheetId="1">#REF!</definedName>
    <definedName name="VBV" localSheetId="0">#REF!</definedName>
    <definedName name="VBV" localSheetId="7">#REF!</definedName>
    <definedName name="VBV" localSheetId="5">#REF!</definedName>
    <definedName name="VBV">#REF!</definedName>
    <definedName name="VCR" localSheetId="4">#REF!</definedName>
    <definedName name="VCR" localSheetId="3">#REF!</definedName>
    <definedName name="VCR" localSheetId="2">#REF!</definedName>
    <definedName name="VCR" localSheetId="1">#REF!</definedName>
    <definedName name="VCR" localSheetId="0">#REF!</definedName>
    <definedName name="VCR" localSheetId="7">#REF!</definedName>
    <definedName name="VCR" localSheetId="5">#REF!</definedName>
    <definedName name="VCR">#REF!</definedName>
    <definedName name="VDATA">#N/A</definedName>
    <definedName name="VDSVP" localSheetId="4">#REF!</definedName>
    <definedName name="VDSVP" localSheetId="3">#REF!</definedName>
    <definedName name="VDSVP" localSheetId="2">#REF!</definedName>
    <definedName name="VDSVP" localSheetId="1">#REF!</definedName>
    <definedName name="VDSVP" localSheetId="0">#REF!</definedName>
    <definedName name="VDSVP" localSheetId="7">#REF!</definedName>
    <definedName name="VDSVP" localSheetId="5">#REF!</definedName>
    <definedName name="VDSVP">#REF!</definedName>
    <definedName name="VHAF" localSheetId="4">#REF!</definedName>
    <definedName name="VHAF" localSheetId="3">#REF!</definedName>
    <definedName name="VHAF" localSheetId="2">#REF!</definedName>
    <definedName name="VHAF" localSheetId="1">#REF!</definedName>
    <definedName name="VHAF" localSheetId="0">#REF!</definedName>
    <definedName name="VHAF" localSheetId="7">#REF!</definedName>
    <definedName name="VHAF" localSheetId="5">#REF!</definedName>
    <definedName name="VHAF">#REF!</definedName>
    <definedName name="VHMF" localSheetId="4">#REF!</definedName>
    <definedName name="VHMF" localSheetId="3">#REF!</definedName>
    <definedName name="VHMF" localSheetId="2">#REF!</definedName>
    <definedName name="VHMF" localSheetId="1">#REF!</definedName>
    <definedName name="VHMF" localSheetId="0">#REF!</definedName>
    <definedName name="VHMF" localSheetId="7">#REF!</definedName>
    <definedName name="VHMF" localSheetId="5">#REF!</definedName>
    <definedName name="VHMF">#REF!</definedName>
    <definedName name="VMAX">#N/A</definedName>
    <definedName name="VMF" localSheetId="4">#REF!</definedName>
    <definedName name="VMF" localSheetId="3">#REF!</definedName>
    <definedName name="VMF" localSheetId="2">#REF!</definedName>
    <definedName name="VMF" localSheetId="1">#REF!</definedName>
    <definedName name="VMF" localSheetId="0">#REF!</definedName>
    <definedName name="VMF" localSheetId="7">#REF!</definedName>
    <definedName name="VMF" localSheetId="5">#REF!</definedName>
    <definedName name="VMF">#REF!</definedName>
    <definedName name="VMOTOR" localSheetId="4">#REF!</definedName>
    <definedName name="VMOTOR" localSheetId="3">#REF!</definedName>
    <definedName name="VMOTOR" localSheetId="2">#REF!</definedName>
    <definedName name="VMOTOR" localSheetId="1">#REF!</definedName>
    <definedName name="VMOTOR" localSheetId="0">#REF!</definedName>
    <definedName name="VMOTOR" localSheetId="7">#REF!</definedName>
    <definedName name="VMOTOR" localSheetId="5">#REF!</definedName>
    <definedName name="VMOTOR">#REF!</definedName>
    <definedName name="VPUMP" localSheetId="4">#REF!</definedName>
    <definedName name="VPUMP" localSheetId="3">#REF!</definedName>
    <definedName name="VPUMP" localSheetId="2">#REF!</definedName>
    <definedName name="VPUMP" localSheetId="1">#REF!</definedName>
    <definedName name="VPUMP" localSheetId="0">#REF!</definedName>
    <definedName name="VPUMP" localSheetId="7">#REF!</definedName>
    <definedName name="VPUMP" localSheetId="5">#REF!</definedName>
    <definedName name="VPUMP">#REF!</definedName>
    <definedName name="VSV" localSheetId="4">#REF!</definedName>
    <definedName name="VSV" localSheetId="3">#REF!</definedName>
    <definedName name="VSV" localSheetId="2">#REF!</definedName>
    <definedName name="VSV" localSheetId="1">#REF!</definedName>
    <definedName name="VSV" localSheetId="0">#REF!</definedName>
    <definedName name="VSV" localSheetId="7">#REF!</definedName>
    <definedName name="VSV" localSheetId="5">#REF!</definedName>
    <definedName name="VSV">#REF!</definedName>
    <definedName name="VVAFP" localSheetId="4">#REF!</definedName>
    <definedName name="VVAFP" localSheetId="3">#REF!</definedName>
    <definedName name="VVAFP" localSheetId="2">#REF!</definedName>
    <definedName name="VVAFP" localSheetId="1">#REF!</definedName>
    <definedName name="VVAFP" localSheetId="0">#REF!</definedName>
    <definedName name="VVAFP" localSheetId="7">#REF!</definedName>
    <definedName name="VVAFP" localSheetId="5">#REF!</definedName>
    <definedName name="VVAFP">#REF!</definedName>
    <definedName name="VVMF" localSheetId="4">#REF!</definedName>
    <definedName name="VVMF" localSheetId="3">#REF!</definedName>
    <definedName name="VVMF" localSheetId="2">#REF!</definedName>
    <definedName name="VVMF" localSheetId="1">#REF!</definedName>
    <definedName name="VVMF" localSheetId="0">#REF!</definedName>
    <definedName name="VVMF" localSheetId="7">#REF!</definedName>
    <definedName name="VVMF" localSheetId="5">#REF!</definedName>
    <definedName name="VVMF">#REF!</definedName>
    <definedName name="VVV" localSheetId="4">#REF!</definedName>
    <definedName name="VVV" localSheetId="3">#REF!</definedName>
    <definedName name="VVV" localSheetId="2">#REF!</definedName>
    <definedName name="VVV" localSheetId="1">#REF!</definedName>
    <definedName name="VVV" localSheetId="0">#REF!</definedName>
    <definedName name="VVV" localSheetId="7">#REF!</definedName>
    <definedName name="VVV" localSheetId="5">#REF!</definedName>
    <definedName name="VVV">#REF!</definedName>
    <definedName name="VWEI">#N/A</definedName>
    <definedName name="w" localSheetId="4">#REF!</definedName>
    <definedName name="w" localSheetId="3">#REF!</definedName>
    <definedName name="w" localSheetId="2">#REF!</definedName>
    <definedName name="w" localSheetId="1">#REF!</definedName>
    <definedName name="w" localSheetId="0">#REF!</definedName>
    <definedName name="w" localSheetId="7">#REF!</definedName>
    <definedName name="w" localSheetId="5">#REF!</definedName>
    <definedName name="w">#REF!</definedName>
    <definedName name="W10L" localSheetId="4">[21]INPUT!#REF!</definedName>
    <definedName name="W10L" localSheetId="3">[21]INPUT!#REF!</definedName>
    <definedName name="W10L" localSheetId="2">[21]INPUT!#REF!</definedName>
    <definedName name="W10L" localSheetId="1">[21]INPUT!#REF!</definedName>
    <definedName name="W10L" localSheetId="0">[21]INPUT!#REF!</definedName>
    <definedName name="W10L" localSheetId="7">[21]INPUT!#REF!</definedName>
    <definedName name="W10L" localSheetId="5">[21]INPUT!#REF!</definedName>
    <definedName name="W10L">[21]INPUT!#REF!</definedName>
    <definedName name="W10R" localSheetId="4">[21]INPUT!#REF!</definedName>
    <definedName name="W10R" localSheetId="3">[21]INPUT!#REF!</definedName>
    <definedName name="W10R" localSheetId="2">[21]INPUT!#REF!</definedName>
    <definedName name="W10R" localSheetId="1">[21]INPUT!#REF!</definedName>
    <definedName name="W10R" localSheetId="0">[21]INPUT!#REF!</definedName>
    <definedName name="W10R" localSheetId="7">[21]INPUT!#REF!</definedName>
    <definedName name="W10R" localSheetId="5">[21]INPUT!#REF!</definedName>
    <definedName name="W10R">[21]INPUT!#REF!</definedName>
    <definedName name="W1C" localSheetId="4">#REF!</definedName>
    <definedName name="W1C" localSheetId="3">#REF!</definedName>
    <definedName name="W1C" localSheetId="2">#REF!</definedName>
    <definedName name="W1C" localSheetId="1">#REF!</definedName>
    <definedName name="W1C" localSheetId="0">#REF!</definedName>
    <definedName name="W1C" localSheetId="7">#REF!</definedName>
    <definedName name="W1C" localSheetId="5">#REF!</definedName>
    <definedName name="W1C">#REF!</definedName>
    <definedName name="W2C" localSheetId="4">#REF!</definedName>
    <definedName name="W2C" localSheetId="3">#REF!</definedName>
    <definedName name="W2C" localSheetId="2">#REF!</definedName>
    <definedName name="W2C" localSheetId="1">#REF!</definedName>
    <definedName name="W2C" localSheetId="0">#REF!</definedName>
    <definedName name="W2C" localSheetId="7">#REF!</definedName>
    <definedName name="W2C" localSheetId="5">#REF!</definedName>
    <definedName name="W2C">#REF!</definedName>
    <definedName name="W3L" localSheetId="4">[21]INPUT!#REF!</definedName>
    <definedName name="W3L" localSheetId="3">[21]INPUT!#REF!</definedName>
    <definedName name="W3L" localSheetId="2">[21]INPUT!#REF!</definedName>
    <definedName name="W3L" localSheetId="1">[21]INPUT!#REF!</definedName>
    <definedName name="W3L" localSheetId="0">[21]INPUT!#REF!</definedName>
    <definedName name="W3L" localSheetId="7">[21]INPUT!#REF!</definedName>
    <definedName name="W3L" localSheetId="5">[21]INPUT!#REF!</definedName>
    <definedName name="W3L">[21]INPUT!#REF!</definedName>
    <definedName name="W3R" localSheetId="4">[21]INPUT!#REF!</definedName>
    <definedName name="W3R" localSheetId="3">[21]INPUT!#REF!</definedName>
    <definedName name="W3R" localSheetId="2">[21]INPUT!#REF!</definedName>
    <definedName name="W3R" localSheetId="1">[21]INPUT!#REF!</definedName>
    <definedName name="W3R" localSheetId="0">[21]INPUT!#REF!</definedName>
    <definedName name="W3R" localSheetId="7">[21]INPUT!#REF!</definedName>
    <definedName name="W3R" localSheetId="5">[21]INPUT!#REF!</definedName>
    <definedName name="W3R">[21]INPUT!#REF!</definedName>
    <definedName name="W4L" localSheetId="4">[21]INPUT!#REF!</definedName>
    <definedName name="W4L" localSheetId="3">[21]INPUT!#REF!</definedName>
    <definedName name="W4L">[21]INPUT!#REF!</definedName>
    <definedName name="W4R" localSheetId="4">[21]INPUT!#REF!</definedName>
    <definedName name="W4R" localSheetId="3">[21]INPUT!#REF!</definedName>
    <definedName name="W4R">[21]INPUT!#REF!</definedName>
    <definedName name="W5L" localSheetId="4">[21]INPUT!#REF!</definedName>
    <definedName name="W5L" localSheetId="3">[21]INPUT!#REF!</definedName>
    <definedName name="W5L">[21]INPUT!#REF!</definedName>
    <definedName name="W5R" localSheetId="4">[21]INPUT!#REF!</definedName>
    <definedName name="W5R" localSheetId="3">[21]INPUT!#REF!</definedName>
    <definedName name="W5R">[21]INPUT!#REF!</definedName>
    <definedName name="W6L" localSheetId="4">[21]INPUT!#REF!</definedName>
    <definedName name="W6L" localSheetId="3">[21]INPUT!#REF!</definedName>
    <definedName name="W6L">[21]INPUT!#REF!</definedName>
    <definedName name="W6R" localSheetId="4">[21]INPUT!#REF!</definedName>
    <definedName name="W6R" localSheetId="3">[21]INPUT!#REF!</definedName>
    <definedName name="W6R">[21]INPUT!#REF!</definedName>
    <definedName name="W7L" localSheetId="4">[21]INPUT!#REF!</definedName>
    <definedName name="W7L" localSheetId="3">[21]INPUT!#REF!</definedName>
    <definedName name="W7L">[21]INPUT!#REF!</definedName>
    <definedName name="W7R" localSheetId="4">[21]INPUT!#REF!</definedName>
    <definedName name="W7R" localSheetId="3">[21]INPUT!#REF!</definedName>
    <definedName name="W7R">[21]INPUT!#REF!</definedName>
    <definedName name="W8L" localSheetId="4">[21]INPUT!#REF!</definedName>
    <definedName name="W8L" localSheetId="3">[21]INPUT!#REF!</definedName>
    <definedName name="W8L">[21]INPUT!#REF!</definedName>
    <definedName name="W8R" localSheetId="4">[21]INPUT!#REF!</definedName>
    <definedName name="W8R" localSheetId="3">[21]INPUT!#REF!</definedName>
    <definedName name="W8R">[21]INPUT!#REF!</definedName>
    <definedName name="W9L" localSheetId="4">[21]INPUT!#REF!</definedName>
    <definedName name="W9L" localSheetId="3">[21]INPUT!#REF!</definedName>
    <definedName name="W9L">[21]INPUT!#REF!</definedName>
    <definedName name="W9R" localSheetId="4">[21]INPUT!#REF!</definedName>
    <definedName name="W9R" localSheetId="3">[21]INPUT!#REF!</definedName>
    <definedName name="W9R">[21]INPUT!#REF!</definedName>
    <definedName name="WA" localSheetId="4">[130]교각1!#REF!</definedName>
    <definedName name="WA" localSheetId="3">[130]교각1!#REF!</definedName>
    <definedName name="WA" localSheetId="7">#REF!</definedName>
    <definedName name="WA">[130]교각1!#REF!</definedName>
    <definedName name="WALL" localSheetId="4">[14]설계조건!#REF!</definedName>
    <definedName name="WALL" localSheetId="3">[14]설계조건!#REF!</definedName>
    <definedName name="WALL">[14]설계조건!#REF!</definedName>
    <definedName name="WB" localSheetId="4">#REF!</definedName>
    <definedName name="WB" localSheetId="3">#REF!</definedName>
    <definedName name="WB" localSheetId="2">#REF!</definedName>
    <definedName name="WB" localSheetId="1">#REF!</definedName>
    <definedName name="WB" localSheetId="0">#REF!</definedName>
    <definedName name="WB" localSheetId="7">#REF!</definedName>
    <definedName name="WB" localSheetId="5">#REF!</definedName>
    <definedName name="WB">#REF!</definedName>
    <definedName name="WBB" localSheetId="4">#REF!</definedName>
    <definedName name="WBB" localSheetId="3">#REF!</definedName>
    <definedName name="WBB" localSheetId="2">#REF!</definedName>
    <definedName name="WBB" localSheetId="1">#REF!</definedName>
    <definedName name="WBB" localSheetId="0">#REF!</definedName>
    <definedName name="WBB" localSheetId="7">#REF!</definedName>
    <definedName name="WBB" localSheetId="5">#REF!</definedName>
    <definedName name="WBB">#REF!</definedName>
    <definedName name="WC" localSheetId="4">#REF!</definedName>
    <definedName name="WC" localSheetId="3">#REF!</definedName>
    <definedName name="WC" localSheetId="2">#REF!</definedName>
    <definedName name="WC" localSheetId="1">#REF!</definedName>
    <definedName name="WC" localSheetId="0">#REF!</definedName>
    <definedName name="WC" localSheetId="7">#REF!</definedName>
    <definedName name="WC" localSheetId="5">#REF!</definedName>
    <definedName name="WC">#REF!</definedName>
    <definedName name="WCC" localSheetId="4">#REF!</definedName>
    <definedName name="WCC" localSheetId="3">#REF!</definedName>
    <definedName name="WCC" localSheetId="2">#REF!</definedName>
    <definedName name="WCC" localSheetId="1">#REF!</definedName>
    <definedName name="WCC" localSheetId="0">#REF!</definedName>
    <definedName name="WCC" localSheetId="7">#REF!</definedName>
    <definedName name="WCC" localSheetId="5">#REF!</definedName>
    <definedName name="WCC">#REF!</definedName>
    <definedName name="Wcon" localSheetId="4">#REF!</definedName>
    <definedName name="Wcon" localSheetId="3">#REF!</definedName>
    <definedName name="Wcon" localSheetId="2">#REF!</definedName>
    <definedName name="Wcon" localSheetId="1">#REF!</definedName>
    <definedName name="Wcon" localSheetId="0">#REF!</definedName>
    <definedName name="Wcon" localSheetId="7">#REF!</definedName>
    <definedName name="Wcon" localSheetId="5">#REF!</definedName>
    <definedName name="Wcon">#REF!</definedName>
    <definedName name="WCP" localSheetId="4">#REF!</definedName>
    <definedName name="WCP" localSheetId="3">#REF!</definedName>
    <definedName name="WCP" localSheetId="2">#REF!</definedName>
    <definedName name="WCP" localSheetId="1">#REF!</definedName>
    <definedName name="WCP" localSheetId="0">#REF!</definedName>
    <definedName name="WCP" localSheetId="7">#REF!</definedName>
    <definedName name="WCP" localSheetId="5">#REF!</definedName>
    <definedName name="WCP">#REF!</definedName>
    <definedName name="WD" localSheetId="4">#REF!</definedName>
    <definedName name="WD" localSheetId="3">#REF!</definedName>
    <definedName name="WD" localSheetId="2">#REF!</definedName>
    <definedName name="WD" localSheetId="1">#REF!</definedName>
    <definedName name="WD" localSheetId="0">#REF!</definedName>
    <definedName name="WD" localSheetId="7">#REF!</definedName>
    <definedName name="WD" localSheetId="5">#REF!</definedName>
    <definedName name="WD">#REF!</definedName>
    <definedName name="WD_P" localSheetId="4">#REF!</definedName>
    <definedName name="WD_P" localSheetId="3">#REF!</definedName>
    <definedName name="WD_P" localSheetId="2">#REF!</definedName>
    <definedName name="WD_P" localSheetId="1">#REF!</definedName>
    <definedName name="WD_P" localSheetId="0">#REF!</definedName>
    <definedName name="WD_P" localSheetId="7">#REF!</definedName>
    <definedName name="WD_P" localSheetId="5">#REF!</definedName>
    <definedName name="WD_P">#REF!</definedName>
    <definedName name="WD_W" localSheetId="4">#REF!</definedName>
    <definedName name="WD_W" localSheetId="3">#REF!</definedName>
    <definedName name="WD_W" localSheetId="2">#REF!</definedName>
    <definedName name="WD_W" localSheetId="1">#REF!</definedName>
    <definedName name="WD_W" localSheetId="0">#REF!</definedName>
    <definedName name="WD_W" localSheetId="7">#REF!</definedName>
    <definedName name="WD_W" localSheetId="5">#REF!</definedName>
    <definedName name="WD_W">#REF!</definedName>
    <definedName name="WEI">#N/A</definedName>
    <definedName name="wer" localSheetId="4" hidden="1">{#N/A,#N/A,FALSE,"골재소요량";#N/A,#N/A,FALSE,"골재소요량"}</definedName>
    <definedName name="wer" localSheetId="3" hidden="1">{#N/A,#N/A,FALSE,"골재소요량";#N/A,#N/A,FALSE,"골재소요량"}</definedName>
    <definedName name="wer" localSheetId="2" hidden="1">{#N/A,#N/A,FALSE,"골재소요량";#N/A,#N/A,FALSE,"골재소요량"}</definedName>
    <definedName name="wer" localSheetId="1" hidden="1">{#N/A,#N/A,FALSE,"골재소요량";#N/A,#N/A,FALSE,"골재소요량"}</definedName>
    <definedName name="wer" localSheetId="0" hidden="1">{#N/A,#N/A,FALSE,"골재소요량";#N/A,#N/A,FALSE,"골재소요량"}</definedName>
    <definedName name="wer" localSheetId="7" hidden="1">{#N/A,#N/A,FALSE,"골재소요량";#N/A,#N/A,FALSE,"골재소요량"}</definedName>
    <definedName name="wer" localSheetId="11" hidden="1">{#N/A,#N/A,FALSE,"골재소요량";#N/A,#N/A,FALSE,"골재소요량"}</definedName>
    <definedName name="wer" localSheetId="5" hidden="1">{#N/A,#N/A,FALSE,"골재소요량";#N/A,#N/A,FALSE,"골재소요량"}</definedName>
    <definedName name="wer" hidden="1">{#N/A,#N/A,FALSE,"골재소요량";#N/A,#N/A,FALSE,"골재소요량"}</definedName>
    <definedName name="wessdd" localSheetId="4">#REF!</definedName>
    <definedName name="wessdd" localSheetId="3">#REF!</definedName>
    <definedName name="wessdd" localSheetId="2">#REF!</definedName>
    <definedName name="wessdd" localSheetId="1">#REF!</definedName>
    <definedName name="wessdd" localSheetId="0">#REF!</definedName>
    <definedName name="wessdd" localSheetId="7">#REF!</definedName>
    <definedName name="wessdd" localSheetId="5">#REF!</definedName>
    <definedName name="wessdd">#REF!</definedName>
    <definedName name="WEW" localSheetId="4">#REF!</definedName>
    <definedName name="WEW" localSheetId="3">#REF!</definedName>
    <definedName name="WEW" localSheetId="2">#REF!</definedName>
    <definedName name="WEW" localSheetId="1">#REF!</definedName>
    <definedName name="WEW" localSheetId="0">#REF!</definedName>
    <definedName name="WEW" localSheetId="7">#REF!</definedName>
    <definedName name="WEW" localSheetId="5">#REF!</definedName>
    <definedName name="WEW">#REF!</definedName>
    <definedName name="WF" localSheetId="4">#REF!</definedName>
    <definedName name="WF" localSheetId="3">#REF!</definedName>
    <definedName name="WF" localSheetId="2">#REF!</definedName>
    <definedName name="WF" localSheetId="1">#REF!</definedName>
    <definedName name="WF" localSheetId="0">#REF!</definedName>
    <definedName name="WF" localSheetId="7">#REF!</definedName>
    <definedName name="WF" localSheetId="5">#REF!</definedName>
    <definedName name="WF">#REF!</definedName>
    <definedName name="WFF" localSheetId="4">#REF!</definedName>
    <definedName name="WFF" localSheetId="3">#REF!</definedName>
    <definedName name="WFF" localSheetId="2">#REF!</definedName>
    <definedName name="WFF" localSheetId="1">#REF!</definedName>
    <definedName name="WFF" localSheetId="0">#REF!</definedName>
    <definedName name="WFF" localSheetId="7">#REF!</definedName>
    <definedName name="WFF" localSheetId="5">#REF!</definedName>
    <definedName name="WFF">#REF!</definedName>
    <definedName name="WfpCon" localSheetId="4">#REF!</definedName>
    <definedName name="WfpCon" localSheetId="3">#REF!</definedName>
    <definedName name="WfpCon" localSheetId="2">#REF!</definedName>
    <definedName name="WfpCon" localSheetId="1">#REF!</definedName>
    <definedName name="WfpCon" localSheetId="0">#REF!</definedName>
    <definedName name="WfpCon" localSheetId="7">#REF!</definedName>
    <definedName name="WfpCon" localSheetId="5">#REF!</definedName>
    <definedName name="WfpCon">#REF!</definedName>
    <definedName name="WH" localSheetId="4">#REF!</definedName>
    <definedName name="WH" localSheetId="3">#REF!</definedName>
    <definedName name="WH" localSheetId="2">#REF!</definedName>
    <definedName name="WH" localSheetId="1">#REF!</definedName>
    <definedName name="WH" localSheetId="0">#REF!</definedName>
    <definedName name="WH" localSheetId="7">#REF!</definedName>
    <definedName name="WH" localSheetId="5">#REF!</definedName>
    <definedName name="WH">#REF!</definedName>
    <definedName name="WL" localSheetId="4">[130]교각1!#REF!</definedName>
    <definedName name="WL" localSheetId="3">[130]교각1!#REF!</definedName>
    <definedName name="WL" localSheetId="2">[130]교각1!#REF!</definedName>
    <definedName name="WL" localSheetId="1">[130]교각1!#REF!</definedName>
    <definedName name="WL" localSheetId="0">[130]교각1!#REF!</definedName>
    <definedName name="WL" localSheetId="7">#REF!</definedName>
    <definedName name="WL" localSheetId="5">[130]교각1!#REF!</definedName>
    <definedName name="WL">[130]교각1!#REF!</definedName>
    <definedName name="wla" localSheetId="4">[14]설계조건!#REF!</definedName>
    <definedName name="wla" localSheetId="3">[14]설계조건!#REF!</definedName>
    <definedName name="wla" localSheetId="2">[14]설계조건!#REF!</definedName>
    <definedName name="wla" localSheetId="1">[14]설계조건!#REF!</definedName>
    <definedName name="wla" localSheetId="0">[14]설계조건!#REF!</definedName>
    <definedName name="wla" localSheetId="7">[14]설계조건!#REF!</definedName>
    <definedName name="wla" localSheetId="5">[14]설계조건!#REF!</definedName>
    <definedName name="wla">[14]설계조건!#REF!</definedName>
    <definedName name="WLT" localSheetId="4">#REF!</definedName>
    <definedName name="WLT" localSheetId="3">#REF!</definedName>
    <definedName name="WLT" localSheetId="2">#REF!</definedName>
    <definedName name="WLT" localSheetId="1">#REF!</definedName>
    <definedName name="WLT" localSheetId="0">#REF!</definedName>
    <definedName name="WLT" localSheetId="7">#REF!</definedName>
    <definedName name="WLT" localSheetId="5">#REF!</definedName>
    <definedName name="WLT">#REF!</definedName>
    <definedName name="Wm" localSheetId="4">[14]설계조건!#REF!</definedName>
    <definedName name="Wm" localSheetId="3">[14]설계조건!#REF!</definedName>
    <definedName name="Wm" localSheetId="2">[14]설계조건!#REF!</definedName>
    <definedName name="Wm" localSheetId="1">[14]설계조건!#REF!</definedName>
    <definedName name="Wm" localSheetId="0">[14]설계조건!#REF!</definedName>
    <definedName name="Wm" localSheetId="7">[14]설계조건!#REF!</definedName>
    <definedName name="Wm" localSheetId="5">[14]설계조건!#REF!</definedName>
    <definedName name="Wm">[14]설계조건!#REF!</definedName>
    <definedName name="wm.조골재1" localSheetId="4" hidden="1">{#N/A,#N/A,FALSE,"조골재"}</definedName>
    <definedName name="wm.조골재1" localSheetId="3" hidden="1">{#N/A,#N/A,FALSE,"조골재"}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localSheetId="7" hidden="1">{#N/A,#N/A,FALSE,"조골재"}</definedName>
    <definedName name="wm.조골재1" localSheetId="11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N" localSheetId="4">[130]교각1!#REF!</definedName>
    <definedName name="WN" localSheetId="3">[130]교각1!#REF!</definedName>
    <definedName name="WN" localSheetId="7">[3]관로토공집계표!#REF!</definedName>
    <definedName name="WN">[130]교각1!#REF!</definedName>
    <definedName name="WON" localSheetId="4">[26]을!#REF!</definedName>
    <definedName name="WON" localSheetId="3">[26]을!#REF!</definedName>
    <definedName name="WON">[26]을!#REF!</definedName>
    <definedName name="WPP" localSheetId="4">#REF!</definedName>
    <definedName name="WPP" localSheetId="3">#REF!</definedName>
    <definedName name="WPP" localSheetId="2">#REF!</definedName>
    <definedName name="WPP" localSheetId="1">#REF!</definedName>
    <definedName name="WPP" localSheetId="0">#REF!</definedName>
    <definedName name="WPP" localSheetId="7">#REF!</definedName>
    <definedName name="WPP" localSheetId="5">#REF!</definedName>
    <definedName name="WPP">#REF!</definedName>
    <definedName name="wrn.2번." localSheetId="4" hidden="1">{#N/A,#N/A,FALSE,"2~8번"}</definedName>
    <definedName name="wrn.2번." localSheetId="3" hidden="1">{#N/A,#N/A,FALSE,"2~8번"}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localSheetId="7" hidden="1">{#N/A,#N/A,FALSE,"2~8번"}</definedName>
    <definedName name="wrn.2번." localSheetId="11" hidden="1">{#N/A,#N/A,FALSE,"2~8번"}</definedName>
    <definedName name="wrn.2번." localSheetId="5" hidden="1">{#N/A,#N/A,FALSE,"2~8번"}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고희석." hidden="1">{#N/A,#N/A,FALSE,"교리2"}</definedName>
    <definedName name="wrn.골재소요량." localSheetId="4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4" hidden="1">{#N/A,#N/A,FALSE,"구조2"}</definedName>
    <definedName name="wrn.구조2." localSheetId="3" hidden="1">{#N/A,#N/A,FALSE,"구조2"}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localSheetId="7" hidden="1">{#N/A,#N/A,FALSE,"구조2"}</definedName>
    <definedName name="wrn.구조2." localSheetId="11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4" hidden="1">{#N/A,#N/A,FALSE,"단가표지"}</definedName>
    <definedName name="wrn.단가표지." localSheetId="3" hidden="1">{#N/A,#N/A,FALSE,"단가표지"}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localSheetId="7" hidden="1">{#N/A,#N/A,FALSE,"단가표지"}</definedName>
    <definedName name="wrn.단가표지." localSheetId="11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4" hidden="1">{#N/A,#N/A,FALSE,"배수1"}</definedName>
    <definedName name="wrn.배수1." localSheetId="3" hidden="1">{#N/A,#N/A,FALSE,"배수1"}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localSheetId="7" hidden="1">{#N/A,#N/A,FALSE,"배수1"}</definedName>
    <definedName name="wrn.배수1." localSheetId="11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localSheetId="3" hidden="1">{#N/A,#N/A,FALSE,"배수2"}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localSheetId="7" hidden="1">{#N/A,#N/A,FALSE,"배수2"}</definedName>
    <definedName name="wrn.배수2." localSheetId="11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localSheetId="3" hidden="1">{#N/A,#N/A,FALSE,"부대1"}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localSheetId="7" hidden="1">{#N/A,#N/A,FALSE,"부대1"}</definedName>
    <definedName name="wrn.부대1." localSheetId="11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localSheetId="3" hidden="1">{#N/A,#N/A,FALSE,"부대2"}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localSheetId="7" hidden="1">{#N/A,#N/A,FALSE,"부대2"}</definedName>
    <definedName name="wrn.부대2." localSheetId="11" hidden="1">{#N/A,#N/A,FALSE,"부대2"}</definedName>
    <definedName name="wrn.부대2." localSheetId="5" hidden="1">{#N/A,#N/A,FALSE,"부대2"}</definedName>
    <definedName name="wrn.부대2." hidden="1">{#N/A,#N/A,FALSE,"부대2"}</definedName>
    <definedName name="wrn.속도." localSheetId="4" hidden="1">{#N/A,#N/A,FALSE,"속도"}</definedName>
    <definedName name="wrn.속도." localSheetId="3" hidden="1">{#N/A,#N/A,FALSE,"속도"}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localSheetId="7" hidden="1">{#N/A,#N/A,FALSE,"속도"}</definedName>
    <definedName name="wrn.속도." localSheetId="11" hidden="1">{#N/A,#N/A,FALSE,"속도"}</definedName>
    <definedName name="wrn.속도." localSheetId="5" hidden="1">{#N/A,#N/A,FALSE,"속도"}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여암교._.가설공사._.추정금액._.산정." hidden="1">{#N/A,#N/A,TRUE,"설계내역서";#N/A,#N/A,TRUE,"설계집계"}</definedName>
    <definedName name="wrn.운반시간." localSheetId="4" hidden="1">{#N/A,#N/A,FALSE,"운반시간"}</definedName>
    <definedName name="wrn.운반시간." localSheetId="3" hidden="1">{#N/A,#N/A,FALSE,"운반시간"}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localSheetId="7" hidden="1">{#N/A,#N/A,FALSE,"운반시간"}</definedName>
    <definedName name="wrn.운반시간." localSheetId="11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4" hidden="1">{#N/A,#N/A,FALSE,"이정표"}</definedName>
    <definedName name="wrn.이정표." localSheetId="3" hidden="1">{#N/A,#N/A,FALSE,"이정표"}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localSheetId="7" hidden="1">{#N/A,#N/A,FALSE,"이정표"}</definedName>
    <definedName name="wrn.이정표." localSheetId="11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이태원._.철근." hidden="1">{#N/A,#N/A,FALSE,"이태원철근"}</definedName>
    <definedName name="wrn.조골재." localSheetId="4" hidden="1">{#N/A,#N/A,FALSE,"조골재"}</definedName>
    <definedName name="wrn.조골재." localSheetId="3" hidden="1">{#N/A,#N/A,FALSE,"조골재"}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localSheetId="7" hidden="1">{#N/A,#N/A,FALSE,"조골재"}</definedName>
    <definedName name="wrn.조골재." localSheetId="11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4" hidden="1">{#N/A,#N/A,FALSE,"구조1"}</definedName>
    <definedName name="wrn.토공1." localSheetId="3" hidden="1">{#N/A,#N/A,FALSE,"구조1"}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localSheetId="7" hidden="1">{#N/A,#N/A,FALSE,"구조1"}</definedName>
    <definedName name="wrn.토공1." localSheetId="11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localSheetId="3" hidden="1">{#N/A,#N/A,FALSE,"토공2"}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localSheetId="7" hidden="1">{#N/A,#N/A,FALSE,"토공2"}</definedName>
    <definedName name="wrn.토공2." localSheetId="11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통신지." localSheetId="4" hidden="1">{#N/A,#N/A,FALSE,"기안지";#N/A,#N/A,FALSE,"통신지"}</definedName>
    <definedName name="wrn.통신지." localSheetId="3" hidden="1">{#N/A,#N/A,FALSE,"기안지";#N/A,#N/A,FALSE,"통신지"}</definedName>
    <definedName name="wrn.통신지." localSheetId="2" hidden="1">{#N/A,#N/A,FALSE,"기안지";#N/A,#N/A,FALSE,"통신지"}</definedName>
    <definedName name="wrn.통신지." localSheetId="1" hidden="1">{#N/A,#N/A,FALSE,"기안지";#N/A,#N/A,FALSE,"통신지"}</definedName>
    <definedName name="wrn.통신지." localSheetId="0" hidden="1">{#N/A,#N/A,FALSE,"기안지";#N/A,#N/A,FALSE,"통신지"}</definedName>
    <definedName name="wrn.통신지." localSheetId="7" hidden="1">{#N/A,#N/A,FALSE,"기안지";#N/A,#N/A,FALSE,"통신지"}</definedName>
    <definedName name="wrn.통신지." localSheetId="11" hidden="1">{#N/A,#N/A,FALSE,"기안지";#N/A,#N/A,FALSE,"통신지"}</definedName>
    <definedName name="wrn.통신지." localSheetId="5" hidden="1">{#N/A,#N/A,FALSE,"기안지";#N/A,#N/A,FALSE,"통신지"}</definedName>
    <definedName name="wrn.통신지." hidden="1">{#N/A,#N/A,FALSE,"기안지";#N/A,#N/A,FALSE,"통신지"}</definedName>
    <definedName name="wrn.포장1." localSheetId="4" hidden="1">{#N/A,#N/A,FALSE,"포장1";#N/A,#N/A,FALSE,"포장1"}</definedName>
    <definedName name="wrn.포장1." localSheetId="3" hidden="1">{#N/A,#N/A,FALSE,"포장1";#N/A,#N/A,FALSE,"포장1"}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localSheetId="7" hidden="1">{#N/A,#N/A,FALSE,"포장1";#N/A,#N/A,FALSE,"포장1"}</definedName>
    <definedName name="wrn.포장1." localSheetId="11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localSheetId="3" hidden="1">{#N/A,#N/A,FALSE,"포장2"}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localSheetId="7" hidden="1">{#N/A,#N/A,FALSE,"포장2"}</definedName>
    <definedName name="wrn.포장2." localSheetId="11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." hidden="1">{#N/A,#N/A,FALSE,"표지"}</definedName>
    <definedName name="wrn.표지목차." localSheetId="4" hidden="1">{#N/A,#N/A,FALSE,"표지목차"}</definedName>
    <definedName name="wrn.표지목차." localSheetId="3" hidden="1">{#N/A,#N/A,FALSE,"표지목차"}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localSheetId="7" hidden="1">{#N/A,#N/A,FALSE,"표지목차"}</definedName>
    <definedName name="wrn.표지목차." localSheetId="11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4" hidden="1">{#N/A,#N/A,FALSE,"혼합골재"}</definedName>
    <definedName name="wrn.혼합골재." localSheetId="3" hidden="1">{#N/A,#N/A,FALSE,"혼합골재"}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localSheetId="7" hidden="1">{#N/A,#N/A,FALSE,"혼합골재"}</definedName>
    <definedName name="wrn.혼합골재." localSheetId="11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WS" localSheetId="4">#REF!</definedName>
    <definedName name="WS" localSheetId="3">#REF!</definedName>
    <definedName name="WS" localSheetId="2">#REF!</definedName>
    <definedName name="WS" localSheetId="1">#REF!</definedName>
    <definedName name="WS" localSheetId="0">#REF!</definedName>
    <definedName name="WS" localSheetId="7">#REF!</definedName>
    <definedName name="WS" localSheetId="5">#REF!</definedName>
    <definedName name="WS">#REF!</definedName>
    <definedName name="Ws삼" localSheetId="4">#REF!</definedName>
    <definedName name="Ws삼" localSheetId="3">#REF!</definedName>
    <definedName name="Ws삼" localSheetId="2">#REF!</definedName>
    <definedName name="Ws삼" localSheetId="1">#REF!</definedName>
    <definedName name="Ws삼" localSheetId="0">#REF!</definedName>
    <definedName name="Ws삼" localSheetId="7">#REF!</definedName>
    <definedName name="Ws삼" localSheetId="5">#REF!</definedName>
    <definedName name="Ws삼">#REF!</definedName>
    <definedName name="Ws이" localSheetId="4">#REF!</definedName>
    <definedName name="Ws이" localSheetId="3">#REF!</definedName>
    <definedName name="Ws이" localSheetId="2">#REF!</definedName>
    <definedName name="Ws이" localSheetId="1">#REF!</definedName>
    <definedName name="Ws이" localSheetId="0">#REF!</definedName>
    <definedName name="Ws이" localSheetId="7">#REF!</definedName>
    <definedName name="Ws이" localSheetId="5">#REF!</definedName>
    <definedName name="Ws이">#REF!</definedName>
    <definedName name="Ws일" localSheetId="4">#REF!</definedName>
    <definedName name="Ws일" localSheetId="3">#REF!</definedName>
    <definedName name="Ws일" localSheetId="2">#REF!</definedName>
    <definedName name="Ws일" localSheetId="1">#REF!</definedName>
    <definedName name="Ws일" localSheetId="0">#REF!</definedName>
    <definedName name="Ws일" localSheetId="7">#REF!</definedName>
    <definedName name="Ws일" localSheetId="5">#REF!</definedName>
    <definedName name="Ws일">#REF!</definedName>
    <definedName name="WSO" localSheetId="4">#REF!</definedName>
    <definedName name="WSO" localSheetId="3">#REF!</definedName>
    <definedName name="WSO" localSheetId="2">#REF!</definedName>
    <definedName name="WSO" localSheetId="1">#REF!</definedName>
    <definedName name="WSO" localSheetId="0">#REF!</definedName>
    <definedName name="WSO" localSheetId="7">#REF!</definedName>
    <definedName name="WSO" localSheetId="5">#REF!</definedName>
    <definedName name="WSO">#REF!</definedName>
    <definedName name="WST" localSheetId="4">#REF!</definedName>
    <definedName name="WST" localSheetId="3">#REF!</definedName>
    <definedName name="WST" localSheetId="2">#REF!</definedName>
    <definedName name="WST" localSheetId="1">#REF!</definedName>
    <definedName name="WST" localSheetId="0">#REF!</definedName>
    <definedName name="WST" localSheetId="7">#REF!</definedName>
    <definedName name="WST" localSheetId="5">#REF!</definedName>
    <definedName name="WST">#REF!</definedName>
    <definedName name="WSU" localSheetId="4">#REF!</definedName>
    <definedName name="WSU" localSheetId="3">#REF!</definedName>
    <definedName name="WSU">#REF!</definedName>
    <definedName name="WSUM" localSheetId="4">#REF!</definedName>
    <definedName name="WSUM" localSheetId="3">#REF!</definedName>
    <definedName name="WSUM" localSheetId="2">#REF!</definedName>
    <definedName name="WSUM" localSheetId="1">#REF!</definedName>
    <definedName name="WSUM" localSheetId="0">#REF!</definedName>
    <definedName name="WSUM" localSheetId="7">#REF!</definedName>
    <definedName name="WSUM" localSheetId="5">#REF!</definedName>
    <definedName name="WSUM">#REF!</definedName>
    <definedName name="WT" localSheetId="4">#REF!</definedName>
    <definedName name="WT" localSheetId="3">#REF!</definedName>
    <definedName name="WT" localSheetId="2">#REF!</definedName>
    <definedName name="WT" localSheetId="1">#REF!</definedName>
    <definedName name="WT" localSheetId="0">#REF!</definedName>
    <definedName name="WT" localSheetId="7">#REF!</definedName>
    <definedName name="WT" localSheetId="5">#REF!</definedName>
    <definedName name="WT">#REF!</definedName>
    <definedName name="WT1B" localSheetId="4">#REF!</definedName>
    <definedName name="WT1B" localSheetId="3">#REF!</definedName>
    <definedName name="WT1B" localSheetId="2">#REF!</definedName>
    <definedName name="WT1B" localSheetId="1">#REF!</definedName>
    <definedName name="WT1B" localSheetId="0">#REF!</definedName>
    <definedName name="WT1B" localSheetId="7">#REF!</definedName>
    <definedName name="WT1B" localSheetId="5">#REF!</definedName>
    <definedName name="WT1B">#REF!</definedName>
    <definedName name="WT1BA" localSheetId="4">#REF!</definedName>
    <definedName name="WT1BA" localSheetId="3">#REF!</definedName>
    <definedName name="WT1BA" localSheetId="2">#REF!</definedName>
    <definedName name="WT1BA" localSheetId="1">#REF!</definedName>
    <definedName name="WT1BA" localSheetId="0">#REF!</definedName>
    <definedName name="WT1BA" localSheetId="7">#REF!</definedName>
    <definedName name="WT1BA" localSheetId="5">#REF!</definedName>
    <definedName name="WT1BA">#REF!</definedName>
    <definedName name="WT1BB" localSheetId="4">#REF!</definedName>
    <definedName name="WT1BB" localSheetId="3">#REF!</definedName>
    <definedName name="WT1BB" localSheetId="2">#REF!</definedName>
    <definedName name="WT1BB" localSheetId="1">#REF!</definedName>
    <definedName name="WT1BB" localSheetId="0">#REF!</definedName>
    <definedName name="WT1BB" localSheetId="7">#REF!</definedName>
    <definedName name="WT1BB" localSheetId="5">#REF!</definedName>
    <definedName name="WT1BB">#REF!</definedName>
    <definedName name="WT1H" localSheetId="4">#REF!</definedName>
    <definedName name="WT1H" localSheetId="3">#REF!</definedName>
    <definedName name="WT1H" localSheetId="2">#REF!</definedName>
    <definedName name="WT1H" localSheetId="1">#REF!</definedName>
    <definedName name="WT1H" localSheetId="0">#REF!</definedName>
    <definedName name="WT1H" localSheetId="7">#REF!</definedName>
    <definedName name="WT1H" localSheetId="5">#REF!</definedName>
    <definedName name="WT1H">#REF!</definedName>
    <definedName name="WT1HA" localSheetId="4">#REF!</definedName>
    <definedName name="WT1HA" localSheetId="3">#REF!</definedName>
    <definedName name="WT1HA" localSheetId="2">#REF!</definedName>
    <definedName name="WT1HA" localSheetId="1">#REF!</definedName>
    <definedName name="WT1HA" localSheetId="0">#REF!</definedName>
    <definedName name="WT1HA" localSheetId="7">#REF!</definedName>
    <definedName name="WT1HA" localSheetId="5">#REF!</definedName>
    <definedName name="WT1HA">#REF!</definedName>
    <definedName name="WT1HB" localSheetId="4">#REF!</definedName>
    <definedName name="WT1HB" localSheetId="3">#REF!</definedName>
    <definedName name="WT1HB" localSheetId="2">#REF!</definedName>
    <definedName name="WT1HB" localSheetId="1">#REF!</definedName>
    <definedName name="WT1HB" localSheetId="0">#REF!</definedName>
    <definedName name="WT1HB" localSheetId="7">#REF!</definedName>
    <definedName name="WT1HB" localSheetId="5">#REF!</definedName>
    <definedName name="WT1HB">#REF!</definedName>
    <definedName name="WT1HC" localSheetId="4">#REF!</definedName>
    <definedName name="WT1HC" localSheetId="3">#REF!</definedName>
    <definedName name="WT1HC" localSheetId="2">#REF!</definedName>
    <definedName name="WT1HC" localSheetId="1">#REF!</definedName>
    <definedName name="WT1HC" localSheetId="0">#REF!</definedName>
    <definedName name="WT1HC" localSheetId="7">#REF!</definedName>
    <definedName name="WT1HC" localSheetId="5">#REF!</definedName>
    <definedName name="WT1HC">#REF!</definedName>
    <definedName name="WT1T" localSheetId="4">#REF!</definedName>
    <definedName name="WT1T" localSheetId="3">#REF!</definedName>
    <definedName name="WT1T" localSheetId="2">#REF!</definedName>
    <definedName name="WT1T" localSheetId="1">#REF!</definedName>
    <definedName name="WT1T" localSheetId="0">#REF!</definedName>
    <definedName name="WT1T" localSheetId="7">#REF!</definedName>
    <definedName name="WT1T" localSheetId="5">#REF!</definedName>
    <definedName name="WT1T">#REF!</definedName>
    <definedName name="ww" localSheetId="4">#REF!</definedName>
    <definedName name="ww" localSheetId="3">#REF!</definedName>
    <definedName name="ww" localSheetId="2">#REF!</definedName>
    <definedName name="ww" localSheetId="1">#REF!</definedName>
    <definedName name="ww" localSheetId="0">#REF!</definedName>
    <definedName name="WW" localSheetId="7">#REF!</definedName>
    <definedName name="ww" localSheetId="5">#REF!</definedName>
    <definedName name="ww">#REF!</definedName>
    <definedName name="www" localSheetId="4">#REF!</definedName>
    <definedName name="www" localSheetId="3">#REF!</definedName>
    <definedName name="www" localSheetId="2">#REF!</definedName>
    <definedName name="www" localSheetId="1">#REF!</definedName>
    <definedName name="www" localSheetId="0">#REF!</definedName>
    <definedName name="www" localSheetId="7">#REF!</definedName>
    <definedName name="www" localSheetId="5">#REF!</definedName>
    <definedName name="www">#REF!</definedName>
    <definedName name="WWWW" localSheetId="4">#REF!</definedName>
    <definedName name="WWWW" localSheetId="3">#REF!</definedName>
    <definedName name="WWWW" localSheetId="2">#REF!</definedName>
    <definedName name="WWWW" localSheetId="1">#REF!</definedName>
    <definedName name="WWWW" localSheetId="0">#REF!</definedName>
    <definedName name="WWWW" localSheetId="7">#REF!</definedName>
    <definedName name="WWWW" localSheetId="5">#REF!</definedName>
    <definedName name="WWWW">#REF!</definedName>
    <definedName name="X9701D_일위대가_List" localSheetId="4">#REF!</definedName>
    <definedName name="X9701D_일위대가_List" localSheetId="3">#REF!</definedName>
    <definedName name="X9701D_일위대가_List" localSheetId="2">#REF!</definedName>
    <definedName name="X9701D_일위대가_List" localSheetId="1">#REF!</definedName>
    <definedName name="X9701D_일위대가_List" localSheetId="0">#REF!</definedName>
    <definedName name="X9701D_일위대가_List" localSheetId="7">#REF!</definedName>
    <definedName name="X9701D_일위대가_List" localSheetId="5">#REF!</definedName>
    <definedName name="X9701D_일위대가_List">#REF!</definedName>
    <definedName name="XNUM1" localSheetId="4">#REF!</definedName>
    <definedName name="XNUM1" localSheetId="3">#REF!</definedName>
    <definedName name="XNUM1" localSheetId="2">#REF!</definedName>
    <definedName name="XNUM1" localSheetId="1">#REF!</definedName>
    <definedName name="XNUM1" localSheetId="0">#REF!</definedName>
    <definedName name="XNUM1" localSheetId="7">#REF!</definedName>
    <definedName name="XNUM1" localSheetId="5">#REF!</definedName>
    <definedName name="XNUM1">#REF!</definedName>
    <definedName name="XX" localSheetId="4">[162]역T형!#REF!</definedName>
    <definedName name="XX" localSheetId="3">[162]역T형!#REF!</definedName>
    <definedName name="XX" localSheetId="2">[162]역T형!#REF!</definedName>
    <definedName name="XX" localSheetId="1">[162]역T형!#REF!</definedName>
    <definedName name="XX" localSheetId="0">[162]역T형!#REF!</definedName>
    <definedName name="XX" localSheetId="7">[162]역T형!#REF!</definedName>
    <definedName name="XX" localSheetId="5">[162]역T형!#REF!</definedName>
    <definedName name="XX">[162]역T형!#REF!</definedName>
    <definedName name="xxx" localSheetId="4">#REF!</definedName>
    <definedName name="xxx" localSheetId="3">#REF!</definedName>
    <definedName name="xxx" localSheetId="2">#REF!</definedName>
    <definedName name="xxx" localSheetId="1">#REF!</definedName>
    <definedName name="xxx" localSheetId="0">#REF!</definedName>
    <definedName name="xxx" localSheetId="7">#REF!</definedName>
    <definedName name="xxx" localSheetId="5">#REF!</definedName>
    <definedName name="xxx">#REF!</definedName>
    <definedName name="y" localSheetId="4">#REF!</definedName>
    <definedName name="y" localSheetId="3">#REF!</definedName>
    <definedName name="y" localSheetId="2">#REF!</definedName>
    <definedName name="y" localSheetId="1">#REF!</definedName>
    <definedName name="y" localSheetId="0">#REF!</definedName>
    <definedName name="y" localSheetId="7">#REF!</definedName>
    <definedName name="y" localSheetId="5">#REF!</definedName>
    <definedName name="y">#REF!</definedName>
    <definedName name="YA" localSheetId="4">[132]약품공급2!#REF!</definedName>
    <definedName name="YA" localSheetId="3">[132]약품공급2!#REF!</definedName>
    <definedName name="YA" localSheetId="2">[132]약품공급2!#REF!</definedName>
    <definedName name="YA" localSheetId="1">[132]약품공급2!#REF!</definedName>
    <definedName name="YA" localSheetId="0">[132]약품공급2!#REF!</definedName>
    <definedName name="YA" localSheetId="7">[132]약품공급2!#REF!</definedName>
    <definedName name="YA" localSheetId="5">[132]약품공급2!#REF!</definedName>
    <definedName name="YA">[132]약품공급2!#REF!</definedName>
    <definedName name="YC" localSheetId="4">#REF!</definedName>
    <definedName name="YC" localSheetId="3">#REF!</definedName>
    <definedName name="YC" localSheetId="2">#REF!</definedName>
    <definedName name="YC" localSheetId="1">#REF!</definedName>
    <definedName name="YC" localSheetId="0">#REF!</definedName>
    <definedName name="YC" localSheetId="7">#REF!</definedName>
    <definedName name="YC" localSheetId="5">#REF!</definedName>
    <definedName name="YC">#REF!</definedName>
    <definedName name="YHJ" localSheetId="4">#REF!</definedName>
    <definedName name="YHJ" localSheetId="3">#REF!</definedName>
    <definedName name="YHJ" localSheetId="2">#REF!</definedName>
    <definedName name="YHJ" localSheetId="1">#REF!</definedName>
    <definedName name="YHJ" localSheetId="0">#REF!</definedName>
    <definedName name="YHJ" localSheetId="7">#REF!</definedName>
    <definedName name="YHJ" localSheetId="5">#REF!</definedName>
    <definedName name="YHJ">#REF!</definedName>
    <definedName name="YTUYTUY" localSheetId="4">#REF!</definedName>
    <definedName name="YTUYTUY" localSheetId="3">#REF!</definedName>
    <definedName name="YTUYTUY" localSheetId="2">#REF!</definedName>
    <definedName name="YTUYTUY" localSheetId="1">#REF!</definedName>
    <definedName name="YTUYTUY" localSheetId="0">#REF!</definedName>
    <definedName name="YTUYTUY" localSheetId="7">#REF!</definedName>
    <definedName name="YTUYTUY" localSheetId="5">#REF!</definedName>
    <definedName name="YTUYTUY">#REF!</definedName>
    <definedName name="z" localSheetId="4">#REF!</definedName>
    <definedName name="z" localSheetId="3">#REF!</definedName>
    <definedName name="z" localSheetId="2">#REF!</definedName>
    <definedName name="z" localSheetId="1">#REF!</definedName>
    <definedName name="z" localSheetId="0">#REF!</definedName>
    <definedName name="z" localSheetId="7">#REF!</definedName>
    <definedName name="z" localSheetId="5">#REF!</definedName>
    <definedName name="z">#REF!</definedName>
    <definedName name="za" hidden="1">[185]실행철강하도!$A$1:$A$4</definedName>
    <definedName name="ZXC" hidden="1">{#N/A,#N/A,FALSE,"이태원철근"}</definedName>
    <definedName name="ZZ">#N/A</definedName>
    <definedName name="ZZZ">#N/A</definedName>
  </definedNames>
  <calcPr calcId="124519"/>
</workbook>
</file>

<file path=xl/calcChain.xml><?xml version="1.0" encoding="utf-8"?>
<calcChain xmlns="http://schemas.openxmlformats.org/spreadsheetml/2006/main">
  <c r="G4" i="6"/>
  <c r="G2"/>
  <c r="G3"/>
  <c r="L95" i="16"/>
  <c r="M93"/>
  <c r="L89"/>
  <c r="I89"/>
  <c r="F89"/>
  <c r="I88"/>
  <c r="L87"/>
  <c r="I87"/>
  <c r="F87"/>
  <c r="L86"/>
  <c r="I86"/>
  <c r="F86"/>
  <c r="I85"/>
  <c r="F85"/>
  <c r="L84"/>
  <c r="I84"/>
  <c r="F84"/>
  <c r="I83"/>
  <c r="L82"/>
  <c r="I82"/>
  <c r="F82"/>
  <c r="L81"/>
  <c r="I81"/>
  <c r="F81"/>
  <c r="I80"/>
  <c r="I79"/>
  <c r="L78"/>
  <c r="L75"/>
  <c r="I75"/>
  <c r="F75"/>
  <c r="L74"/>
  <c r="I74"/>
  <c r="F74"/>
  <c r="L73"/>
  <c r="L71"/>
  <c r="L62"/>
  <c r="M60"/>
  <c r="L56"/>
  <c r="I56"/>
  <c r="F56"/>
  <c r="L54"/>
  <c r="I54"/>
  <c r="F54"/>
  <c r="L53"/>
  <c r="I53"/>
  <c r="F53"/>
  <c r="I52"/>
  <c r="F52"/>
  <c r="L51"/>
  <c r="I51"/>
  <c r="F51"/>
  <c r="L49"/>
  <c r="I49"/>
  <c r="F49"/>
  <c r="L48"/>
  <c r="I48"/>
  <c r="F48"/>
  <c r="F47"/>
  <c r="L45"/>
  <c r="I42"/>
  <c r="F42"/>
  <c r="L41"/>
  <c r="I41"/>
  <c r="F41"/>
  <c r="L40"/>
  <c r="L38"/>
  <c r="L29"/>
  <c r="M27"/>
  <c r="L23"/>
  <c r="I23"/>
  <c r="F23"/>
  <c r="L21"/>
  <c r="I21"/>
  <c r="F21"/>
  <c r="L20"/>
  <c r="I20"/>
  <c r="F20"/>
  <c r="I19"/>
  <c r="F19"/>
  <c r="L18"/>
  <c r="I18"/>
  <c r="F18"/>
  <c r="F17"/>
  <c r="L16"/>
  <c r="I16"/>
  <c r="F16"/>
  <c r="L15"/>
  <c r="I15"/>
  <c r="F15"/>
  <c r="I14"/>
  <c r="L12"/>
  <c r="L9"/>
  <c r="I9"/>
  <c r="F9"/>
  <c r="L8"/>
  <c r="I8"/>
  <c r="F8"/>
  <c r="L7"/>
  <c r="L5"/>
  <c r="V23" i="15"/>
  <c r="U23"/>
  <c r="T23"/>
  <c r="W23" s="1"/>
  <c r="S23"/>
  <c r="R23"/>
  <c r="Q23"/>
  <c r="P23"/>
  <c r="O23"/>
  <c r="M23"/>
  <c r="L23"/>
  <c r="K23"/>
  <c r="J23"/>
  <c r="H23"/>
  <c r="V22"/>
  <c r="U22"/>
  <c r="T22"/>
  <c r="W22" s="1"/>
  <c r="S22"/>
  <c r="R22"/>
  <c r="Q22"/>
  <c r="P22"/>
  <c r="O22"/>
  <c r="M22"/>
  <c r="L22"/>
  <c r="K22"/>
  <c r="J22"/>
  <c r="H22"/>
  <c r="V21"/>
  <c r="U21"/>
  <c r="T21"/>
  <c r="W21" s="1"/>
  <c r="S21"/>
  <c r="R21"/>
  <c r="Q21"/>
  <c r="P21"/>
  <c r="O21"/>
  <c r="M21"/>
  <c r="L21"/>
  <c r="K21"/>
  <c r="J21"/>
  <c r="H21"/>
  <c r="V20"/>
  <c r="U20"/>
  <c r="T20"/>
  <c r="W20" s="1"/>
  <c r="S20"/>
  <c r="R20"/>
  <c r="Q20"/>
  <c r="P20"/>
  <c r="O20"/>
  <c r="M20"/>
  <c r="L20"/>
  <c r="K20"/>
  <c r="J20"/>
  <c r="H20"/>
  <c r="V19"/>
  <c r="U19"/>
  <c r="T19"/>
  <c r="W19" s="1"/>
  <c r="S19"/>
  <c r="R19"/>
  <c r="Q19"/>
  <c r="P19"/>
  <c r="O19"/>
  <c r="M19"/>
  <c r="L19"/>
  <c r="K19"/>
  <c r="J19"/>
  <c r="H19"/>
  <c r="V18"/>
  <c r="U18"/>
  <c r="T18"/>
  <c r="W18" s="1"/>
  <c r="S18"/>
  <c r="R18"/>
  <c r="Q18"/>
  <c r="P18"/>
  <c r="O18"/>
  <c r="M18"/>
  <c r="L18"/>
  <c r="K18"/>
  <c r="J18"/>
  <c r="H18"/>
  <c r="V17"/>
  <c r="U17"/>
  <c r="T17"/>
  <c r="W17" s="1"/>
  <c r="S17"/>
  <c r="R17"/>
  <c r="Q17"/>
  <c r="P17"/>
  <c r="O17"/>
  <c r="M17"/>
  <c r="L17"/>
  <c r="K17"/>
  <c r="J17"/>
  <c r="H17"/>
  <c r="V16"/>
  <c r="U16"/>
  <c r="T16"/>
  <c r="W16" s="1"/>
  <c r="S16"/>
  <c r="R16"/>
  <c r="Q16"/>
  <c r="P16"/>
  <c r="O16"/>
  <c r="M16"/>
  <c r="L16"/>
  <c r="K16"/>
  <c r="J16"/>
  <c r="H16"/>
  <c r="S15"/>
  <c r="S14"/>
  <c r="S13"/>
  <c r="S12"/>
  <c r="S11"/>
  <c r="S10"/>
  <c r="S9"/>
  <c r="V8"/>
  <c r="U8"/>
  <c r="T8"/>
  <c r="W8" s="1"/>
  <c r="S8"/>
  <c r="R8"/>
  <c r="Q8"/>
  <c r="P8"/>
  <c r="O8"/>
  <c r="M8"/>
  <c r="L8"/>
  <c r="K8"/>
  <c r="J8"/>
  <c r="H8"/>
  <c r="V7"/>
  <c r="U7"/>
  <c r="T7"/>
  <c r="S7"/>
  <c r="R7"/>
  <c r="Q7"/>
  <c r="P7"/>
  <c r="O7"/>
  <c r="M7"/>
  <c r="L7"/>
  <c r="K7"/>
  <c r="J7"/>
  <c r="H7"/>
  <c r="V23" i="14"/>
  <c r="U23"/>
  <c r="T23"/>
  <c r="W23" s="1"/>
  <c r="S23"/>
  <c r="R23"/>
  <c r="Q23"/>
  <c r="P23"/>
  <c r="O23"/>
  <c r="M23"/>
  <c r="L23"/>
  <c r="K23"/>
  <c r="J23"/>
  <c r="H23"/>
  <c r="V22"/>
  <c r="U22"/>
  <c r="T22"/>
  <c r="W22" s="1"/>
  <c r="S22"/>
  <c r="R22"/>
  <c r="Q22"/>
  <c r="P22"/>
  <c r="O22"/>
  <c r="M22"/>
  <c r="L22"/>
  <c r="K22"/>
  <c r="J22"/>
  <c r="H22"/>
  <c r="V21"/>
  <c r="U21"/>
  <c r="W21" s="1"/>
  <c r="T21"/>
  <c r="S21"/>
  <c r="R21"/>
  <c r="Q21"/>
  <c r="P21"/>
  <c r="O21"/>
  <c r="M21"/>
  <c r="L21"/>
  <c r="K21"/>
  <c r="J21"/>
  <c r="H21"/>
  <c r="V20"/>
  <c r="U20"/>
  <c r="W20" s="1"/>
  <c r="T20"/>
  <c r="S20"/>
  <c r="R20"/>
  <c r="Q20"/>
  <c r="P20"/>
  <c r="O20"/>
  <c r="M20"/>
  <c r="L20"/>
  <c r="K20"/>
  <c r="J20"/>
  <c r="H20"/>
  <c r="V19"/>
  <c r="U19"/>
  <c r="W19" s="1"/>
  <c r="T19"/>
  <c r="S19"/>
  <c r="R19"/>
  <c r="Q19"/>
  <c r="P19"/>
  <c r="O19"/>
  <c r="M19"/>
  <c r="L19"/>
  <c r="K19"/>
  <c r="J19"/>
  <c r="H19"/>
  <c r="V18"/>
  <c r="U18"/>
  <c r="W18" s="1"/>
  <c r="T18"/>
  <c r="S18"/>
  <c r="R18"/>
  <c r="Q18"/>
  <c r="P18"/>
  <c r="O18"/>
  <c r="M18"/>
  <c r="L18"/>
  <c r="K18"/>
  <c r="J18"/>
  <c r="H18"/>
  <c r="V17"/>
  <c r="U17"/>
  <c r="W17" s="1"/>
  <c r="T17"/>
  <c r="S17"/>
  <c r="R17"/>
  <c r="Q17"/>
  <c r="P17"/>
  <c r="O17"/>
  <c r="M17"/>
  <c r="L17"/>
  <c r="K17"/>
  <c r="J17"/>
  <c r="H17"/>
  <c r="V16"/>
  <c r="U16"/>
  <c r="W16" s="1"/>
  <c r="T16"/>
  <c r="S16"/>
  <c r="R16"/>
  <c r="Q16"/>
  <c r="P16"/>
  <c r="O16"/>
  <c r="M16"/>
  <c r="L16"/>
  <c r="K16"/>
  <c r="J16"/>
  <c r="H16"/>
  <c r="S15"/>
  <c r="S14"/>
  <c r="S13"/>
  <c r="S12"/>
  <c r="S11"/>
  <c r="S10"/>
  <c r="S9"/>
  <c r="V8"/>
  <c r="U8"/>
  <c r="T8"/>
  <c r="W8" s="1"/>
  <c r="S8"/>
  <c r="R8"/>
  <c r="Q8"/>
  <c r="P8"/>
  <c r="O8"/>
  <c r="M8"/>
  <c r="L8"/>
  <c r="K8"/>
  <c r="J8"/>
  <c r="H8"/>
  <c r="V7"/>
  <c r="U7"/>
  <c r="T7"/>
  <c r="S7"/>
  <c r="R7"/>
  <c r="Q7"/>
  <c r="P7"/>
  <c r="O7"/>
  <c r="M7"/>
  <c r="L7"/>
  <c r="K7"/>
  <c r="J7"/>
  <c r="H7"/>
  <c r="H16" i="13"/>
  <c r="H17"/>
  <c r="H18"/>
  <c r="H19"/>
  <c r="H20"/>
  <c r="H21"/>
  <c r="H22"/>
  <c r="H23"/>
  <c r="L36" i="12"/>
  <c r="G95" i="4"/>
  <c r="G94"/>
  <c r="G93"/>
  <c r="G82"/>
  <c r="G81"/>
  <c r="G80"/>
  <c r="G77"/>
  <c r="G74"/>
  <c r="G73"/>
  <c r="G72"/>
  <c r="G67"/>
  <c r="G66"/>
  <c r="L42" i="16" l="1"/>
  <c r="I47"/>
  <c r="L52"/>
  <c r="F14"/>
  <c r="L14"/>
  <c r="I46"/>
  <c r="F13"/>
  <c r="L19"/>
  <c r="I50"/>
  <c r="F79"/>
  <c r="F83"/>
  <c r="L85"/>
  <c r="I90"/>
  <c r="I13"/>
  <c r="I17"/>
  <c r="F46"/>
  <c r="F50"/>
  <c r="F80"/>
  <c r="W7" i="15"/>
  <c r="W7" i="14"/>
  <c r="S23" i="13"/>
  <c r="Q23"/>
  <c r="P23"/>
  <c r="O23"/>
  <c r="L23"/>
  <c r="K23"/>
  <c r="J23"/>
  <c r="M23" s="1"/>
  <c r="S22"/>
  <c r="Q22"/>
  <c r="P22"/>
  <c r="O22"/>
  <c r="L22"/>
  <c r="K22"/>
  <c r="J22"/>
  <c r="M22" s="1"/>
  <c r="S21"/>
  <c r="Q21"/>
  <c r="P21"/>
  <c r="O21"/>
  <c r="T21" s="1"/>
  <c r="L21"/>
  <c r="K21"/>
  <c r="M21" s="1"/>
  <c r="J21"/>
  <c r="S20"/>
  <c r="Q20"/>
  <c r="P20"/>
  <c r="U20" s="1"/>
  <c r="O20"/>
  <c r="L20"/>
  <c r="V20" s="1"/>
  <c r="K20"/>
  <c r="J20"/>
  <c r="T20" s="1"/>
  <c r="W20" s="1"/>
  <c r="S19"/>
  <c r="Q19"/>
  <c r="P19"/>
  <c r="O19"/>
  <c r="L19"/>
  <c r="K19"/>
  <c r="J19"/>
  <c r="M19" s="1"/>
  <c r="S18"/>
  <c r="Q18"/>
  <c r="P18"/>
  <c r="O18"/>
  <c r="T18" s="1"/>
  <c r="L18"/>
  <c r="K18"/>
  <c r="J18"/>
  <c r="S17"/>
  <c r="Q17"/>
  <c r="P17"/>
  <c r="U17" s="1"/>
  <c r="O17"/>
  <c r="L17"/>
  <c r="K17"/>
  <c r="J17"/>
  <c r="M17" s="1"/>
  <c r="S16"/>
  <c r="Q16"/>
  <c r="V16" s="1"/>
  <c r="P16"/>
  <c r="O16"/>
  <c r="T16" s="1"/>
  <c r="L16"/>
  <c r="K16"/>
  <c r="J16"/>
  <c r="S15"/>
  <c r="S14"/>
  <c r="S13"/>
  <c r="S12"/>
  <c r="S11"/>
  <c r="S10"/>
  <c r="S9"/>
  <c r="S8"/>
  <c r="Q8"/>
  <c r="P8"/>
  <c r="O8"/>
  <c r="L8"/>
  <c r="K8"/>
  <c r="J8"/>
  <c r="H8"/>
  <c r="S7"/>
  <c r="Q7"/>
  <c r="P7"/>
  <c r="O7"/>
  <c r="L7"/>
  <c r="K7"/>
  <c r="J7"/>
  <c r="M7" s="1"/>
  <c r="H7"/>
  <c r="L28" i="12"/>
  <c r="E28"/>
  <c r="L32"/>
  <c r="E32"/>
  <c r="L24"/>
  <c r="E24"/>
  <c r="V18" i="13" l="1"/>
  <c r="V21"/>
  <c r="L17" i="16"/>
  <c r="I24"/>
  <c r="I22"/>
  <c r="L13"/>
  <c r="L83"/>
  <c r="F90"/>
  <c r="F88"/>
  <c r="L79"/>
  <c r="L50"/>
  <c r="F55"/>
  <c r="I92"/>
  <c r="F24"/>
  <c r="F22"/>
  <c r="I55"/>
  <c r="L46"/>
  <c r="L47"/>
  <c r="L80"/>
  <c r="T22" i="13"/>
  <c r="U23"/>
  <c r="M20"/>
  <c r="U21"/>
  <c r="W21" s="1"/>
  <c r="T23"/>
  <c r="V23"/>
  <c r="U19"/>
  <c r="R20"/>
  <c r="R21"/>
  <c r="V22"/>
  <c r="R23"/>
  <c r="M16"/>
  <c r="U16"/>
  <c r="W16" s="1"/>
  <c r="T17"/>
  <c r="W17" s="1"/>
  <c r="V17"/>
  <c r="M18"/>
  <c r="U18"/>
  <c r="W18" s="1"/>
  <c r="T19"/>
  <c r="V19"/>
  <c r="R22"/>
  <c r="T8"/>
  <c r="V8"/>
  <c r="U8"/>
  <c r="W8"/>
  <c r="M8"/>
  <c r="R8"/>
  <c r="U7"/>
  <c r="T7"/>
  <c r="V7"/>
  <c r="R7"/>
  <c r="R17"/>
  <c r="R19"/>
  <c r="U22"/>
  <c r="W7"/>
  <c r="R16"/>
  <c r="R18"/>
  <c r="L20" i="12"/>
  <c r="E20"/>
  <c r="L16"/>
  <c r="E16"/>
  <c r="L12"/>
  <c r="E12"/>
  <c r="K9" i="9"/>
  <c r="I9"/>
  <c r="I8"/>
  <c r="M8" i="11"/>
  <c r="M7"/>
  <c r="M6"/>
  <c r="AC3281" i="10"/>
  <c r="AC3280"/>
  <c r="Z3280" s="1"/>
  <c r="AB3280"/>
  <c r="AA3280"/>
  <c r="AC3278"/>
  <c r="K3278"/>
  <c r="AC3277"/>
  <c r="Z3277" s="1"/>
  <c r="AB3277"/>
  <c r="AA3277"/>
  <c r="AA3275"/>
  <c r="I3275"/>
  <c r="AB3273"/>
  <c r="J3274" s="1"/>
  <c r="AB3274" s="1"/>
  <c r="J3273"/>
  <c r="AC3272"/>
  <c r="K3272"/>
  <c r="AC3271"/>
  <c r="AA3271"/>
  <c r="AB3268"/>
  <c r="J3269" s="1"/>
  <c r="AB3269" s="1"/>
  <c r="J3268"/>
  <c r="AA3267"/>
  <c r="I3267"/>
  <c r="AC3266"/>
  <c r="K3266"/>
  <c r="AC3265"/>
  <c r="AA3265"/>
  <c r="AC3263"/>
  <c r="AC3262"/>
  <c r="AB3262"/>
  <c r="AA3262"/>
  <c r="Z3262"/>
  <c r="AC3260"/>
  <c r="AC3259"/>
  <c r="Z3259" s="1"/>
  <c r="AB3259"/>
  <c r="AA3259"/>
  <c r="AB3256"/>
  <c r="J3257" s="1"/>
  <c r="AB3257" s="1"/>
  <c r="AB3254" s="1"/>
  <c r="Z3254" s="1"/>
  <c r="J3256"/>
  <c r="AC3255"/>
  <c r="AC3254"/>
  <c r="AA3254"/>
  <c r="AC3252"/>
  <c r="AC3251"/>
  <c r="Z3251" s="1"/>
  <c r="AB3251"/>
  <c r="AA3251"/>
  <c r="AA3249"/>
  <c r="AA3245" s="1"/>
  <c r="I3249"/>
  <c r="AB3247"/>
  <c r="J3248" s="1"/>
  <c r="AB3248" s="1"/>
  <c r="AB3245" s="1"/>
  <c r="Z3245" s="1"/>
  <c r="J3247"/>
  <c r="AC3246"/>
  <c r="AC3245"/>
  <c r="AC3243"/>
  <c r="AC3242"/>
  <c r="Z3242" s="1"/>
  <c r="AB3242"/>
  <c r="AA3242"/>
  <c r="AC3240"/>
  <c r="K3240"/>
  <c r="AC3239"/>
  <c r="Z3239" s="1"/>
  <c r="AB3239"/>
  <c r="AA3239"/>
  <c r="AC3237"/>
  <c r="AC3236"/>
  <c r="AB3236"/>
  <c r="AA3236"/>
  <c r="Z3236"/>
  <c r="AC3234"/>
  <c r="K3234"/>
  <c r="AC3233"/>
  <c r="AB3233"/>
  <c r="AA3233"/>
  <c r="Z3233"/>
  <c r="AC3231"/>
  <c r="AC3230"/>
  <c r="Z3230" s="1"/>
  <c r="AB3230"/>
  <c r="AA3230"/>
  <c r="AC3228"/>
  <c r="AC3227"/>
  <c r="AB3227"/>
  <c r="AA3227"/>
  <c r="Z3227"/>
  <c r="AC3225"/>
  <c r="AC3224"/>
  <c r="Z3224" s="1"/>
  <c r="AB3224"/>
  <c r="AA3224"/>
  <c r="AC3222"/>
  <c r="AC3221"/>
  <c r="AB3221"/>
  <c r="AA3221"/>
  <c r="Z3221"/>
  <c r="AC3219"/>
  <c r="AC3218"/>
  <c r="Z3218" s="1"/>
  <c r="AB3218"/>
  <c r="AA3218"/>
  <c r="AC3216"/>
  <c r="AC3215"/>
  <c r="AB3215"/>
  <c r="AA3215"/>
  <c r="Z3215"/>
  <c r="AC3213"/>
  <c r="AC3212"/>
  <c r="Z3212" s="1"/>
  <c r="AB3212"/>
  <c r="AA3212"/>
  <c r="AA3210"/>
  <c r="I3210"/>
  <c r="AB3208"/>
  <c r="J3208"/>
  <c r="AC3207"/>
  <c r="K3207"/>
  <c r="AC3206"/>
  <c r="AA3206"/>
  <c r="AA3204"/>
  <c r="I3204"/>
  <c r="AB3202"/>
  <c r="J3202"/>
  <c r="AC3201"/>
  <c r="K3201"/>
  <c r="AC3200"/>
  <c r="AA3200"/>
  <c r="AA3198"/>
  <c r="AA3194" s="1"/>
  <c r="I3198"/>
  <c r="AB3196"/>
  <c r="J3197" s="1"/>
  <c r="AB3197" s="1"/>
  <c r="AB3194" s="1"/>
  <c r="Z3194" s="1"/>
  <c r="J3196"/>
  <c r="AC3195"/>
  <c r="AC3194"/>
  <c r="AC3192"/>
  <c r="AC3191"/>
  <c r="Z3191" s="1"/>
  <c r="AB3191"/>
  <c r="AA3191"/>
  <c r="AC3189"/>
  <c r="AC3188"/>
  <c r="AB3188"/>
  <c r="AA3188"/>
  <c r="Z3188"/>
  <c r="AC3186"/>
  <c r="AC3185"/>
  <c r="Z3185" s="1"/>
  <c r="AB3185"/>
  <c r="AA3185"/>
  <c r="AC3183"/>
  <c r="AC3182"/>
  <c r="AB3182"/>
  <c r="AA3182"/>
  <c r="Z3182"/>
  <c r="AC3180"/>
  <c r="AC3179"/>
  <c r="Z3179" s="1"/>
  <c r="AB3179"/>
  <c r="AA3179"/>
  <c r="AC3177"/>
  <c r="AC3176"/>
  <c r="AB3176"/>
  <c r="AA3176"/>
  <c r="Z3176"/>
  <c r="AC3174"/>
  <c r="AC3173"/>
  <c r="Z3173" s="1"/>
  <c r="AB3173"/>
  <c r="AA3173"/>
  <c r="AC3171"/>
  <c r="AC3170"/>
  <c r="AB3170"/>
  <c r="AA3170"/>
  <c r="Z3170"/>
  <c r="AC3168"/>
  <c r="AC3167"/>
  <c r="Z3167" s="1"/>
  <c r="AB3167"/>
  <c r="AA3167"/>
  <c r="AC3165"/>
  <c r="AC3164"/>
  <c r="AB3164"/>
  <c r="AA3164"/>
  <c r="Z3164"/>
  <c r="AC3162"/>
  <c r="AC3161"/>
  <c r="Z3161" s="1"/>
  <c r="AB3161"/>
  <c r="AA3161"/>
  <c r="AC3159"/>
  <c r="AC3158"/>
  <c r="AB3158"/>
  <c r="AA3158"/>
  <c r="Z3158"/>
  <c r="AC3156"/>
  <c r="AC3155"/>
  <c r="Z3155" s="1"/>
  <c r="AB3155"/>
  <c r="AA3155"/>
  <c r="AC3153"/>
  <c r="AC3152"/>
  <c r="AB3152"/>
  <c r="AA3152"/>
  <c r="Z3152"/>
  <c r="AC3150"/>
  <c r="AC3149"/>
  <c r="Z3149" s="1"/>
  <c r="AB3149"/>
  <c r="AA3149"/>
  <c r="AC3147"/>
  <c r="AC3146"/>
  <c r="AB3146"/>
  <c r="AA3146"/>
  <c r="Z3146"/>
  <c r="AC3144"/>
  <c r="AC3143"/>
  <c r="Z3143" s="1"/>
  <c r="AB3143"/>
  <c r="AA3143"/>
  <c r="AC3141"/>
  <c r="AC3140"/>
  <c r="AB3140"/>
  <c r="AA3140"/>
  <c r="Z3140"/>
  <c r="AC3138"/>
  <c r="AC3137"/>
  <c r="Z3137" s="1"/>
  <c r="AB3137"/>
  <c r="AA3137"/>
  <c r="AC3135"/>
  <c r="AC3134"/>
  <c r="AB3134"/>
  <c r="AA3134"/>
  <c r="Z3134"/>
  <c r="AC3132"/>
  <c r="AC3131"/>
  <c r="Z3131" s="1"/>
  <c r="AB3131"/>
  <c r="AA3131"/>
  <c r="AC3129"/>
  <c r="AC3128"/>
  <c r="AB3128"/>
  <c r="AA3128"/>
  <c r="Z3128"/>
  <c r="AC3126"/>
  <c r="AC3125"/>
  <c r="Z3125" s="1"/>
  <c r="AB3125"/>
  <c r="AA3125"/>
  <c r="AC3123"/>
  <c r="AC3122"/>
  <c r="AB3122"/>
  <c r="AA3122"/>
  <c r="Z3122"/>
  <c r="AC3120"/>
  <c r="AC3119"/>
  <c r="Z3119" s="1"/>
  <c r="AB3119"/>
  <c r="AA3119"/>
  <c r="AA3117"/>
  <c r="I3117"/>
  <c r="AA3116"/>
  <c r="I3116"/>
  <c r="AA3115"/>
  <c r="I3115"/>
  <c r="AB3113"/>
  <c r="J3113"/>
  <c r="AC3112"/>
  <c r="K3112"/>
  <c r="AC3111"/>
  <c r="AA3111"/>
  <c r="AA3109"/>
  <c r="I3109"/>
  <c r="AA3108"/>
  <c r="I3108"/>
  <c r="AA3107"/>
  <c r="I3107"/>
  <c r="AA3106"/>
  <c r="I3106"/>
  <c r="AA3105"/>
  <c r="I3105"/>
  <c r="AA3104"/>
  <c r="I3104"/>
  <c r="AA3103"/>
  <c r="AA3100" s="1"/>
  <c r="Z3100" s="1"/>
  <c r="I3103"/>
  <c r="AB3102"/>
  <c r="J3102"/>
  <c r="AC3101"/>
  <c r="AC3100"/>
  <c r="AB3100"/>
  <c r="AC3098"/>
  <c r="AC3097"/>
  <c r="Z3097" s="1"/>
  <c r="AB3097"/>
  <c r="AA3097"/>
  <c r="AC3095"/>
  <c r="AC3094"/>
  <c r="AB3094"/>
  <c r="AA3094"/>
  <c r="Z3094"/>
  <c r="AC3092"/>
  <c r="AC3091"/>
  <c r="Z3091" s="1"/>
  <c r="AB3091"/>
  <c r="AA3091"/>
  <c r="AC3089"/>
  <c r="AC3088"/>
  <c r="AB3088"/>
  <c r="AA3088"/>
  <c r="Z3088"/>
  <c r="AA3086"/>
  <c r="I3086"/>
  <c r="AA3085"/>
  <c r="I3085"/>
  <c r="J3084"/>
  <c r="AB3084" s="1"/>
  <c r="AB3081" s="1"/>
  <c r="AB3083"/>
  <c r="J3083"/>
  <c r="AC3082"/>
  <c r="AC3081"/>
  <c r="AA3081"/>
  <c r="AA3079"/>
  <c r="I3079"/>
  <c r="AA3078"/>
  <c r="I3078"/>
  <c r="AA3077"/>
  <c r="I3077"/>
  <c r="AA3076"/>
  <c r="I3076"/>
  <c r="AA3075"/>
  <c r="I3075"/>
  <c r="AA3074"/>
  <c r="I3074"/>
  <c r="AA3073"/>
  <c r="AA3071" s="1"/>
  <c r="Z3071" s="1"/>
  <c r="I3073"/>
  <c r="AC3072"/>
  <c r="AC3071"/>
  <c r="AB3071"/>
  <c r="AA3069"/>
  <c r="I3069"/>
  <c r="AA3068"/>
  <c r="I3068"/>
  <c r="AA3067"/>
  <c r="I3067"/>
  <c r="AA3066"/>
  <c r="I3066"/>
  <c r="AA3065"/>
  <c r="I3065"/>
  <c r="AA3064"/>
  <c r="I3064"/>
  <c r="AA3063"/>
  <c r="I3063"/>
  <c r="AC3062"/>
  <c r="AC3061"/>
  <c r="AB3061"/>
  <c r="AA3061"/>
  <c r="Z3061" s="1"/>
  <c r="AA3059"/>
  <c r="I3059"/>
  <c r="AA3058"/>
  <c r="I3058"/>
  <c r="AB3056"/>
  <c r="J3056"/>
  <c r="AC3055"/>
  <c r="AC3054"/>
  <c r="AC3053"/>
  <c r="AA3053"/>
  <c r="AC3051"/>
  <c r="AC3050"/>
  <c r="AB3050"/>
  <c r="AA3050"/>
  <c r="Z3050"/>
  <c r="AA3048"/>
  <c r="I3048"/>
  <c r="AA3047"/>
  <c r="I3047"/>
  <c r="AB3046"/>
  <c r="AB3045"/>
  <c r="AB3044"/>
  <c r="J3045" s="1"/>
  <c r="J3044"/>
  <c r="AC3043"/>
  <c r="K3043"/>
  <c r="AC3042"/>
  <c r="AC3040" s="1"/>
  <c r="K3042"/>
  <c r="AC3041"/>
  <c r="AB3040"/>
  <c r="AA3040"/>
  <c r="Z3040"/>
  <c r="AA3038"/>
  <c r="I3038"/>
  <c r="AA3037"/>
  <c r="I3037"/>
  <c r="J3036"/>
  <c r="AB3036" s="1"/>
  <c r="AB3035"/>
  <c r="J3035"/>
  <c r="AC3034"/>
  <c r="K3034"/>
  <c r="AC3033"/>
  <c r="AC3032"/>
  <c r="AC3031"/>
  <c r="AB3031"/>
  <c r="AA3031"/>
  <c r="Z3031"/>
  <c r="AA3029"/>
  <c r="I3029"/>
  <c r="AA3028"/>
  <c r="I3028"/>
  <c r="J3027"/>
  <c r="AB3027" s="1"/>
  <c r="AB3022" s="1"/>
  <c r="AB3026"/>
  <c r="J3026"/>
  <c r="AC3025"/>
  <c r="K3025"/>
  <c r="AC3024"/>
  <c r="K3024"/>
  <c r="AC3023"/>
  <c r="AC3022"/>
  <c r="AA3022"/>
  <c r="Z3022" s="1"/>
  <c r="AA3020"/>
  <c r="I3020"/>
  <c r="AA3019"/>
  <c r="AA3013" s="1"/>
  <c r="I3019"/>
  <c r="AB3017"/>
  <c r="J3018" s="1"/>
  <c r="AB3018" s="1"/>
  <c r="J3017"/>
  <c r="AC3016"/>
  <c r="K3016"/>
  <c r="AC3015"/>
  <c r="AC3013" s="1"/>
  <c r="K3015"/>
  <c r="AC3014"/>
  <c r="AA3011"/>
  <c r="I3011"/>
  <c r="AA3010"/>
  <c r="I3010"/>
  <c r="AC3009"/>
  <c r="K3009"/>
  <c r="AC3008"/>
  <c r="AC3007"/>
  <c r="AB3007"/>
  <c r="AA3007"/>
  <c r="Z3007" s="1"/>
  <c r="AA3005"/>
  <c r="I3005"/>
  <c r="AA3004"/>
  <c r="AA3001" s="1"/>
  <c r="I3004"/>
  <c r="AC3003"/>
  <c r="AC3001" s="1"/>
  <c r="K3003"/>
  <c r="AC3002"/>
  <c r="AB3001"/>
  <c r="Z3001"/>
  <c r="AA2999"/>
  <c r="I2999"/>
  <c r="AA2998"/>
  <c r="I2998"/>
  <c r="AC2997"/>
  <c r="K2997"/>
  <c r="AC2996"/>
  <c r="AC2995"/>
  <c r="AB2995"/>
  <c r="AA2995"/>
  <c r="Z2995" s="1"/>
  <c r="AA2993"/>
  <c r="I2993"/>
  <c r="AA2992"/>
  <c r="I2992"/>
  <c r="AB2990"/>
  <c r="J2990"/>
  <c r="AC2989"/>
  <c r="K2989"/>
  <c r="AC2988"/>
  <c r="AC2987"/>
  <c r="AC2986"/>
  <c r="AA2986"/>
  <c r="AA2984"/>
  <c r="I2984"/>
  <c r="AA2983"/>
  <c r="AA2977" s="1"/>
  <c r="Z2977" s="1"/>
  <c r="I2983"/>
  <c r="AB2982"/>
  <c r="AB2981"/>
  <c r="J2982" s="1"/>
  <c r="J2981"/>
  <c r="AC2980"/>
  <c r="K2980"/>
  <c r="AC2979"/>
  <c r="AC2977" s="1"/>
  <c r="K2979"/>
  <c r="AC2978"/>
  <c r="AB2977"/>
  <c r="AA2975"/>
  <c r="I2975"/>
  <c r="AA2974"/>
  <c r="I2974"/>
  <c r="J2973"/>
  <c r="AB2973" s="1"/>
  <c r="AB2969" s="1"/>
  <c r="AB2972"/>
  <c r="J2972"/>
  <c r="AC2971"/>
  <c r="K2971"/>
  <c r="AC2970"/>
  <c r="AC2969"/>
  <c r="AA2969"/>
  <c r="AA2967"/>
  <c r="I2967"/>
  <c r="AA2966"/>
  <c r="AA2961" s="1"/>
  <c r="Z2961" s="1"/>
  <c r="I2966"/>
  <c r="AB2965"/>
  <c r="AB2964"/>
  <c r="J2965" s="1"/>
  <c r="J2964"/>
  <c r="AC2963"/>
  <c r="AC2961" s="1"/>
  <c r="K2963"/>
  <c r="AC2962"/>
  <c r="AB2961"/>
  <c r="AA2959"/>
  <c r="I2959"/>
  <c r="AA2958"/>
  <c r="I2958"/>
  <c r="J2957"/>
  <c r="AB2957" s="1"/>
  <c r="AB2956"/>
  <c r="J2956"/>
  <c r="AC2955"/>
  <c r="AC2954"/>
  <c r="AC2953"/>
  <c r="AB2953"/>
  <c r="AA2953"/>
  <c r="Z2953"/>
  <c r="AA2951"/>
  <c r="I2951"/>
  <c r="AA2950"/>
  <c r="I2950"/>
  <c r="J2949"/>
  <c r="AB2949" s="1"/>
  <c r="AB2945" s="1"/>
  <c r="AB2948"/>
  <c r="J2948"/>
  <c r="AC2947"/>
  <c r="K2947"/>
  <c r="AC2946"/>
  <c r="AC2945"/>
  <c r="AA2945"/>
  <c r="Z2945" s="1"/>
  <c r="AA2943"/>
  <c r="I2943"/>
  <c r="AA2942"/>
  <c r="I2942"/>
  <c r="AB2940"/>
  <c r="J2940"/>
  <c r="AC2939"/>
  <c r="AC2938"/>
  <c r="AC2937"/>
  <c r="AA2937"/>
  <c r="AA2935"/>
  <c r="I2935"/>
  <c r="AA2934"/>
  <c r="AA2929" s="1"/>
  <c r="Z2929" s="1"/>
  <c r="I2934"/>
  <c r="AB2933"/>
  <c r="AB2932"/>
  <c r="J2933" s="1"/>
  <c r="J2932"/>
  <c r="AC2931"/>
  <c r="AC2929" s="1"/>
  <c r="K2931"/>
  <c r="AC2930"/>
  <c r="AB2929"/>
  <c r="AA2927"/>
  <c r="I2927"/>
  <c r="AA2926"/>
  <c r="I2926"/>
  <c r="J2925"/>
  <c r="AB2925" s="1"/>
  <c r="AB2921" s="1"/>
  <c r="AB2924"/>
  <c r="J2924"/>
  <c r="AC2923"/>
  <c r="K2923"/>
  <c r="AC2922"/>
  <c r="AC2921"/>
  <c r="AA2921"/>
  <c r="AA2919"/>
  <c r="I2919"/>
  <c r="AA2918"/>
  <c r="AA2913" s="1"/>
  <c r="Z2913" s="1"/>
  <c r="I2918"/>
  <c r="AB2917"/>
  <c r="AB2916"/>
  <c r="J2917" s="1"/>
  <c r="J2916"/>
  <c r="AC2915"/>
  <c r="AC2913" s="1"/>
  <c r="K2915"/>
  <c r="AC2914"/>
  <c r="AB2913"/>
  <c r="AA2911"/>
  <c r="I2911"/>
  <c r="AA2910"/>
  <c r="I2910"/>
  <c r="J2909"/>
  <c r="AB2909" s="1"/>
  <c r="AB2905" s="1"/>
  <c r="AB2908"/>
  <c r="J2908"/>
  <c r="AC2907"/>
  <c r="K2907"/>
  <c r="AC2906"/>
  <c r="AC2905"/>
  <c r="AA2905"/>
  <c r="AA2903"/>
  <c r="I2903"/>
  <c r="AA2902"/>
  <c r="AA2897" s="1"/>
  <c r="Z2897" s="1"/>
  <c r="I2902"/>
  <c r="AB2901"/>
  <c r="AB2900"/>
  <c r="J2901" s="1"/>
  <c r="J2900"/>
  <c r="AC2899"/>
  <c r="AC2897" s="1"/>
  <c r="K2899"/>
  <c r="AC2898"/>
  <c r="AB2897"/>
  <c r="AA2895"/>
  <c r="I2895"/>
  <c r="AA2894"/>
  <c r="I2894"/>
  <c r="J2893"/>
  <c r="AB2893" s="1"/>
  <c r="AB2889" s="1"/>
  <c r="AB2892"/>
  <c r="J2892"/>
  <c r="AC2891"/>
  <c r="K2891"/>
  <c r="AC2890"/>
  <c r="AC2889"/>
  <c r="AA2889"/>
  <c r="AC2887"/>
  <c r="AC2886"/>
  <c r="AB2886"/>
  <c r="AA2886"/>
  <c r="Z2886"/>
  <c r="AC2884"/>
  <c r="AC2883"/>
  <c r="Z2883" s="1"/>
  <c r="AB2883"/>
  <c r="AA2883"/>
  <c r="AB2881"/>
  <c r="J2881"/>
  <c r="AB2879"/>
  <c r="J2880" s="1"/>
  <c r="AB2880" s="1"/>
  <c r="AB2877" s="1"/>
  <c r="Z2877" s="1"/>
  <c r="J2879"/>
  <c r="AC2878"/>
  <c r="AC2877"/>
  <c r="AA2877"/>
  <c r="AB2875"/>
  <c r="J2875"/>
  <c r="AC2874"/>
  <c r="AC2873"/>
  <c r="Z2873" s="1"/>
  <c r="AB2873"/>
  <c r="AA2873"/>
  <c r="AB2871"/>
  <c r="J2871"/>
  <c r="AB2869"/>
  <c r="J2870" s="1"/>
  <c r="AB2870" s="1"/>
  <c r="AB2867" s="1"/>
  <c r="Z2867" s="1"/>
  <c r="J2869"/>
  <c r="AC2868"/>
  <c r="AC2867"/>
  <c r="AA2867"/>
  <c r="AB2865"/>
  <c r="J2865"/>
  <c r="AC2864"/>
  <c r="AC2863"/>
  <c r="Z2863" s="1"/>
  <c r="AB2863"/>
  <c r="AA2863"/>
  <c r="AB2861"/>
  <c r="J2861"/>
  <c r="AC2860"/>
  <c r="AC2859"/>
  <c r="AB2859"/>
  <c r="AA2859"/>
  <c r="Z2859"/>
  <c r="AA2857"/>
  <c r="I2857"/>
  <c r="AA2856"/>
  <c r="I2856"/>
  <c r="AA2855"/>
  <c r="I2855"/>
  <c r="J2854"/>
  <c r="AB2854" s="1"/>
  <c r="AB2851" s="1"/>
  <c r="AB2853"/>
  <c r="J2853"/>
  <c r="AC2852"/>
  <c r="AC2851"/>
  <c r="AA2851"/>
  <c r="AA2849"/>
  <c r="I2849"/>
  <c r="AA2848"/>
  <c r="I2848"/>
  <c r="AA2847"/>
  <c r="AA2843" s="1"/>
  <c r="I2847"/>
  <c r="AB2846"/>
  <c r="AB2843" s="1"/>
  <c r="Z2843" s="1"/>
  <c r="AB2845"/>
  <c r="J2846" s="1"/>
  <c r="J2845"/>
  <c r="AC2844"/>
  <c r="AC2843"/>
  <c r="AA2841"/>
  <c r="I2841"/>
  <c r="AA2840"/>
  <c r="I2840"/>
  <c r="AA2839"/>
  <c r="I2839"/>
  <c r="J2838"/>
  <c r="AB2838" s="1"/>
  <c r="AB2835" s="1"/>
  <c r="AB2837"/>
  <c r="J2837"/>
  <c r="AC2836"/>
  <c r="AC2835"/>
  <c r="AA2835"/>
  <c r="Z2835" s="1"/>
  <c r="AA2833"/>
  <c r="I2833"/>
  <c r="AA2832"/>
  <c r="I2832"/>
  <c r="AA2831"/>
  <c r="AA2827" s="1"/>
  <c r="I2831"/>
  <c r="AB2829"/>
  <c r="J2830" s="1"/>
  <c r="AB2830" s="1"/>
  <c r="AB2827" s="1"/>
  <c r="Z2827" s="1"/>
  <c r="J2829"/>
  <c r="AC2828"/>
  <c r="AC2827"/>
  <c r="AA2825"/>
  <c r="I2825"/>
  <c r="AA2824"/>
  <c r="I2824"/>
  <c r="AA2823"/>
  <c r="I2823"/>
  <c r="J2822"/>
  <c r="AB2822" s="1"/>
  <c r="J2821"/>
  <c r="AB2821" s="1"/>
  <c r="AC2820"/>
  <c r="AC2819"/>
  <c r="AA2819"/>
  <c r="AA2817"/>
  <c r="I2817"/>
  <c r="AA2816"/>
  <c r="I2816"/>
  <c r="AA2815"/>
  <c r="AA2811" s="1"/>
  <c r="I2815"/>
  <c r="AB2813"/>
  <c r="J2814" s="1"/>
  <c r="AB2814" s="1"/>
  <c r="J2813"/>
  <c r="AC2812"/>
  <c r="AC2811" s="1"/>
  <c r="I2809"/>
  <c r="AA2809" s="1"/>
  <c r="I2808"/>
  <c r="AA2808" s="1"/>
  <c r="I2807"/>
  <c r="AA2807" s="1"/>
  <c r="J2806"/>
  <c r="AB2806" s="1"/>
  <c r="J2805"/>
  <c r="AB2805" s="1"/>
  <c r="AC2804"/>
  <c r="AC2803"/>
  <c r="AA2803"/>
  <c r="AA2801"/>
  <c r="AA2799" s="1"/>
  <c r="I2801"/>
  <c r="AC2800"/>
  <c r="AC2799" s="1"/>
  <c r="AB2799"/>
  <c r="Z2799" s="1"/>
  <c r="I2797"/>
  <c r="AA2797" s="1"/>
  <c r="AC2796"/>
  <c r="AC2795"/>
  <c r="AB2795"/>
  <c r="AA2795"/>
  <c r="Z2795" s="1"/>
  <c r="AA2793"/>
  <c r="AA2791" s="1"/>
  <c r="I2793"/>
  <c r="AC2792"/>
  <c r="AC2791" s="1"/>
  <c r="AB2791"/>
  <c r="Z2791" s="1"/>
  <c r="I2789"/>
  <c r="AA2789" s="1"/>
  <c r="AC2788"/>
  <c r="AC2787"/>
  <c r="AB2787"/>
  <c r="AA2787"/>
  <c r="Z2787" s="1"/>
  <c r="AA2785"/>
  <c r="AA2783" s="1"/>
  <c r="I2785"/>
  <c r="AC2784"/>
  <c r="AC2783" s="1"/>
  <c r="AB2783"/>
  <c r="Z2783" s="1"/>
  <c r="I2781"/>
  <c r="AA2781" s="1"/>
  <c r="AC2780"/>
  <c r="AC2779"/>
  <c r="AB2779"/>
  <c r="AA2779"/>
  <c r="Z2779" s="1"/>
  <c r="AA2777"/>
  <c r="AA2775" s="1"/>
  <c r="I2777"/>
  <c r="AC2776"/>
  <c r="AC2775" s="1"/>
  <c r="AB2775"/>
  <c r="Z2775" s="1"/>
  <c r="I2773"/>
  <c r="AA2773" s="1"/>
  <c r="AC2772"/>
  <c r="AC2771"/>
  <c r="AB2771"/>
  <c r="AA2771"/>
  <c r="Z2771" s="1"/>
  <c r="AA2769"/>
  <c r="AA2767" s="1"/>
  <c r="I2769"/>
  <c r="AC2768"/>
  <c r="AC2767" s="1"/>
  <c r="AB2767"/>
  <c r="Z2767" s="1"/>
  <c r="I2765"/>
  <c r="AA2765" s="1"/>
  <c r="AC2764"/>
  <c r="AC2763"/>
  <c r="AB2763"/>
  <c r="AA2763"/>
  <c r="Z2763" s="1"/>
  <c r="AA2761"/>
  <c r="AA2759" s="1"/>
  <c r="I2761"/>
  <c r="AC2760"/>
  <c r="AC2759" s="1"/>
  <c r="AB2759"/>
  <c r="Z2759" s="1"/>
  <c r="I2757"/>
  <c r="AA2757" s="1"/>
  <c r="AC2756"/>
  <c r="AC2755"/>
  <c r="AB2755"/>
  <c r="AA2755"/>
  <c r="Z2755" s="1"/>
  <c r="AA2753"/>
  <c r="AA2751" s="1"/>
  <c r="I2753"/>
  <c r="AC2752"/>
  <c r="AC2751" s="1"/>
  <c r="AB2751"/>
  <c r="Z2751" s="1"/>
  <c r="I2749"/>
  <c r="AA2749" s="1"/>
  <c r="AC2748"/>
  <c r="AC2747"/>
  <c r="AB2747"/>
  <c r="AA2747"/>
  <c r="Z2747" s="1"/>
  <c r="AA2745"/>
  <c r="AA2743" s="1"/>
  <c r="I2745"/>
  <c r="AC2744"/>
  <c r="AC2743" s="1"/>
  <c r="AB2743"/>
  <c r="Z2743" s="1"/>
  <c r="I2741"/>
  <c r="AA2741" s="1"/>
  <c r="AC2740"/>
  <c r="AC2739"/>
  <c r="AB2739"/>
  <c r="AA2739"/>
  <c r="Z2739" s="1"/>
  <c r="AA2737"/>
  <c r="I2737"/>
  <c r="AB2735"/>
  <c r="J2735"/>
  <c r="AC2734"/>
  <c r="K2734"/>
  <c r="AC2733"/>
  <c r="AA2733"/>
  <c r="AA2731"/>
  <c r="I2731"/>
  <c r="AB2729"/>
  <c r="J2729"/>
  <c r="AC2728"/>
  <c r="K2728"/>
  <c r="AC2727"/>
  <c r="AA2727"/>
  <c r="AA2725"/>
  <c r="I2725"/>
  <c r="AC2724"/>
  <c r="K2724"/>
  <c r="AC2723"/>
  <c r="AB2723"/>
  <c r="AA2723"/>
  <c r="Z2723" s="1"/>
  <c r="AA2721"/>
  <c r="I2721"/>
  <c r="AC2720"/>
  <c r="K2720"/>
  <c r="AC2719"/>
  <c r="AB2719"/>
  <c r="AA2719"/>
  <c r="Z2719" s="1"/>
  <c r="AA2717"/>
  <c r="I2717"/>
  <c r="AC2716"/>
  <c r="K2716"/>
  <c r="AC2715"/>
  <c r="AB2715"/>
  <c r="AA2715"/>
  <c r="Z2715" s="1"/>
  <c r="AA2713"/>
  <c r="I2713"/>
  <c r="AC2712"/>
  <c r="K2712"/>
  <c r="AC2711"/>
  <c r="AB2711"/>
  <c r="AA2711"/>
  <c r="Z2711" s="1"/>
  <c r="AA2709"/>
  <c r="I2709"/>
  <c r="AC2708"/>
  <c r="K2708"/>
  <c r="AC2707"/>
  <c r="AB2707"/>
  <c r="AA2707"/>
  <c r="Z2707" s="1"/>
  <c r="AA2705"/>
  <c r="I2705"/>
  <c r="AC2704"/>
  <c r="K2704"/>
  <c r="AC2703"/>
  <c r="AB2703"/>
  <c r="AA2703"/>
  <c r="Z2703" s="1"/>
  <c r="AA2701"/>
  <c r="I2701"/>
  <c r="AC2700"/>
  <c r="K2700"/>
  <c r="AC2699"/>
  <c r="AB2699"/>
  <c r="AA2699"/>
  <c r="Z2699" s="1"/>
  <c r="AA2697"/>
  <c r="I2697"/>
  <c r="AC2696"/>
  <c r="K2696"/>
  <c r="AC2695"/>
  <c r="AB2695"/>
  <c r="AA2695"/>
  <c r="Z2695" s="1"/>
  <c r="AA2693"/>
  <c r="I2693"/>
  <c r="AC2692"/>
  <c r="K2692"/>
  <c r="AC2691"/>
  <c r="AB2691"/>
  <c r="AA2691"/>
  <c r="Z2691" s="1"/>
  <c r="AA2689"/>
  <c r="I2689"/>
  <c r="AC2688"/>
  <c r="K2688"/>
  <c r="AC2687"/>
  <c r="AB2687"/>
  <c r="AA2687"/>
  <c r="Z2687" s="1"/>
  <c r="AA2685"/>
  <c r="I2685"/>
  <c r="AC2684"/>
  <c r="K2684"/>
  <c r="AC2683"/>
  <c r="AB2683"/>
  <c r="AA2683"/>
  <c r="Z2683" s="1"/>
  <c r="AA2681"/>
  <c r="I2681"/>
  <c r="AC2680"/>
  <c r="K2680"/>
  <c r="AC2679"/>
  <c r="AB2679"/>
  <c r="AA2679"/>
  <c r="Z2679" s="1"/>
  <c r="AA2677"/>
  <c r="I2677"/>
  <c r="AC2676"/>
  <c r="K2676"/>
  <c r="AC2675"/>
  <c r="AB2675"/>
  <c r="AA2675"/>
  <c r="Z2675" s="1"/>
  <c r="AA2673"/>
  <c r="I2673"/>
  <c r="AC2672"/>
  <c r="K2672"/>
  <c r="AC2671"/>
  <c r="AB2671"/>
  <c r="AA2671"/>
  <c r="Z2671" s="1"/>
  <c r="AA2669"/>
  <c r="I2669"/>
  <c r="AC2668"/>
  <c r="K2668"/>
  <c r="AC2667"/>
  <c r="AB2667"/>
  <c r="AA2667"/>
  <c r="Z2667" s="1"/>
  <c r="AA2665"/>
  <c r="I2665"/>
  <c r="AC2664"/>
  <c r="K2664"/>
  <c r="AC2663"/>
  <c r="AB2663"/>
  <c r="AA2663"/>
  <c r="Z2663" s="1"/>
  <c r="AA2661"/>
  <c r="I2661"/>
  <c r="AC2660"/>
  <c r="K2660"/>
  <c r="AC2659"/>
  <c r="AB2659"/>
  <c r="AA2659"/>
  <c r="Z2659" s="1"/>
  <c r="AA2657"/>
  <c r="I2657"/>
  <c r="AC2656"/>
  <c r="K2656"/>
  <c r="AC2655"/>
  <c r="AB2655"/>
  <c r="AA2655"/>
  <c r="Z2655" s="1"/>
  <c r="AA2653"/>
  <c r="I2653"/>
  <c r="AA2652"/>
  <c r="I2652"/>
  <c r="AB2650"/>
  <c r="J2650"/>
  <c r="AC2649"/>
  <c r="K2649"/>
  <c r="AC2648"/>
  <c r="AA2648"/>
  <c r="AA2646"/>
  <c r="I2646"/>
  <c r="AA2645"/>
  <c r="I2645"/>
  <c r="AB2643"/>
  <c r="J2643"/>
  <c r="AC2642"/>
  <c r="K2642"/>
  <c r="AC2641"/>
  <c r="AA2641"/>
  <c r="AA2639"/>
  <c r="I2639"/>
  <c r="AA2638"/>
  <c r="I2638"/>
  <c r="AB2636"/>
  <c r="J2636"/>
  <c r="AC2635"/>
  <c r="K2635"/>
  <c r="AC2634"/>
  <c r="AA2634"/>
  <c r="AA2632"/>
  <c r="I2632"/>
  <c r="AA2631"/>
  <c r="I2631"/>
  <c r="AB2629"/>
  <c r="J2629"/>
  <c r="AC2628"/>
  <c r="K2628"/>
  <c r="AC2627"/>
  <c r="AA2627"/>
  <c r="AA2625"/>
  <c r="I2625"/>
  <c r="AA2624"/>
  <c r="I2624"/>
  <c r="AB2622"/>
  <c r="J2622"/>
  <c r="AC2621"/>
  <c r="K2621"/>
  <c r="AC2620"/>
  <c r="AA2620"/>
  <c r="AA2618"/>
  <c r="I2618"/>
  <c r="AB2616"/>
  <c r="J2616"/>
  <c r="AC2615"/>
  <c r="K2615"/>
  <c r="AC2614"/>
  <c r="AA2614"/>
  <c r="AA2612"/>
  <c r="I2612"/>
  <c r="AB2610"/>
  <c r="J2610"/>
  <c r="AC2609"/>
  <c r="K2609"/>
  <c r="AC2608"/>
  <c r="AA2608"/>
  <c r="AA2606"/>
  <c r="I2606"/>
  <c r="AB2604"/>
  <c r="J2604"/>
  <c r="AC2603"/>
  <c r="K2603"/>
  <c r="AC2602"/>
  <c r="AA2602"/>
  <c r="AA2600"/>
  <c r="I2600"/>
  <c r="AB2598"/>
  <c r="J2598"/>
  <c r="AC2597"/>
  <c r="K2597"/>
  <c r="AC2596"/>
  <c r="AA2596"/>
  <c r="AA2594"/>
  <c r="I2594"/>
  <c r="AB2592"/>
  <c r="J2592"/>
  <c r="AC2591"/>
  <c r="K2591"/>
  <c r="AC2590"/>
  <c r="AA2590"/>
  <c r="AA2588"/>
  <c r="I2588"/>
  <c r="AB2586"/>
  <c r="J2586"/>
  <c r="AC2585"/>
  <c r="K2585"/>
  <c r="AC2584"/>
  <c r="AA2584"/>
  <c r="AA2582"/>
  <c r="I2582"/>
  <c r="AB2580"/>
  <c r="J2580"/>
  <c r="AC2579"/>
  <c r="K2579"/>
  <c r="AC2578"/>
  <c r="AA2578"/>
  <c r="AA2576"/>
  <c r="I2576"/>
  <c r="AB2574"/>
  <c r="J2574"/>
  <c r="AC2573"/>
  <c r="K2573"/>
  <c r="AC2572"/>
  <c r="AA2572"/>
  <c r="AA2570"/>
  <c r="I2570"/>
  <c r="AB2568"/>
  <c r="J2568"/>
  <c r="AC2567"/>
  <c r="K2567"/>
  <c r="AC2566"/>
  <c r="AA2566"/>
  <c r="AA2564"/>
  <c r="I2564"/>
  <c r="AB2562"/>
  <c r="J2562"/>
  <c r="AC2561"/>
  <c r="K2561"/>
  <c r="AC2560"/>
  <c r="AA2560"/>
  <c r="AA2558"/>
  <c r="I2558"/>
  <c r="AB2556"/>
  <c r="J2556"/>
  <c r="AC2555"/>
  <c r="K2555"/>
  <c r="AC2554"/>
  <c r="AA2554"/>
  <c r="AA2552"/>
  <c r="I2552"/>
  <c r="AB2550"/>
  <c r="J2550"/>
  <c r="AC2549"/>
  <c r="K2549"/>
  <c r="AC2548"/>
  <c r="AA2548"/>
  <c r="AA2546"/>
  <c r="I2546"/>
  <c r="AB2544"/>
  <c r="J2544"/>
  <c r="AC2543"/>
  <c r="K2543"/>
  <c r="AC2542"/>
  <c r="AA2542"/>
  <c r="AA2540"/>
  <c r="I2540"/>
  <c r="AB2538"/>
  <c r="J2538"/>
  <c r="AC2537"/>
  <c r="K2537"/>
  <c r="AC2536"/>
  <c r="AA2536"/>
  <c r="AA2534"/>
  <c r="I2534"/>
  <c r="AB2532"/>
  <c r="J2532"/>
  <c r="AC2531"/>
  <c r="K2531"/>
  <c r="AC2530"/>
  <c r="AA2530"/>
  <c r="AA2528"/>
  <c r="I2528"/>
  <c r="AB2526"/>
  <c r="J2526"/>
  <c r="AC2525"/>
  <c r="K2525"/>
  <c r="AC2524"/>
  <c r="AA2524"/>
  <c r="AA2522"/>
  <c r="I2522"/>
  <c r="AB2520"/>
  <c r="J2520"/>
  <c r="AC2519"/>
  <c r="K2519"/>
  <c r="AC2518"/>
  <c r="AA2518"/>
  <c r="AA2516"/>
  <c r="I2516"/>
  <c r="AB2514"/>
  <c r="J2515" s="1"/>
  <c r="AB2515" s="1"/>
  <c r="J2514"/>
  <c r="AC2513"/>
  <c r="K2513"/>
  <c r="AC2512"/>
  <c r="AA2512"/>
  <c r="AA2510"/>
  <c r="I2510"/>
  <c r="AB2508"/>
  <c r="J2509" s="1"/>
  <c r="AB2509" s="1"/>
  <c r="J2508"/>
  <c r="AC2507"/>
  <c r="K2507"/>
  <c r="AC2506"/>
  <c r="AA2506"/>
  <c r="AA2504"/>
  <c r="I2504"/>
  <c r="AB2502"/>
  <c r="J2503" s="1"/>
  <c r="AB2503" s="1"/>
  <c r="J2502"/>
  <c r="AC2501"/>
  <c r="K2501"/>
  <c r="AC2500"/>
  <c r="AA2500"/>
  <c r="AA2498"/>
  <c r="I2498"/>
  <c r="AB2496"/>
  <c r="J2497" s="1"/>
  <c r="AB2497" s="1"/>
  <c r="J2496"/>
  <c r="AC2495"/>
  <c r="K2495"/>
  <c r="AC2494"/>
  <c r="AA2494"/>
  <c r="AA2492"/>
  <c r="I2492"/>
  <c r="AB2490"/>
  <c r="J2491" s="1"/>
  <c r="AB2491" s="1"/>
  <c r="J2490"/>
  <c r="AC2489"/>
  <c r="K2489"/>
  <c r="AC2488"/>
  <c r="AA2488"/>
  <c r="AA2486"/>
  <c r="I2486"/>
  <c r="AB2484"/>
  <c r="J2485" s="1"/>
  <c r="AB2485" s="1"/>
  <c r="J2484"/>
  <c r="AC2483"/>
  <c r="K2483"/>
  <c r="AC2482"/>
  <c r="AA2482"/>
  <c r="AA2480"/>
  <c r="I2480"/>
  <c r="AB2478"/>
  <c r="J2479" s="1"/>
  <c r="AB2479" s="1"/>
  <c r="J2478"/>
  <c r="AC2477"/>
  <c r="K2477"/>
  <c r="AC2476"/>
  <c r="AA2476"/>
  <c r="AA2474"/>
  <c r="I2474"/>
  <c r="AB2472"/>
  <c r="J2473" s="1"/>
  <c r="AB2473" s="1"/>
  <c r="J2472"/>
  <c r="AC2471"/>
  <c r="K2471"/>
  <c r="AC2470"/>
  <c r="AA2470"/>
  <c r="AA2468"/>
  <c r="I2468"/>
  <c r="AB2466"/>
  <c r="J2467" s="1"/>
  <c r="AB2467" s="1"/>
  <c r="J2466"/>
  <c r="AC2465"/>
  <c r="K2465"/>
  <c r="AC2464"/>
  <c r="AA2464"/>
  <c r="AA2462"/>
  <c r="I2462"/>
  <c r="AB2460"/>
  <c r="J2461" s="1"/>
  <c r="AB2461" s="1"/>
  <c r="J2460"/>
  <c r="AC2459"/>
  <c r="K2459"/>
  <c r="AC2458"/>
  <c r="AA2458"/>
  <c r="AA2456"/>
  <c r="I2456"/>
  <c r="AB2454"/>
  <c r="J2455" s="1"/>
  <c r="AB2455" s="1"/>
  <c r="J2454"/>
  <c r="AC2453"/>
  <c r="K2453"/>
  <c r="AC2452"/>
  <c r="AA2452"/>
  <c r="AA2450"/>
  <c r="I2450"/>
  <c r="AB2448"/>
  <c r="J2449" s="1"/>
  <c r="AB2449" s="1"/>
  <c r="J2448"/>
  <c r="AC2447"/>
  <c r="K2447"/>
  <c r="AC2446"/>
  <c r="AA2446"/>
  <c r="AA2444"/>
  <c r="I2444"/>
  <c r="AB2442"/>
  <c r="J2443" s="1"/>
  <c r="AB2443" s="1"/>
  <c r="J2442"/>
  <c r="AC2441"/>
  <c r="K2441"/>
  <c r="AC2440"/>
  <c r="AA2440"/>
  <c r="AA2438"/>
  <c r="I2438"/>
  <c r="AB2436"/>
  <c r="J2437" s="1"/>
  <c r="AB2437" s="1"/>
  <c r="J2436"/>
  <c r="AC2435"/>
  <c r="K2435"/>
  <c r="AC2434"/>
  <c r="AA2434"/>
  <c r="AA2432"/>
  <c r="I2432"/>
  <c r="AB2430"/>
  <c r="J2431" s="1"/>
  <c r="AB2431" s="1"/>
  <c r="J2430"/>
  <c r="AC2429"/>
  <c r="K2429"/>
  <c r="AC2428"/>
  <c r="AA2428"/>
  <c r="AA2426"/>
  <c r="I2426"/>
  <c r="AB2424"/>
  <c r="J2425" s="1"/>
  <c r="AB2425" s="1"/>
  <c r="J2424"/>
  <c r="AC2423"/>
  <c r="K2423"/>
  <c r="AC2422"/>
  <c r="AA2422"/>
  <c r="AA2420"/>
  <c r="I2420"/>
  <c r="AB2418"/>
  <c r="J2419" s="1"/>
  <c r="AB2419" s="1"/>
  <c r="J2418"/>
  <c r="AC2417"/>
  <c r="K2417"/>
  <c r="AC2416"/>
  <c r="AA2416"/>
  <c r="AA2414"/>
  <c r="I2414"/>
  <c r="AB2412"/>
  <c r="J2413" s="1"/>
  <c r="AB2413" s="1"/>
  <c r="J2412"/>
  <c r="AC2411"/>
  <c r="K2411"/>
  <c r="AC2410"/>
  <c r="AA2410"/>
  <c r="AA2408"/>
  <c r="I2408"/>
  <c r="AB2406"/>
  <c r="J2407" s="1"/>
  <c r="AB2407" s="1"/>
  <c r="J2406"/>
  <c r="AC2405"/>
  <c r="K2405"/>
  <c r="AC2404"/>
  <c r="AA2404"/>
  <c r="AA2402"/>
  <c r="I2402"/>
  <c r="AB2400"/>
  <c r="J2401" s="1"/>
  <c r="AB2401" s="1"/>
  <c r="J2400"/>
  <c r="AC2399"/>
  <c r="K2399"/>
  <c r="AC2398"/>
  <c r="AA2398"/>
  <c r="AA2396"/>
  <c r="I2396"/>
  <c r="AB2394"/>
  <c r="J2395" s="1"/>
  <c r="AB2395" s="1"/>
  <c r="J2394"/>
  <c r="AC2393"/>
  <c r="K2393"/>
  <c r="AC2392"/>
  <c r="AA2392"/>
  <c r="AA2390"/>
  <c r="I2390"/>
  <c r="AB2388"/>
  <c r="J2389" s="1"/>
  <c r="AB2389" s="1"/>
  <c r="J2388"/>
  <c r="AC2387"/>
  <c r="K2387"/>
  <c r="AC2386"/>
  <c r="AA2386"/>
  <c r="AA2384"/>
  <c r="I2384"/>
  <c r="AB2382"/>
  <c r="J2383" s="1"/>
  <c r="AB2383" s="1"/>
  <c r="J2382"/>
  <c r="AC2381"/>
  <c r="K2381"/>
  <c r="AC2380"/>
  <c r="AA2380"/>
  <c r="AA2378"/>
  <c r="I2378"/>
  <c r="AB2376"/>
  <c r="J2377" s="1"/>
  <c r="AB2377" s="1"/>
  <c r="J2376"/>
  <c r="AC2375"/>
  <c r="K2375"/>
  <c r="AC2374"/>
  <c r="AA2374"/>
  <c r="AA2372"/>
  <c r="I2372"/>
  <c r="AB2370"/>
  <c r="J2371" s="1"/>
  <c r="AB2371" s="1"/>
  <c r="J2370"/>
  <c r="AC2369"/>
  <c r="K2369"/>
  <c r="AC2368"/>
  <c r="AA2368"/>
  <c r="AA2366"/>
  <c r="I2366"/>
  <c r="AB2364"/>
  <c r="J2365" s="1"/>
  <c r="AB2365" s="1"/>
  <c r="J2364"/>
  <c r="AC2363"/>
  <c r="K2363"/>
  <c r="AC2362"/>
  <c r="AA2362"/>
  <c r="AA2360"/>
  <c r="I2360"/>
  <c r="AB2358"/>
  <c r="J2359" s="1"/>
  <c r="AB2359" s="1"/>
  <c r="J2358"/>
  <c r="AC2357"/>
  <c r="K2357"/>
  <c r="AC2356"/>
  <c r="AA2356"/>
  <c r="AA2354"/>
  <c r="I2354"/>
  <c r="AB2352"/>
  <c r="J2353" s="1"/>
  <c r="AB2353" s="1"/>
  <c r="J2352"/>
  <c r="AC2351"/>
  <c r="K2351"/>
  <c r="AC2350"/>
  <c r="AA2350"/>
  <c r="AA2348"/>
  <c r="I2348"/>
  <c r="AB2346"/>
  <c r="J2347" s="1"/>
  <c r="AB2347" s="1"/>
  <c r="J2346"/>
  <c r="AC2345"/>
  <c r="K2345"/>
  <c r="AC2344"/>
  <c r="AA2344"/>
  <c r="AA2342"/>
  <c r="I2342"/>
  <c r="AB2340"/>
  <c r="J2341" s="1"/>
  <c r="AB2341" s="1"/>
  <c r="J2340"/>
  <c r="AC2339"/>
  <c r="K2339"/>
  <c r="AC2338"/>
  <c r="AA2338"/>
  <c r="AA2336"/>
  <c r="I2336"/>
  <c r="AB2334"/>
  <c r="J2335" s="1"/>
  <c r="AB2335" s="1"/>
  <c r="J2334"/>
  <c r="AC2333"/>
  <c r="K2333"/>
  <c r="AC2332"/>
  <c r="AA2332"/>
  <c r="AA2330"/>
  <c r="I2330"/>
  <c r="AB2328"/>
  <c r="J2329" s="1"/>
  <c r="AB2329" s="1"/>
  <c r="J2328"/>
  <c r="AC2327"/>
  <c r="K2327"/>
  <c r="AC2326"/>
  <c r="AA2326"/>
  <c r="AA2324"/>
  <c r="I2324"/>
  <c r="AB2322"/>
  <c r="J2323" s="1"/>
  <c r="AB2323" s="1"/>
  <c r="J2322"/>
  <c r="AC2321"/>
  <c r="K2321"/>
  <c r="AC2320"/>
  <c r="AA2320"/>
  <c r="AA2318"/>
  <c r="I2318"/>
  <c r="AB2316"/>
  <c r="J2317" s="1"/>
  <c r="AB2317" s="1"/>
  <c r="J2316"/>
  <c r="AC2315"/>
  <c r="K2315"/>
  <c r="AC2314"/>
  <c r="AA2314"/>
  <c r="AA2312"/>
  <c r="I2312"/>
  <c r="AB2310"/>
  <c r="J2311" s="1"/>
  <c r="AB2311" s="1"/>
  <c r="J2310"/>
  <c r="AC2309"/>
  <c r="K2309"/>
  <c r="AC2308"/>
  <c r="AA2308"/>
  <c r="AA2306"/>
  <c r="I2306"/>
  <c r="AB2304"/>
  <c r="J2305" s="1"/>
  <c r="AB2305" s="1"/>
  <c r="J2304"/>
  <c r="AC2303"/>
  <c r="K2303"/>
  <c r="AC2302"/>
  <c r="AA2302"/>
  <c r="AA2300"/>
  <c r="I2300"/>
  <c r="AB2298"/>
  <c r="J2299" s="1"/>
  <c r="AB2299" s="1"/>
  <c r="J2298"/>
  <c r="AC2297"/>
  <c r="K2297"/>
  <c r="AC2296"/>
  <c r="AA2296"/>
  <c r="AA2294"/>
  <c r="I2294"/>
  <c r="AB2292"/>
  <c r="J2293" s="1"/>
  <c r="AB2293" s="1"/>
  <c r="J2292"/>
  <c r="AC2291"/>
  <c r="K2291"/>
  <c r="AC2290"/>
  <c r="AA2290"/>
  <c r="AA2288"/>
  <c r="I2288"/>
  <c r="AB2286"/>
  <c r="J2287" s="1"/>
  <c r="AB2287" s="1"/>
  <c r="J2286"/>
  <c r="AC2285"/>
  <c r="K2285"/>
  <c r="AC2284"/>
  <c r="AA2284"/>
  <c r="AA2282"/>
  <c r="I2282"/>
  <c r="AB2280"/>
  <c r="J2281" s="1"/>
  <c r="AB2281" s="1"/>
  <c r="J2280"/>
  <c r="AC2279"/>
  <c r="K2279"/>
  <c r="AC2278"/>
  <c r="AA2278"/>
  <c r="AA2276"/>
  <c r="I2276"/>
  <c r="AA2275"/>
  <c r="I2275"/>
  <c r="AA2274"/>
  <c r="I2274"/>
  <c r="AA2273"/>
  <c r="I2273"/>
  <c r="AA2272"/>
  <c r="I2272"/>
  <c r="AA2271"/>
  <c r="I2271"/>
  <c r="AB2269"/>
  <c r="J2270" s="1"/>
  <c r="AB2270" s="1"/>
  <c r="J2269"/>
  <c r="AC2268"/>
  <c r="K2268"/>
  <c r="AC2267"/>
  <c r="AA2267"/>
  <c r="AA2265"/>
  <c r="I2265"/>
  <c r="AA2264"/>
  <c r="I2264"/>
  <c r="AA2263"/>
  <c r="I2263"/>
  <c r="AA2262"/>
  <c r="I2262"/>
  <c r="AA2261"/>
  <c r="I2261"/>
  <c r="AA2260"/>
  <c r="I2260"/>
  <c r="AB2258"/>
  <c r="J2259" s="1"/>
  <c r="AB2259" s="1"/>
  <c r="J2258"/>
  <c r="AC2257"/>
  <c r="K2257"/>
  <c r="AC2256"/>
  <c r="AA2256"/>
  <c r="AA2254"/>
  <c r="I2254"/>
  <c r="AA2253"/>
  <c r="I2253"/>
  <c r="AA2252"/>
  <c r="I2252"/>
  <c r="AA2251"/>
  <c r="I2251"/>
  <c r="AA2250"/>
  <c r="I2250"/>
  <c r="AB2248"/>
  <c r="J2249" s="1"/>
  <c r="AB2249" s="1"/>
  <c r="J2248"/>
  <c r="AC2247"/>
  <c r="K2247"/>
  <c r="AC2246"/>
  <c r="AA2246"/>
  <c r="AA2244"/>
  <c r="I2244"/>
  <c r="AA2243"/>
  <c r="I2243"/>
  <c r="AA2242"/>
  <c r="I2242"/>
  <c r="AA2241"/>
  <c r="I2241"/>
  <c r="AA2240"/>
  <c r="I2240"/>
  <c r="AB2238"/>
  <c r="J2239" s="1"/>
  <c r="AB2239" s="1"/>
  <c r="J2238"/>
  <c r="AC2237"/>
  <c r="K2237"/>
  <c r="AC2236"/>
  <c r="AA2236"/>
  <c r="AA2234"/>
  <c r="I2234"/>
  <c r="AA2233"/>
  <c r="I2233"/>
  <c r="AA2232"/>
  <c r="I2232"/>
  <c r="AA2231"/>
  <c r="I2231"/>
  <c r="AB2229"/>
  <c r="J2229"/>
  <c r="AC2228"/>
  <c r="K2228"/>
  <c r="AC2227"/>
  <c r="AA2227"/>
  <c r="AA2225"/>
  <c r="I2225"/>
  <c r="AA2224"/>
  <c r="I2224"/>
  <c r="AA2223"/>
  <c r="I2223"/>
  <c r="AA2222"/>
  <c r="I2222"/>
  <c r="AB2220"/>
  <c r="J2220"/>
  <c r="AC2219"/>
  <c r="K2219"/>
  <c r="AC2218"/>
  <c r="AA2218"/>
  <c r="AA2216"/>
  <c r="I2216"/>
  <c r="AA2215"/>
  <c r="I2215"/>
  <c r="AA2214"/>
  <c r="I2214"/>
  <c r="AA2213"/>
  <c r="I2213"/>
  <c r="AB2211"/>
  <c r="J2211"/>
  <c r="AC2210"/>
  <c r="K2210"/>
  <c r="AC2209"/>
  <c r="AA2209"/>
  <c r="AA2207"/>
  <c r="I2207"/>
  <c r="AA2206"/>
  <c r="I2206"/>
  <c r="AA2205"/>
  <c r="I2205"/>
  <c r="AA2204"/>
  <c r="I2204"/>
  <c r="AB2202"/>
  <c r="J2202"/>
  <c r="AC2201"/>
  <c r="K2201"/>
  <c r="AC2200"/>
  <c r="AA2200"/>
  <c r="AA2198"/>
  <c r="I2198"/>
  <c r="AA2197"/>
  <c r="I2197"/>
  <c r="AA2196"/>
  <c r="I2196"/>
  <c r="AA2195"/>
  <c r="I2195"/>
  <c r="AB2193"/>
  <c r="J2193"/>
  <c r="AC2192"/>
  <c r="K2192"/>
  <c r="AC2191"/>
  <c r="AA2191"/>
  <c r="AA2189"/>
  <c r="I2189"/>
  <c r="AA2188"/>
  <c r="I2188"/>
  <c r="AA2187"/>
  <c r="I2187"/>
  <c r="AA2186"/>
  <c r="I2186"/>
  <c r="AB2184"/>
  <c r="J2184"/>
  <c r="AC2183"/>
  <c r="K2183"/>
  <c r="AC2182"/>
  <c r="AA2182"/>
  <c r="AA2180"/>
  <c r="I2180"/>
  <c r="AA2179"/>
  <c r="I2179"/>
  <c r="AA2178"/>
  <c r="I2178"/>
  <c r="AA2177"/>
  <c r="I2177"/>
  <c r="AB2175"/>
  <c r="J2175"/>
  <c r="AC2174"/>
  <c r="K2174"/>
  <c r="AC2173"/>
  <c r="AA2173"/>
  <c r="AA2171"/>
  <c r="I2171"/>
  <c r="AA2170"/>
  <c r="I2170"/>
  <c r="AA2169"/>
  <c r="I2169"/>
  <c r="AA2168"/>
  <c r="I2168"/>
  <c r="AB2166"/>
  <c r="J2166"/>
  <c r="AC2165"/>
  <c r="K2165"/>
  <c r="AC2164"/>
  <c r="AA2164"/>
  <c r="AA2162"/>
  <c r="I2162"/>
  <c r="AA2161"/>
  <c r="I2161"/>
  <c r="AA2160"/>
  <c r="I2160"/>
  <c r="AA2159"/>
  <c r="I2159"/>
  <c r="AB2157"/>
  <c r="J2157"/>
  <c r="AC2156"/>
  <c r="K2156"/>
  <c r="AC2155"/>
  <c r="AA2155"/>
  <c r="AA2153"/>
  <c r="I2153"/>
  <c r="AA2152"/>
  <c r="I2152"/>
  <c r="AA2151"/>
  <c r="I2151"/>
  <c r="AB2149"/>
  <c r="J2149"/>
  <c r="AC2148"/>
  <c r="K2148"/>
  <c r="AC2147"/>
  <c r="AA2147"/>
  <c r="AA2145"/>
  <c r="I2145"/>
  <c r="AA2144"/>
  <c r="I2144"/>
  <c r="AA2143"/>
  <c r="I2143"/>
  <c r="AA2142"/>
  <c r="I2142"/>
  <c r="AB2140"/>
  <c r="J2140"/>
  <c r="AC2139"/>
  <c r="K2139"/>
  <c r="AC2138"/>
  <c r="AA2138"/>
  <c r="AA2136"/>
  <c r="I2136"/>
  <c r="AA2135"/>
  <c r="I2135"/>
  <c r="AA2134"/>
  <c r="I2134"/>
  <c r="AA2133"/>
  <c r="I2133"/>
  <c r="AB2131"/>
  <c r="J2131"/>
  <c r="AC2130"/>
  <c r="K2130"/>
  <c r="AC2129"/>
  <c r="AA2129"/>
  <c r="AA2127"/>
  <c r="I2127"/>
  <c r="AA2126"/>
  <c r="I2126"/>
  <c r="AA2125"/>
  <c r="I2125"/>
  <c r="AA2124"/>
  <c r="I2124"/>
  <c r="AB2122"/>
  <c r="J2122"/>
  <c r="AC2121"/>
  <c r="K2121"/>
  <c r="AC2120"/>
  <c r="AA2120"/>
  <c r="AA2118"/>
  <c r="I2118"/>
  <c r="AA2117"/>
  <c r="I2117"/>
  <c r="AA2116"/>
  <c r="I2116"/>
  <c r="AA2115"/>
  <c r="I2115"/>
  <c r="AB2113"/>
  <c r="J2113"/>
  <c r="AC2112"/>
  <c r="K2112"/>
  <c r="AC2111"/>
  <c r="AA2111"/>
  <c r="AA2109"/>
  <c r="I2109"/>
  <c r="AA2108"/>
  <c r="I2108"/>
  <c r="AA2107"/>
  <c r="I2107"/>
  <c r="AA2106"/>
  <c r="I2106"/>
  <c r="AB2104"/>
  <c r="J2104"/>
  <c r="AC2103"/>
  <c r="K2103"/>
  <c r="AC2102"/>
  <c r="AA2102"/>
  <c r="AA2100"/>
  <c r="I2100"/>
  <c r="AA2099"/>
  <c r="I2099"/>
  <c r="AA2098"/>
  <c r="I2098"/>
  <c r="AA2097"/>
  <c r="I2097"/>
  <c r="AB2095"/>
  <c r="J2095"/>
  <c r="AC2094"/>
  <c r="K2094"/>
  <c r="AC2093"/>
  <c r="AA2093"/>
  <c r="AA2091"/>
  <c r="I2091"/>
  <c r="AA2090"/>
  <c r="I2090"/>
  <c r="AA2089"/>
  <c r="I2089"/>
  <c r="AA2088"/>
  <c r="I2088"/>
  <c r="AB2086"/>
  <c r="J2086"/>
  <c r="AC2085"/>
  <c r="K2085"/>
  <c r="AC2084"/>
  <c r="AA2084"/>
  <c r="AA2082"/>
  <c r="I2082"/>
  <c r="AA2081"/>
  <c r="I2081"/>
  <c r="AA2080"/>
  <c r="I2080"/>
  <c r="AA2079"/>
  <c r="I2079"/>
  <c r="AB2077"/>
  <c r="J2077"/>
  <c r="AC2076"/>
  <c r="K2076"/>
  <c r="AC2075"/>
  <c r="AA2075"/>
  <c r="AA2073"/>
  <c r="I2073"/>
  <c r="AA2072"/>
  <c r="I2072"/>
  <c r="AA2071"/>
  <c r="I2071"/>
  <c r="AA2070"/>
  <c r="I2070"/>
  <c r="AB2068"/>
  <c r="J2068"/>
  <c r="AC2067"/>
  <c r="K2067"/>
  <c r="AC2066"/>
  <c r="AA2066"/>
  <c r="AA2064"/>
  <c r="I2064"/>
  <c r="AA2063"/>
  <c r="I2063"/>
  <c r="AA2062"/>
  <c r="I2062"/>
  <c r="AA2061"/>
  <c r="I2061"/>
  <c r="AB2059"/>
  <c r="J2059"/>
  <c r="AC2058"/>
  <c r="K2058"/>
  <c r="AC2057"/>
  <c r="AA2057"/>
  <c r="AA2055"/>
  <c r="I2055"/>
  <c r="AA2054"/>
  <c r="I2054"/>
  <c r="AA2053"/>
  <c r="I2053"/>
  <c r="AA2052"/>
  <c r="I2052"/>
  <c r="AB2050"/>
  <c r="J2050"/>
  <c r="AC2049"/>
  <c r="K2049"/>
  <c r="AC2048"/>
  <c r="AA2048"/>
  <c r="AA2046"/>
  <c r="I2046"/>
  <c r="AA2045"/>
  <c r="I2045"/>
  <c r="AA2044"/>
  <c r="I2044"/>
  <c r="AA2043"/>
  <c r="I2043"/>
  <c r="AB2041"/>
  <c r="J2041"/>
  <c r="AC2040"/>
  <c r="K2040"/>
  <c r="AC2039"/>
  <c r="AA2039"/>
  <c r="AA2037"/>
  <c r="I2037"/>
  <c r="AA2036"/>
  <c r="I2036"/>
  <c r="AA2035"/>
  <c r="I2035"/>
  <c r="AA2034"/>
  <c r="I2034"/>
  <c r="AB2032"/>
  <c r="J2032"/>
  <c r="AC2031"/>
  <c r="K2031"/>
  <c r="AC2030"/>
  <c r="AA2030"/>
  <c r="AC2028"/>
  <c r="K2028"/>
  <c r="AC2027"/>
  <c r="AB2027"/>
  <c r="AA2027"/>
  <c r="Z2027" s="1"/>
  <c r="AC2025"/>
  <c r="K2025"/>
  <c r="AC2024"/>
  <c r="AB2024"/>
  <c r="AA2024"/>
  <c r="Z2024" s="1"/>
  <c r="AC2022"/>
  <c r="K2022"/>
  <c r="AC2021"/>
  <c r="AB2021"/>
  <c r="AA2021"/>
  <c r="Z2021" s="1"/>
  <c r="AC2019"/>
  <c r="K2019"/>
  <c r="AC2018"/>
  <c r="AB2018"/>
  <c r="AA2018"/>
  <c r="Z2018" s="1"/>
  <c r="AC2016"/>
  <c r="K2016"/>
  <c r="AC2015"/>
  <c r="AB2015"/>
  <c r="AA2015"/>
  <c r="Z2015" s="1"/>
  <c r="AC2013"/>
  <c r="K2013"/>
  <c r="AC2012"/>
  <c r="AB2012"/>
  <c r="AA2012"/>
  <c r="Z2012" s="1"/>
  <c r="AC2010"/>
  <c r="K2010"/>
  <c r="AC2009"/>
  <c r="AB2009"/>
  <c r="AA2009"/>
  <c r="Z2009" s="1"/>
  <c r="AC2007"/>
  <c r="K2007"/>
  <c r="AC2006"/>
  <c r="AB2006"/>
  <c r="AA2006"/>
  <c r="Z2006" s="1"/>
  <c r="AC2004"/>
  <c r="K2004"/>
  <c r="AC2003"/>
  <c r="AB2003"/>
  <c r="AA2003"/>
  <c r="Z2003" s="1"/>
  <c r="AC2001"/>
  <c r="K2001"/>
  <c r="AC2000"/>
  <c r="AB2000"/>
  <c r="AA2000"/>
  <c r="Z2000" s="1"/>
  <c r="AC1998"/>
  <c r="K1998"/>
  <c r="AC1997"/>
  <c r="AB1997"/>
  <c r="AA1997"/>
  <c r="Z1997" s="1"/>
  <c r="AC1995"/>
  <c r="K1995"/>
  <c r="AC1994"/>
  <c r="AB1994"/>
  <c r="AA1994"/>
  <c r="Z1994" s="1"/>
  <c r="AC1992"/>
  <c r="K1992"/>
  <c r="AC1991"/>
  <c r="AB1991"/>
  <c r="AA1991"/>
  <c r="Z1991" s="1"/>
  <c r="AC1989"/>
  <c r="K1989"/>
  <c r="AC1988"/>
  <c r="AB1988"/>
  <c r="AA1988"/>
  <c r="Z1988" s="1"/>
  <c r="AC1986"/>
  <c r="K1986"/>
  <c r="AC1985"/>
  <c r="AB1985"/>
  <c r="AA1985"/>
  <c r="Z1985" s="1"/>
  <c r="AC1983"/>
  <c r="K1983"/>
  <c r="AC1982"/>
  <c r="AB1982"/>
  <c r="AA1982"/>
  <c r="Z1982" s="1"/>
  <c r="AC1980"/>
  <c r="K1980"/>
  <c r="AC1979"/>
  <c r="AB1979"/>
  <c r="AA1979"/>
  <c r="Z1979" s="1"/>
  <c r="AC1977"/>
  <c r="K1977"/>
  <c r="AC1976"/>
  <c r="AB1976"/>
  <c r="AA1976"/>
  <c r="Z1976" s="1"/>
  <c r="AC1974"/>
  <c r="K1974"/>
  <c r="AC1973"/>
  <c r="AB1973"/>
  <c r="AA1973"/>
  <c r="Z1973" s="1"/>
  <c r="AC1971"/>
  <c r="K1971"/>
  <c r="AC1970"/>
  <c r="AB1970"/>
  <c r="AA1970"/>
  <c r="Z1970" s="1"/>
  <c r="AC1968"/>
  <c r="K1968"/>
  <c r="AC1967"/>
  <c r="AB1967"/>
  <c r="AA1967"/>
  <c r="Z1967" s="1"/>
  <c r="AC1965"/>
  <c r="K1965"/>
  <c r="AC1964"/>
  <c r="AB1964"/>
  <c r="AA1964"/>
  <c r="Z1964" s="1"/>
  <c r="AC1962"/>
  <c r="K1962"/>
  <c r="AC1961"/>
  <c r="AB1961"/>
  <c r="AA1961"/>
  <c r="Z1961" s="1"/>
  <c r="AC1959"/>
  <c r="K1959"/>
  <c r="AC1958"/>
  <c r="AB1958"/>
  <c r="AA1958"/>
  <c r="Z1958" s="1"/>
  <c r="AC1956"/>
  <c r="K1956"/>
  <c r="AC1955"/>
  <c r="AB1955"/>
  <c r="AA1955"/>
  <c r="Z1955" s="1"/>
  <c r="AC1953"/>
  <c r="K1953"/>
  <c r="AC1952"/>
  <c r="AB1952"/>
  <c r="AA1952"/>
  <c r="Z1952" s="1"/>
  <c r="AC1950"/>
  <c r="K1950"/>
  <c r="AC1949"/>
  <c r="AB1949"/>
  <c r="AA1949"/>
  <c r="Z1949" s="1"/>
  <c r="AC1947"/>
  <c r="K1947"/>
  <c r="AC1946"/>
  <c r="AB1946"/>
  <c r="AA1946"/>
  <c r="Z1946" s="1"/>
  <c r="AC1944"/>
  <c r="K1944"/>
  <c r="AC1943"/>
  <c r="AB1943"/>
  <c r="AA1943"/>
  <c r="Z1943" s="1"/>
  <c r="AC1941"/>
  <c r="K1941"/>
  <c r="AC1940"/>
  <c r="AB1940"/>
  <c r="AA1940"/>
  <c r="Z1940" s="1"/>
  <c r="AC1938"/>
  <c r="K1938"/>
  <c r="AC1937"/>
  <c r="AB1937"/>
  <c r="AA1937"/>
  <c r="Z1937" s="1"/>
  <c r="AC1935"/>
  <c r="AC1934" s="1"/>
  <c r="Z1934" s="1"/>
  <c r="AB1934"/>
  <c r="AA1934"/>
  <c r="AC1932"/>
  <c r="AC1931"/>
  <c r="AB1931"/>
  <c r="AA1931"/>
  <c r="Z1931" s="1"/>
  <c r="AC1929"/>
  <c r="AC1928" s="1"/>
  <c r="Z1928" s="1"/>
  <c r="AB1928"/>
  <c r="AA1928"/>
  <c r="AC1926"/>
  <c r="AB1924"/>
  <c r="J1924"/>
  <c r="AC1923"/>
  <c r="AA1923"/>
  <c r="AC1921"/>
  <c r="AC1920" s="1"/>
  <c r="Z1920" s="1"/>
  <c r="AB1920"/>
  <c r="AA1920"/>
  <c r="AC1918"/>
  <c r="AC1917"/>
  <c r="AB1917"/>
  <c r="AA1917"/>
  <c r="Z1917" s="1"/>
  <c r="AA1915"/>
  <c r="AA1911" s="1"/>
  <c r="Z1911" s="1"/>
  <c r="I1915"/>
  <c r="AB1914"/>
  <c r="AB1913"/>
  <c r="J1914" s="1"/>
  <c r="J1913"/>
  <c r="AC1912"/>
  <c r="AC1911" s="1"/>
  <c r="AB1911"/>
  <c r="I1909"/>
  <c r="AA1909" s="1"/>
  <c r="AA1905" s="1"/>
  <c r="J1907"/>
  <c r="AB1907" s="1"/>
  <c r="J1908" s="1"/>
  <c r="AB1908" s="1"/>
  <c r="AB1905" s="1"/>
  <c r="K1906"/>
  <c r="AC1906" s="1"/>
  <c r="AC1905" s="1"/>
  <c r="I1903"/>
  <c r="AA1903" s="1"/>
  <c r="AC1902"/>
  <c r="AC1901"/>
  <c r="AB1901"/>
  <c r="AA1901"/>
  <c r="Z1901" s="1"/>
  <c r="AB1898"/>
  <c r="J1899" s="1"/>
  <c r="AB1899" s="1"/>
  <c r="J1898"/>
  <c r="AC1897"/>
  <c r="AC1896" s="1"/>
  <c r="AA1896"/>
  <c r="I1894"/>
  <c r="AA1894" s="1"/>
  <c r="AA1890" s="1"/>
  <c r="J1892"/>
  <c r="AB1892" s="1"/>
  <c r="AC1891"/>
  <c r="AC1890"/>
  <c r="AA1888"/>
  <c r="AA1884" s="1"/>
  <c r="Z1884" s="1"/>
  <c r="I1888"/>
  <c r="AB1887"/>
  <c r="AB1886"/>
  <c r="J1887" s="1"/>
  <c r="J1886"/>
  <c r="AC1885"/>
  <c r="AC1884" s="1"/>
  <c r="AB1884"/>
  <c r="I1882"/>
  <c r="AA1882" s="1"/>
  <c r="AA1878" s="1"/>
  <c r="J1880"/>
  <c r="AB1880" s="1"/>
  <c r="J1881" s="1"/>
  <c r="AB1881" s="1"/>
  <c r="AB1878" s="1"/>
  <c r="K1879"/>
  <c r="AC1879" s="1"/>
  <c r="AC1878" s="1"/>
  <c r="I1876"/>
  <c r="AA1876" s="1"/>
  <c r="AA1872" s="1"/>
  <c r="Z1872" s="1"/>
  <c r="J1874"/>
  <c r="AB1874" s="1"/>
  <c r="J1875" s="1"/>
  <c r="AB1875" s="1"/>
  <c r="AB1872" s="1"/>
  <c r="K1873"/>
  <c r="AC1873" s="1"/>
  <c r="AC1872" s="1"/>
  <c r="I1870"/>
  <c r="AA1870" s="1"/>
  <c r="J1869"/>
  <c r="AB1869" s="1"/>
  <c r="AB1867" s="1"/>
  <c r="AC1868"/>
  <c r="AC1867"/>
  <c r="AA1867"/>
  <c r="Z1867" s="1"/>
  <c r="AC1865"/>
  <c r="AC1864" s="1"/>
  <c r="AB1864"/>
  <c r="AA1864"/>
  <c r="Z1864"/>
  <c r="I1862"/>
  <c r="AA1862" s="1"/>
  <c r="J1861"/>
  <c r="AB1861" s="1"/>
  <c r="J1860"/>
  <c r="AB1860" s="1"/>
  <c r="AC1859"/>
  <c r="AC1858"/>
  <c r="AA1858"/>
  <c r="AA1856"/>
  <c r="AA1852" s="1"/>
  <c r="I1856"/>
  <c r="AB1854"/>
  <c r="J1855" s="1"/>
  <c r="AB1855" s="1"/>
  <c r="J1854"/>
  <c r="AC1853"/>
  <c r="AC1852" s="1"/>
  <c r="I1850"/>
  <c r="AA1850" s="1"/>
  <c r="J1849"/>
  <c r="AB1849" s="1"/>
  <c r="J1848"/>
  <c r="AB1848" s="1"/>
  <c r="AC1847"/>
  <c r="AC1846"/>
  <c r="AA1846"/>
  <c r="AC1844"/>
  <c r="AC1843" s="1"/>
  <c r="AB1843"/>
  <c r="AA1843"/>
  <c r="Z1843"/>
  <c r="AC1841"/>
  <c r="AC1840"/>
  <c r="AB1840"/>
  <c r="AA1840"/>
  <c r="Z1840" s="1"/>
  <c r="AC1838"/>
  <c r="AC1837" s="1"/>
  <c r="AB1837"/>
  <c r="AA1837"/>
  <c r="Z1837"/>
  <c r="AC1835"/>
  <c r="AC1834"/>
  <c r="AB1834"/>
  <c r="AA1834"/>
  <c r="Z1834" s="1"/>
  <c r="AC1832"/>
  <c r="AC1831" s="1"/>
  <c r="AB1831"/>
  <c r="AA1831"/>
  <c r="Z1831"/>
  <c r="I1829"/>
  <c r="AA1829" s="1"/>
  <c r="J1828"/>
  <c r="AB1828" s="1"/>
  <c r="J1827"/>
  <c r="AB1827" s="1"/>
  <c r="AC1826"/>
  <c r="AC1825"/>
  <c r="AA1825"/>
  <c r="AC1823"/>
  <c r="K1823"/>
  <c r="AC1822"/>
  <c r="AB1822"/>
  <c r="AA1822"/>
  <c r="Z1822" s="1"/>
  <c r="AC1820"/>
  <c r="K1820"/>
  <c r="AC1819"/>
  <c r="AB1819"/>
  <c r="AA1819"/>
  <c r="Z1819" s="1"/>
  <c r="AC1817"/>
  <c r="K1817"/>
  <c r="AC1816"/>
  <c r="AB1816"/>
  <c r="AA1816"/>
  <c r="Z1816" s="1"/>
  <c r="AC1814"/>
  <c r="K1814"/>
  <c r="AC1813"/>
  <c r="AB1813"/>
  <c r="AA1813"/>
  <c r="Z1813" s="1"/>
  <c r="AC1811"/>
  <c r="K1811"/>
  <c r="AC1810"/>
  <c r="AB1810"/>
  <c r="AA1810"/>
  <c r="Z1810" s="1"/>
  <c r="AC1808"/>
  <c r="K1808"/>
  <c r="AC1807"/>
  <c r="AB1807"/>
  <c r="AA1807"/>
  <c r="Z1807" s="1"/>
  <c r="AC1805"/>
  <c r="K1805"/>
  <c r="AC1804"/>
  <c r="AB1804"/>
  <c r="AA1804"/>
  <c r="Z1804" s="1"/>
  <c r="AC1802"/>
  <c r="AC1801" s="1"/>
  <c r="Z1801" s="1"/>
  <c r="AB1801"/>
  <c r="AA1801"/>
  <c r="AC1799"/>
  <c r="AC1798"/>
  <c r="AB1798"/>
  <c r="AA1798"/>
  <c r="Z1798" s="1"/>
  <c r="AC1796"/>
  <c r="AC1795" s="1"/>
  <c r="Z1795" s="1"/>
  <c r="AB1795"/>
  <c r="AA1795"/>
  <c r="AC1793"/>
  <c r="AC1792"/>
  <c r="AB1792"/>
  <c r="AA1792"/>
  <c r="Z1792" s="1"/>
  <c r="AC1790"/>
  <c r="AC1789" s="1"/>
  <c r="Z1789" s="1"/>
  <c r="AB1789"/>
  <c r="AA1789"/>
  <c r="K1787"/>
  <c r="AC1787" s="1"/>
  <c r="AC1786" s="1"/>
  <c r="Z1786" s="1"/>
  <c r="AB1786"/>
  <c r="AA1786"/>
  <c r="AC1784"/>
  <c r="AC1783"/>
  <c r="AB1783"/>
  <c r="AA1783"/>
  <c r="Z1783" s="1"/>
  <c r="AC1781"/>
  <c r="AC1780" s="1"/>
  <c r="Z1780" s="1"/>
  <c r="AB1780"/>
  <c r="AA1780"/>
  <c r="AC1778"/>
  <c r="AC1777"/>
  <c r="AB1777"/>
  <c r="AA1777"/>
  <c r="Z1777" s="1"/>
  <c r="AC1775"/>
  <c r="AC1774" s="1"/>
  <c r="Z1774" s="1"/>
  <c r="AB1774"/>
  <c r="AA1774"/>
  <c r="AC1772"/>
  <c r="AC1771"/>
  <c r="AB1771"/>
  <c r="AA1771"/>
  <c r="Z1771" s="1"/>
  <c r="AC1769"/>
  <c r="AC1768" s="1"/>
  <c r="Z1768" s="1"/>
  <c r="AB1768"/>
  <c r="AA1768"/>
  <c r="AC1766"/>
  <c r="AC1765"/>
  <c r="AB1765"/>
  <c r="AA1765"/>
  <c r="Z1765" s="1"/>
  <c r="AC1763"/>
  <c r="AC1762" s="1"/>
  <c r="Z1762" s="1"/>
  <c r="AB1762"/>
  <c r="AA1762"/>
  <c r="AC1760"/>
  <c r="AC1759"/>
  <c r="AB1759"/>
  <c r="AA1759"/>
  <c r="Z1759" s="1"/>
  <c r="AC1757"/>
  <c r="AC1756" s="1"/>
  <c r="Z1756" s="1"/>
  <c r="AB1756"/>
  <c r="AA1756"/>
  <c r="AC1754"/>
  <c r="AC1753"/>
  <c r="AB1753"/>
  <c r="AA1753"/>
  <c r="Z1753" s="1"/>
  <c r="AC1751"/>
  <c r="AC1750" s="1"/>
  <c r="Z1750" s="1"/>
  <c r="AB1750"/>
  <c r="AA1750"/>
  <c r="AC1748"/>
  <c r="AC1747"/>
  <c r="AB1747"/>
  <c r="AA1747"/>
  <c r="Z1747" s="1"/>
  <c r="AC1745"/>
  <c r="AC1744" s="1"/>
  <c r="Z1744" s="1"/>
  <c r="AB1744"/>
  <c r="AA1744"/>
  <c r="J1742"/>
  <c r="AB1742" s="1"/>
  <c r="J1741"/>
  <c r="AB1741" s="1"/>
  <c r="AC1740"/>
  <c r="AC1739"/>
  <c r="AA1739"/>
  <c r="AB1736"/>
  <c r="J1737" s="1"/>
  <c r="AB1737" s="1"/>
  <c r="J1736"/>
  <c r="AC1735"/>
  <c r="AC1734" s="1"/>
  <c r="AA1734"/>
  <c r="J1732"/>
  <c r="AB1732" s="1"/>
  <c r="J1731"/>
  <c r="AB1731" s="1"/>
  <c r="AC1730"/>
  <c r="AC1729"/>
  <c r="AA1729"/>
  <c r="AB1726"/>
  <c r="J1727" s="1"/>
  <c r="AB1727" s="1"/>
  <c r="J1726"/>
  <c r="AC1725"/>
  <c r="AC1724" s="1"/>
  <c r="AA1724"/>
  <c r="J1722"/>
  <c r="AB1722" s="1"/>
  <c r="J1721"/>
  <c r="AB1721" s="1"/>
  <c r="AC1720"/>
  <c r="AC1719"/>
  <c r="AA1719"/>
  <c r="AB1716"/>
  <c r="J1717" s="1"/>
  <c r="AB1717" s="1"/>
  <c r="J1716"/>
  <c r="AC1715"/>
  <c r="AC1714" s="1"/>
  <c r="AA1714"/>
  <c r="J1712"/>
  <c r="AB1712" s="1"/>
  <c r="J1711"/>
  <c r="AB1711" s="1"/>
  <c r="AC1710"/>
  <c r="AC1709"/>
  <c r="AA1709"/>
  <c r="AB1706"/>
  <c r="J1707" s="1"/>
  <c r="AB1707" s="1"/>
  <c r="J1706"/>
  <c r="AC1705"/>
  <c r="AC1704" s="1"/>
  <c r="AA1704"/>
  <c r="J1702"/>
  <c r="AB1702" s="1"/>
  <c r="J1701"/>
  <c r="AB1701" s="1"/>
  <c r="AC1700"/>
  <c r="AC1699"/>
  <c r="AA1699"/>
  <c r="AB1696"/>
  <c r="J1697" s="1"/>
  <c r="AB1697" s="1"/>
  <c r="J1696"/>
  <c r="AC1695"/>
  <c r="AC1694" s="1"/>
  <c r="AA1694"/>
  <c r="J1692"/>
  <c r="AB1692" s="1"/>
  <c r="J1691"/>
  <c r="AB1691" s="1"/>
  <c r="AC1690"/>
  <c r="AC1689"/>
  <c r="AA1689"/>
  <c r="AB1686"/>
  <c r="J1687" s="1"/>
  <c r="AB1687" s="1"/>
  <c r="J1686"/>
  <c r="AC1685"/>
  <c r="AC1684" s="1"/>
  <c r="AA1684"/>
  <c r="J1682"/>
  <c r="AB1682" s="1"/>
  <c r="J1681"/>
  <c r="AB1681" s="1"/>
  <c r="AC1680"/>
  <c r="AC1679"/>
  <c r="AA1679"/>
  <c r="AB1676"/>
  <c r="J1677" s="1"/>
  <c r="AB1677" s="1"/>
  <c r="J1676"/>
  <c r="AC1675"/>
  <c r="AC1674" s="1"/>
  <c r="AA1674"/>
  <c r="J1672"/>
  <c r="AB1672" s="1"/>
  <c r="J1671"/>
  <c r="AB1671" s="1"/>
  <c r="AC1670"/>
  <c r="AC1669"/>
  <c r="AA1669"/>
  <c r="AB1666"/>
  <c r="J1667" s="1"/>
  <c r="AB1667" s="1"/>
  <c r="J1666"/>
  <c r="AC1665"/>
  <c r="AC1664" s="1"/>
  <c r="AA1664"/>
  <c r="J1662"/>
  <c r="AB1662" s="1"/>
  <c r="J1661"/>
  <c r="AB1661" s="1"/>
  <c r="AC1660"/>
  <c r="AC1659"/>
  <c r="AA1659"/>
  <c r="AB1656"/>
  <c r="J1657" s="1"/>
  <c r="AB1657" s="1"/>
  <c r="J1656"/>
  <c r="AC1655"/>
  <c r="AC1654" s="1"/>
  <c r="AA1654"/>
  <c r="K1652"/>
  <c r="AC1652" s="1"/>
  <c r="AC1651" s="1"/>
  <c r="Z1651" s="1"/>
  <c r="AB1651"/>
  <c r="AA1651"/>
  <c r="AC1649"/>
  <c r="AC1648"/>
  <c r="AB1648"/>
  <c r="AA1648"/>
  <c r="Z1648" s="1"/>
  <c r="AC1646"/>
  <c r="AC1645" s="1"/>
  <c r="Z1645" s="1"/>
  <c r="AB1645"/>
  <c r="AA1645"/>
  <c r="AC1643"/>
  <c r="AC1642"/>
  <c r="AB1642"/>
  <c r="AA1642"/>
  <c r="Z1642" s="1"/>
  <c r="AC1640"/>
  <c r="AC1639" s="1"/>
  <c r="Z1639" s="1"/>
  <c r="AB1639"/>
  <c r="AA1639"/>
  <c r="AC1637"/>
  <c r="AC1636"/>
  <c r="AB1636"/>
  <c r="AA1636"/>
  <c r="Z1636" s="1"/>
  <c r="AC1634"/>
  <c r="AC1633" s="1"/>
  <c r="Z1633" s="1"/>
  <c r="AB1633"/>
  <c r="AA1633"/>
  <c r="AC1631"/>
  <c r="AC1630"/>
  <c r="AB1630"/>
  <c r="AA1630"/>
  <c r="Z1630" s="1"/>
  <c r="AC1628"/>
  <c r="AC1627" s="1"/>
  <c r="Z1627" s="1"/>
  <c r="AB1627"/>
  <c r="AA1627"/>
  <c r="AC1625"/>
  <c r="AC1624"/>
  <c r="AB1624"/>
  <c r="AA1624"/>
  <c r="Z1624" s="1"/>
  <c r="AC1622"/>
  <c r="AC1621" s="1"/>
  <c r="Z1621" s="1"/>
  <c r="AB1621"/>
  <c r="AA1621"/>
  <c r="AC1619"/>
  <c r="AC1618"/>
  <c r="AB1618"/>
  <c r="AA1618"/>
  <c r="Z1618" s="1"/>
  <c r="AC1616"/>
  <c r="AC1615" s="1"/>
  <c r="Z1615" s="1"/>
  <c r="AB1615"/>
  <c r="AA1615"/>
  <c r="AC1613"/>
  <c r="AC1612"/>
  <c r="AB1612"/>
  <c r="AA1612"/>
  <c r="Z1612" s="1"/>
  <c r="AC1610"/>
  <c r="AC1609" s="1"/>
  <c r="Z1609" s="1"/>
  <c r="AB1609"/>
  <c r="AA1609"/>
  <c r="AC1607"/>
  <c r="AC1606"/>
  <c r="AB1606"/>
  <c r="AA1606"/>
  <c r="Z1606" s="1"/>
  <c r="AC1604"/>
  <c r="AC1603" s="1"/>
  <c r="Z1603" s="1"/>
  <c r="AB1603"/>
  <c r="AA1603"/>
  <c r="AC1601"/>
  <c r="AC1600"/>
  <c r="AB1600"/>
  <c r="AA1600"/>
  <c r="Z1600" s="1"/>
  <c r="AC1598"/>
  <c r="AC1597" s="1"/>
  <c r="AB1597"/>
  <c r="AA1597"/>
  <c r="Z1597"/>
  <c r="AC1595"/>
  <c r="AC1594"/>
  <c r="AB1594"/>
  <c r="AA1594"/>
  <c r="Z1594" s="1"/>
  <c r="AC1592"/>
  <c r="AC1591" s="1"/>
  <c r="AB1591"/>
  <c r="AA1591"/>
  <c r="Z1591"/>
  <c r="AC1589"/>
  <c r="AC1588"/>
  <c r="AB1588"/>
  <c r="AA1588"/>
  <c r="Z1588" s="1"/>
  <c r="AC1586"/>
  <c r="AC1585" s="1"/>
  <c r="AB1585"/>
  <c r="AA1585"/>
  <c r="Z1585"/>
  <c r="AC1583"/>
  <c r="AC1582"/>
  <c r="AB1582"/>
  <c r="AA1582"/>
  <c r="Z1582" s="1"/>
  <c r="AC1580"/>
  <c r="AC1579" s="1"/>
  <c r="AB1579"/>
  <c r="AA1579"/>
  <c r="Z1579"/>
  <c r="AC1577"/>
  <c r="AC1576"/>
  <c r="AB1576"/>
  <c r="AA1576"/>
  <c r="Z1576" s="1"/>
  <c r="AC1574"/>
  <c r="AC1573" s="1"/>
  <c r="AB1573"/>
  <c r="AA1573"/>
  <c r="Z1573"/>
  <c r="AC1571"/>
  <c r="AC1570"/>
  <c r="AB1570"/>
  <c r="AA1570"/>
  <c r="Z1570" s="1"/>
  <c r="AA1568"/>
  <c r="AA1564" s="1"/>
  <c r="I1568"/>
  <c r="AB1566"/>
  <c r="J1567" s="1"/>
  <c r="AB1567" s="1"/>
  <c r="J1566"/>
  <c r="AC1565"/>
  <c r="AC1564" s="1"/>
  <c r="I1562"/>
  <c r="AA1562" s="1"/>
  <c r="J1561"/>
  <c r="AB1561" s="1"/>
  <c r="J1560"/>
  <c r="AB1560" s="1"/>
  <c r="AC1559"/>
  <c r="AC1558"/>
  <c r="AA1558"/>
  <c r="AA1556"/>
  <c r="AA1552" s="1"/>
  <c r="I1556"/>
  <c r="AB1554"/>
  <c r="J1555" s="1"/>
  <c r="AB1555" s="1"/>
  <c r="J1554"/>
  <c r="AC1553"/>
  <c r="AC1552" s="1"/>
  <c r="I1550"/>
  <c r="AA1550" s="1"/>
  <c r="J1549"/>
  <c r="AB1549" s="1"/>
  <c r="J1548"/>
  <c r="AB1548" s="1"/>
  <c r="AC1547"/>
  <c r="AC1546"/>
  <c r="AA1546"/>
  <c r="AA1544"/>
  <c r="AA1540" s="1"/>
  <c r="I1544"/>
  <c r="AB1542"/>
  <c r="J1543" s="1"/>
  <c r="AB1543" s="1"/>
  <c r="J1542"/>
  <c r="AC1541"/>
  <c r="AC1540" s="1"/>
  <c r="I1538"/>
  <c r="AA1538" s="1"/>
  <c r="J1537"/>
  <c r="AB1537" s="1"/>
  <c r="J1536"/>
  <c r="AB1536" s="1"/>
  <c r="AC1535"/>
  <c r="AC1534"/>
  <c r="AA1534"/>
  <c r="AA1532"/>
  <c r="AA1528" s="1"/>
  <c r="I1532"/>
  <c r="AB1530"/>
  <c r="J1531" s="1"/>
  <c r="AB1531" s="1"/>
  <c r="J1530"/>
  <c r="AC1529"/>
  <c r="AC1528" s="1"/>
  <c r="I1526"/>
  <c r="AA1526" s="1"/>
  <c r="J1525"/>
  <c r="AB1525" s="1"/>
  <c r="J1524"/>
  <c r="AB1524" s="1"/>
  <c r="AC1523"/>
  <c r="AC1522"/>
  <c r="AA1522"/>
  <c r="AA1520"/>
  <c r="I1520"/>
  <c r="AB1518"/>
  <c r="J1519" s="1"/>
  <c r="AB1519" s="1"/>
  <c r="AB1516" s="1"/>
  <c r="J1518"/>
  <c r="AC1517"/>
  <c r="AC1516" s="1"/>
  <c r="AA1516"/>
  <c r="I1514"/>
  <c r="AA1514" s="1"/>
  <c r="AA1510" s="1"/>
  <c r="J1512"/>
  <c r="AB1512" s="1"/>
  <c r="AC1511"/>
  <c r="AC1510"/>
  <c r="AA1508"/>
  <c r="AA1504" s="1"/>
  <c r="I1508"/>
  <c r="AB1506"/>
  <c r="J1507" s="1"/>
  <c r="AB1507" s="1"/>
  <c r="AB1504" s="1"/>
  <c r="J1506"/>
  <c r="AC1505"/>
  <c r="AC1504" s="1"/>
  <c r="AC1502"/>
  <c r="AC1501"/>
  <c r="AB1501"/>
  <c r="AA1501"/>
  <c r="Z1501" s="1"/>
  <c r="AC1499"/>
  <c r="AC1498" s="1"/>
  <c r="Z1498" s="1"/>
  <c r="AB1498"/>
  <c r="AA1498"/>
  <c r="AC1496"/>
  <c r="AC1495"/>
  <c r="AB1495"/>
  <c r="AA1495"/>
  <c r="Z1495" s="1"/>
  <c r="AC1493"/>
  <c r="AC1492" s="1"/>
  <c r="Z1492" s="1"/>
  <c r="AB1492"/>
  <c r="AA1492"/>
  <c r="AC1490"/>
  <c r="AC1489"/>
  <c r="AB1489"/>
  <c r="AA1489"/>
  <c r="Z1489" s="1"/>
  <c r="AC1487"/>
  <c r="AC1486" s="1"/>
  <c r="Z1486" s="1"/>
  <c r="AB1486"/>
  <c r="AA1486"/>
  <c r="AC1484"/>
  <c r="AC1483"/>
  <c r="AB1483"/>
  <c r="AA1483"/>
  <c r="Z1483" s="1"/>
  <c r="AC1481"/>
  <c r="AC1480" s="1"/>
  <c r="Z1480" s="1"/>
  <c r="AB1480"/>
  <c r="AA1480"/>
  <c r="AC1478"/>
  <c r="AC1477"/>
  <c r="AB1477"/>
  <c r="AA1477"/>
  <c r="Z1477" s="1"/>
  <c r="AA1475"/>
  <c r="AA1471" s="1"/>
  <c r="I1475"/>
  <c r="AB1473"/>
  <c r="J1474" s="1"/>
  <c r="AB1474" s="1"/>
  <c r="AB1471" s="1"/>
  <c r="J1473"/>
  <c r="AC1472"/>
  <c r="AC1471" s="1"/>
  <c r="I1469"/>
  <c r="AA1469" s="1"/>
  <c r="AA1465" s="1"/>
  <c r="J1467"/>
  <c r="AB1467" s="1"/>
  <c r="AC1466"/>
  <c r="AC1465"/>
  <c r="AC1463"/>
  <c r="AC1462" s="1"/>
  <c r="Z1462" s="1"/>
  <c r="AB1462"/>
  <c r="AA1462"/>
  <c r="I1460"/>
  <c r="AA1460" s="1"/>
  <c r="AA1456" s="1"/>
  <c r="J1458"/>
  <c r="AB1458" s="1"/>
  <c r="K1457"/>
  <c r="AC1457" s="1"/>
  <c r="AC1456" s="1"/>
  <c r="I1454"/>
  <c r="AA1454" s="1"/>
  <c r="AA1450" s="1"/>
  <c r="J1452"/>
  <c r="AB1452" s="1"/>
  <c r="K1451"/>
  <c r="AC1451" s="1"/>
  <c r="AC1450" s="1"/>
  <c r="I1447"/>
  <c r="AA1447" s="1"/>
  <c r="AA1445" s="1"/>
  <c r="Z1445" s="1"/>
  <c r="AC1446"/>
  <c r="AC1445"/>
  <c r="AB1445"/>
  <c r="AA1443"/>
  <c r="AA1439" s="1"/>
  <c r="I1443"/>
  <c r="AB1441"/>
  <c r="J1442" s="1"/>
  <c r="AB1442" s="1"/>
  <c r="AB1439" s="1"/>
  <c r="J1441"/>
  <c r="AC1440"/>
  <c r="AC1439" s="1"/>
  <c r="I1437"/>
  <c r="AA1437" s="1"/>
  <c r="AA1433" s="1"/>
  <c r="J1435"/>
  <c r="AB1435" s="1"/>
  <c r="AC1434"/>
  <c r="AC1433"/>
  <c r="AB1431"/>
  <c r="J1431"/>
  <c r="AC1430"/>
  <c r="AC1429" s="1"/>
  <c r="Z1429" s="1"/>
  <c r="AB1429"/>
  <c r="AA1429"/>
  <c r="I1427"/>
  <c r="AA1427" s="1"/>
  <c r="AA1423" s="1"/>
  <c r="J1425"/>
  <c r="AB1425" s="1"/>
  <c r="K1424"/>
  <c r="AC1424" s="1"/>
  <c r="AC1423" s="1"/>
  <c r="AC1421"/>
  <c r="AC1420"/>
  <c r="AB1420"/>
  <c r="AA1420"/>
  <c r="Z1420" s="1"/>
  <c r="AC1418"/>
  <c r="AC1417" s="1"/>
  <c r="Z1417" s="1"/>
  <c r="AB1417"/>
  <c r="AA1417"/>
  <c r="I1415"/>
  <c r="AA1415" s="1"/>
  <c r="AA1411" s="1"/>
  <c r="J1413"/>
  <c r="AB1413" s="1"/>
  <c r="K1412"/>
  <c r="AC1412" s="1"/>
  <c r="AC1411" s="1"/>
  <c r="J1408"/>
  <c r="AB1408" s="1"/>
  <c r="AC1407"/>
  <c r="AC1406"/>
  <c r="AA1406"/>
  <c r="AB1403"/>
  <c r="J1404" s="1"/>
  <c r="AB1404" s="1"/>
  <c r="AB1401" s="1"/>
  <c r="J1403"/>
  <c r="AC1402"/>
  <c r="AC1401" s="1"/>
  <c r="AA1401"/>
  <c r="J1398"/>
  <c r="AB1398" s="1"/>
  <c r="AC1397"/>
  <c r="AC1396"/>
  <c r="AA1396"/>
  <c r="AB1393"/>
  <c r="J1394" s="1"/>
  <c r="AB1394" s="1"/>
  <c r="AB1391" s="1"/>
  <c r="J1393"/>
  <c r="AC1392"/>
  <c r="AC1391" s="1"/>
  <c r="AA1391"/>
  <c r="J1388"/>
  <c r="AB1388" s="1"/>
  <c r="AC1387"/>
  <c r="AC1386"/>
  <c r="AA1386"/>
  <c r="AA1384"/>
  <c r="I1384"/>
  <c r="AB1382"/>
  <c r="J1383" s="1"/>
  <c r="AB1383" s="1"/>
  <c r="J1382"/>
  <c r="AC1381"/>
  <c r="K1381"/>
  <c r="AC1380"/>
  <c r="AA1380"/>
  <c r="AC1378"/>
  <c r="K1378"/>
  <c r="AC1377"/>
  <c r="AB1377"/>
  <c r="AA1377"/>
  <c r="Z1377" s="1"/>
  <c r="AC1375"/>
  <c r="K1375"/>
  <c r="AC1374"/>
  <c r="AB1374"/>
  <c r="AA1374"/>
  <c r="Z1374" s="1"/>
  <c r="AB1371"/>
  <c r="J1372" s="1"/>
  <c r="AB1372" s="1"/>
  <c r="J1371"/>
  <c r="AC1370"/>
  <c r="K1370"/>
  <c r="AC1369"/>
  <c r="AA1369"/>
  <c r="AC1366"/>
  <c r="K1366"/>
  <c r="AC1365"/>
  <c r="AB1365"/>
  <c r="AA1365"/>
  <c r="Z1365" s="1"/>
  <c r="AC1363"/>
  <c r="K1363"/>
  <c r="AC1362"/>
  <c r="AB1362"/>
  <c r="AA1362"/>
  <c r="Z1362" s="1"/>
  <c r="AC1360"/>
  <c r="K1360"/>
  <c r="AC1359"/>
  <c r="AB1359"/>
  <c r="AA1359"/>
  <c r="Z1359" s="1"/>
  <c r="AC1357"/>
  <c r="K1357"/>
  <c r="AC1356"/>
  <c r="AB1356"/>
  <c r="AA1356"/>
  <c r="Z1356" s="1"/>
  <c r="AC1354"/>
  <c r="K1354"/>
  <c r="AC1353"/>
  <c r="AB1353"/>
  <c r="AA1353"/>
  <c r="Z1353" s="1"/>
  <c r="AC1351"/>
  <c r="K1351"/>
  <c r="AC1350"/>
  <c r="AB1350"/>
  <c r="AA1350"/>
  <c r="Z1350" s="1"/>
  <c r="AC1348"/>
  <c r="AC1347" s="1"/>
  <c r="Z1347" s="1"/>
  <c r="AB1347"/>
  <c r="AA1347"/>
  <c r="AC1345"/>
  <c r="AC1344"/>
  <c r="AB1344"/>
  <c r="AA1344"/>
  <c r="Z1344" s="1"/>
  <c r="AC1342"/>
  <c r="AC1341" s="1"/>
  <c r="Z1341" s="1"/>
  <c r="AB1341"/>
  <c r="AA1341"/>
  <c r="AC1339"/>
  <c r="AC1338"/>
  <c r="AB1338"/>
  <c r="AA1338"/>
  <c r="Z1338" s="1"/>
  <c r="AC1336"/>
  <c r="AC1335" s="1"/>
  <c r="Z1335" s="1"/>
  <c r="AB1335"/>
  <c r="AA1335"/>
  <c r="K1333"/>
  <c r="AC1333" s="1"/>
  <c r="AC1332" s="1"/>
  <c r="Z1332" s="1"/>
  <c r="AB1332"/>
  <c r="AA1332"/>
  <c r="K1330"/>
  <c r="AC1330" s="1"/>
  <c r="AC1329" s="1"/>
  <c r="Z1329" s="1"/>
  <c r="AB1329"/>
  <c r="AA1329"/>
  <c r="K1327"/>
  <c r="AC1327" s="1"/>
  <c r="AC1326" s="1"/>
  <c r="Z1326" s="1"/>
  <c r="AB1326"/>
  <c r="AA1326"/>
  <c r="K1324"/>
  <c r="AC1324" s="1"/>
  <c r="AC1323" s="1"/>
  <c r="Z1323" s="1"/>
  <c r="AB1323"/>
  <c r="AA1323"/>
  <c r="K1321"/>
  <c r="AC1321" s="1"/>
  <c r="AC1320" s="1"/>
  <c r="Z1320" s="1"/>
  <c r="AB1320"/>
  <c r="AA1320"/>
  <c r="K1318"/>
  <c r="AC1318" s="1"/>
  <c r="AC1317" s="1"/>
  <c r="Z1317" s="1"/>
  <c r="AB1317"/>
  <c r="AA1317"/>
  <c r="K1315"/>
  <c r="AC1315" s="1"/>
  <c r="AC1314" s="1"/>
  <c r="Z1314" s="1"/>
  <c r="AB1314"/>
  <c r="AA1314"/>
  <c r="K1312"/>
  <c r="AC1312" s="1"/>
  <c r="AC1311" s="1"/>
  <c r="Z1311" s="1"/>
  <c r="AB1311"/>
  <c r="AA1311"/>
  <c r="K1309"/>
  <c r="AC1309" s="1"/>
  <c r="AC1308" s="1"/>
  <c r="Z1308" s="1"/>
  <c r="AB1308"/>
  <c r="AA1308"/>
  <c r="I1306"/>
  <c r="AA1306" s="1"/>
  <c r="AA1302" s="1"/>
  <c r="J1304"/>
  <c r="AB1304" s="1"/>
  <c r="K1303"/>
  <c r="AC1303" s="1"/>
  <c r="AC1302" s="1"/>
  <c r="I1300"/>
  <c r="AA1300" s="1"/>
  <c r="AA1296" s="1"/>
  <c r="J1298"/>
  <c r="AB1298" s="1"/>
  <c r="K1297"/>
  <c r="AC1297" s="1"/>
  <c r="AC1296" s="1"/>
  <c r="I1294"/>
  <c r="AA1294" s="1"/>
  <c r="AA1290" s="1"/>
  <c r="J1292"/>
  <c r="AB1292" s="1"/>
  <c r="K1291"/>
  <c r="AC1291" s="1"/>
  <c r="AC1290" s="1"/>
  <c r="I1288"/>
  <c r="AA1288" s="1"/>
  <c r="AA1284" s="1"/>
  <c r="J1286"/>
  <c r="AB1286" s="1"/>
  <c r="K1285"/>
  <c r="AC1285" s="1"/>
  <c r="AC1284" s="1"/>
  <c r="I1282"/>
  <c r="AA1282" s="1"/>
  <c r="AA1278" s="1"/>
  <c r="J1280"/>
  <c r="AB1280" s="1"/>
  <c r="AC1279"/>
  <c r="AC1278"/>
  <c r="AC1276"/>
  <c r="K1276"/>
  <c r="AC1275"/>
  <c r="AB1275"/>
  <c r="AA1275"/>
  <c r="Z1275" s="1"/>
  <c r="AC1273"/>
  <c r="K1273"/>
  <c r="AC1272"/>
  <c r="AB1272"/>
  <c r="AA1272"/>
  <c r="Z1272" s="1"/>
  <c r="AC1270"/>
  <c r="K1270"/>
  <c r="AC1269"/>
  <c r="AB1269"/>
  <c r="AA1269"/>
  <c r="Z1269" s="1"/>
  <c r="AC1267"/>
  <c r="AC1266" s="1"/>
  <c r="Z1266" s="1"/>
  <c r="AB1266"/>
  <c r="AA1266"/>
  <c r="AC1264"/>
  <c r="AC1263"/>
  <c r="AB1263"/>
  <c r="AA1263"/>
  <c r="Z1263" s="1"/>
  <c r="AC1261"/>
  <c r="K1261"/>
  <c r="AC1260"/>
  <c r="AB1260"/>
  <c r="AA1260"/>
  <c r="Z1260" s="1"/>
  <c r="AC1258"/>
  <c r="K1258"/>
  <c r="AC1257"/>
  <c r="AB1257"/>
  <c r="AA1257"/>
  <c r="Z1257" s="1"/>
  <c r="AC1255"/>
  <c r="AC1254" s="1"/>
  <c r="Z1254" s="1"/>
  <c r="AB1254"/>
  <c r="AA1254"/>
  <c r="AC1252"/>
  <c r="AC1251"/>
  <c r="AB1251"/>
  <c r="AA1251"/>
  <c r="Z1251" s="1"/>
  <c r="AA1249"/>
  <c r="AA1245" s="1"/>
  <c r="I1249"/>
  <c r="AB1247"/>
  <c r="J1248" s="1"/>
  <c r="AB1248" s="1"/>
  <c r="AB1245" s="1"/>
  <c r="J1247"/>
  <c r="AC1246"/>
  <c r="AC1245" s="1"/>
  <c r="I1243"/>
  <c r="AA1243" s="1"/>
  <c r="AA1239" s="1"/>
  <c r="J1241"/>
  <c r="AB1241" s="1"/>
  <c r="AC1240"/>
  <c r="AC1239"/>
  <c r="AA1237"/>
  <c r="I1237"/>
  <c r="AB1235"/>
  <c r="J1236" s="1"/>
  <c r="AB1236" s="1"/>
  <c r="J1235"/>
  <c r="AC1234"/>
  <c r="K1234"/>
  <c r="AC1233"/>
  <c r="AA1233"/>
  <c r="AA1231"/>
  <c r="I1231"/>
  <c r="AB1229"/>
  <c r="J1230" s="1"/>
  <c r="AB1230" s="1"/>
  <c r="J1229"/>
  <c r="AC1228"/>
  <c r="K1228"/>
  <c r="AC1227"/>
  <c r="AA1227"/>
  <c r="AC1225"/>
  <c r="K1225"/>
  <c r="AC1224"/>
  <c r="AB1224"/>
  <c r="AA1224"/>
  <c r="Z1224" s="1"/>
  <c r="AA1222"/>
  <c r="AA1218" s="1"/>
  <c r="I1222"/>
  <c r="AB1220"/>
  <c r="J1221" s="1"/>
  <c r="AB1221" s="1"/>
  <c r="AB1218" s="1"/>
  <c r="J1220"/>
  <c r="AC1219"/>
  <c r="AC1218" s="1"/>
  <c r="I1216"/>
  <c r="AA1216" s="1"/>
  <c r="AA1212" s="1"/>
  <c r="J1214"/>
  <c r="AB1214" s="1"/>
  <c r="AC1213"/>
  <c r="AC1212"/>
  <c r="AA1210"/>
  <c r="AA1208" s="1"/>
  <c r="I1210"/>
  <c r="AC1209"/>
  <c r="AC1208" s="1"/>
  <c r="AB1208"/>
  <c r="I1206"/>
  <c r="AA1206" s="1"/>
  <c r="AA1204" s="1"/>
  <c r="K1205"/>
  <c r="AC1205" s="1"/>
  <c r="AC1204" s="1"/>
  <c r="AB1204"/>
  <c r="K1202"/>
  <c r="AC1202" s="1"/>
  <c r="AC1201" s="1"/>
  <c r="Z1201" s="1"/>
  <c r="AB1201"/>
  <c r="AA1201"/>
  <c r="K1199"/>
  <c r="AC1199" s="1"/>
  <c r="AC1198" s="1"/>
  <c r="Z1198" s="1"/>
  <c r="AB1198"/>
  <c r="AA1198"/>
  <c r="K1196"/>
  <c r="AC1196" s="1"/>
  <c r="AC1195" s="1"/>
  <c r="Z1195" s="1"/>
  <c r="AB1195"/>
  <c r="AA1195"/>
  <c r="K1193"/>
  <c r="AC1193" s="1"/>
  <c r="AC1192" s="1"/>
  <c r="Z1192" s="1"/>
  <c r="AB1192"/>
  <c r="AA1192"/>
  <c r="I1190"/>
  <c r="AA1190" s="1"/>
  <c r="AA1186" s="1"/>
  <c r="J1188"/>
  <c r="AB1188" s="1"/>
  <c r="K1187"/>
  <c r="AC1187" s="1"/>
  <c r="AC1186" s="1"/>
  <c r="I1184"/>
  <c r="AA1184" s="1"/>
  <c r="AA1180" s="1"/>
  <c r="J1182"/>
  <c r="AB1182" s="1"/>
  <c r="AC1181"/>
  <c r="AC1180"/>
  <c r="AA1178"/>
  <c r="AA1174" s="1"/>
  <c r="I1178"/>
  <c r="AB1176"/>
  <c r="J1177" s="1"/>
  <c r="AB1177" s="1"/>
  <c r="AB1174" s="1"/>
  <c r="J1176"/>
  <c r="AC1175"/>
  <c r="AC1174" s="1"/>
  <c r="I1172"/>
  <c r="AA1172" s="1"/>
  <c r="AA1168" s="1"/>
  <c r="J1170"/>
  <c r="AB1170" s="1"/>
  <c r="AC1169"/>
  <c r="AC1168"/>
  <c r="AA1166"/>
  <c r="AA1162" s="1"/>
  <c r="I1166"/>
  <c r="AB1164"/>
  <c r="J1165" s="1"/>
  <c r="AB1165" s="1"/>
  <c r="AB1162" s="1"/>
  <c r="J1164"/>
  <c r="AC1163"/>
  <c r="AC1162" s="1"/>
  <c r="I1160"/>
  <c r="AA1160" s="1"/>
  <c r="AA1156" s="1"/>
  <c r="J1158"/>
  <c r="AB1158" s="1"/>
  <c r="AC1157"/>
  <c r="AC1156"/>
  <c r="AC1154"/>
  <c r="AC1153" s="1"/>
  <c r="Z1153" s="1"/>
  <c r="AB1153"/>
  <c r="AA1153"/>
  <c r="AC1151"/>
  <c r="AC1150"/>
  <c r="AB1150"/>
  <c r="AA1150"/>
  <c r="Z1150" s="1"/>
  <c r="AC1148"/>
  <c r="AC1147" s="1"/>
  <c r="Z1147" s="1"/>
  <c r="AB1147"/>
  <c r="AA1147"/>
  <c r="AC1145"/>
  <c r="AC1144"/>
  <c r="AB1144"/>
  <c r="AA1144"/>
  <c r="Z1144" s="1"/>
  <c r="AC1142"/>
  <c r="AC1141" s="1"/>
  <c r="Z1141" s="1"/>
  <c r="AB1141"/>
  <c r="AA1141"/>
  <c r="K1139"/>
  <c r="AC1139" s="1"/>
  <c r="AC1138" s="1"/>
  <c r="Z1138" s="1"/>
  <c r="AB1138"/>
  <c r="AA1138"/>
  <c r="K1136"/>
  <c r="AC1136" s="1"/>
  <c r="AC1135" s="1"/>
  <c r="Z1135" s="1"/>
  <c r="AB1135"/>
  <c r="AA1135"/>
  <c r="K1133"/>
  <c r="AC1133" s="1"/>
  <c r="AC1132" s="1"/>
  <c r="Z1132" s="1"/>
  <c r="AB1132"/>
  <c r="AA1132"/>
  <c r="K1130"/>
  <c r="AC1130" s="1"/>
  <c r="AC1129" s="1"/>
  <c r="Z1129" s="1"/>
  <c r="AB1129"/>
  <c r="AA1129"/>
  <c r="K1127"/>
  <c r="AC1127" s="1"/>
  <c r="AC1126" s="1"/>
  <c r="Z1126" s="1"/>
  <c r="AB1126"/>
  <c r="AA1126"/>
  <c r="K1124"/>
  <c r="AC1124" s="1"/>
  <c r="AC1123" s="1"/>
  <c r="Z1123" s="1"/>
  <c r="AB1123"/>
  <c r="AA1123"/>
  <c r="K1121"/>
  <c r="AC1121" s="1"/>
  <c r="AC1120" s="1"/>
  <c r="Z1120" s="1"/>
  <c r="AB1120"/>
  <c r="AA1120"/>
  <c r="K1118"/>
  <c r="AC1118" s="1"/>
  <c r="AC1117" s="1"/>
  <c r="Z1117" s="1"/>
  <c r="AB1117"/>
  <c r="AA1117"/>
  <c r="I1115"/>
  <c r="AA1115" s="1"/>
  <c r="AA1113" s="1"/>
  <c r="Z1113" s="1"/>
  <c r="AC1114"/>
  <c r="AC1113"/>
  <c r="AB1113"/>
  <c r="AC1111"/>
  <c r="K1111"/>
  <c r="AC1110"/>
  <c r="AB1110"/>
  <c r="AA1110"/>
  <c r="Z1110" s="1"/>
  <c r="AC1108"/>
  <c r="K1108"/>
  <c r="AC1107"/>
  <c r="AB1107"/>
  <c r="AA1107"/>
  <c r="Z1107" s="1"/>
  <c r="AC1105"/>
  <c r="K1105"/>
  <c r="AC1104"/>
  <c r="AB1104"/>
  <c r="AA1104"/>
  <c r="Z1104" s="1"/>
  <c r="AC1102"/>
  <c r="K1102"/>
  <c r="AC1101"/>
  <c r="AB1101"/>
  <c r="AA1101"/>
  <c r="Z1101" s="1"/>
  <c r="AC1099"/>
  <c r="K1099"/>
  <c r="AC1098"/>
  <c r="AB1098"/>
  <c r="AA1098"/>
  <c r="Z1098" s="1"/>
  <c r="AC1096"/>
  <c r="K1096"/>
  <c r="AC1095"/>
  <c r="AB1095"/>
  <c r="AA1095"/>
  <c r="Z1095" s="1"/>
  <c r="AC1093"/>
  <c r="K1093"/>
  <c r="AC1092"/>
  <c r="AB1092"/>
  <c r="AA1092"/>
  <c r="Z1092" s="1"/>
  <c r="AC1090"/>
  <c r="K1090"/>
  <c r="AC1089"/>
  <c r="AB1089"/>
  <c r="AA1089"/>
  <c r="Z1089" s="1"/>
  <c r="AC1087"/>
  <c r="K1087"/>
  <c r="AC1086"/>
  <c r="AB1086"/>
  <c r="AA1086"/>
  <c r="Z1086" s="1"/>
  <c r="AC1084"/>
  <c r="K1084"/>
  <c r="AC1083"/>
  <c r="AB1083"/>
  <c r="AA1083"/>
  <c r="Z1083" s="1"/>
  <c r="AC1081"/>
  <c r="K1081"/>
  <c r="AC1080"/>
  <c r="AB1080"/>
  <c r="AA1080"/>
  <c r="Z1080" s="1"/>
  <c r="AC1078"/>
  <c r="K1078"/>
  <c r="AC1077"/>
  <c r="AB1077"/>
  <c r="AA1077"/>
  <c r="Z1077" s="1"/>
  <c r="AC1075"/>
  <c r="K1075"/>
  <c r="AC1074"/>
  <c r="AB1074"/>
  <c r="AA1074"/>
  <c r="Z1074" s="1"/>
  <c r="AC1072"/>
  <c r="K1072"/>
  <c r="AC1071"/>
  <c r="AB1071"/>
  <c r="AA1071"/>
  <c r="Z1071" s="1"/>
  <c r="AC1069"/>
  <c r="K1069"/>
  <c r="AC1068"/>
  <c r="AB1068"/>
  <c r="AA1068"/>
  <c r="Z1068" s="1"/>
  <c r="AC1066"/>
  <c r="K1066"/>
  <c r="AC1065"/>
  <c r="AB1065"/>
  <c r="AA1065"/>
  <c r="Z1065" s="1"/>
  <c r="AC1063"/>
  <c r="K1063"/>
  <c r="AC1062"/>
  <c r="AB1062"/>
  <c r="AA1062"/>
  <c r="Z1062" s="1"/>
  <c r="AC1060"/>
  <c r="K1060"/>
  <c r="AC1059"/>
  <c r="AB1059"/>
  <c r="AA1059"/>
  <c r="Z1059" s="1"/>
  <c r="AC1057"/>
  <c r="K1057"/>
  <c r="AC1056"/>
  <c r="AB1056"/>
  <c r="AA1056"/>
  <c r="Z1056" s="1"/>
  <c r="AC1054"/>
  <c r="K1054"/>
  <c r="AC1053"/>
  <c r="AB1053"/>
  <c r="AA1053"/>
  <c r="Z1053" s="1"/>
  <c r="AC1051"/>
  <c r="K1051"/>
  <c r="AC1050"/>
  <c r="AB1050"/>
  <c r="AA1050"/>
  <c r="Z1050" s="1"/>
  <c r="AC1048"/>
  <c r="K1048"/>
  <c r="AC1047"/>
  <c r="AB1047"/>
  <c r="AA1047"/>
  <c r="Z1047" s="1"/>
  <c r="AC1045"/>
  <c r="K1045"/>
  <c r="AC1044"/>
  <c r="AB1044"/>
  <c r="AA1044"/>
  <c r="Z1044" s="1"/>
  <c r="AC1042"/>
  <c r="K1042"/>
  <c r="AC1041"/>
  <c r="AB1041"/>
  <c r="AA1041"/>
  <c r="Z1041" s="1"/>
  <c r="AC1039"/>
  <c r="K1039"/>
  <c r="AC1038"/>
  <c r="AB1038"/>
  <c r="AA1038"/>
  <c r="Z1038" s="1"/>
  <c r="AC1036"/>
  <c r="K1036"/>
  <c r="AC1035"/>
  <c r="AB1035"/>
  <c r="AA1035"/>
  <c r="Z1035" s="1"/>
  <c r="AC1033"/>
  <c r="K1033"/>
  <c r="AC1032"/>
  <c r="AB1032"/>
  <c r="AA1032"/>
  <c r="Z1032" s="1"/>
  <c r="AC1030"/>
  <c r="K1030"/>
  <c r="AC1029"/>
  <c r="AB1029"/>
  <c r="AA1029"/>
  <c r="Z1029" s="1"/>
  <c r="AC1027"/>
  <c r="K1027"/>
  <c r="AC1026"/>
  <c r="AB1026"/>
  <c r="AA1026"/>
  <c r="Z1026" s="1"/>
  <c r="AC1024"/>
  <c r="K1024"/>
  <c r="AC1023"/>
  <c r="AB1023"/>
  <c r="AA1023"/>
  <c r="Z1023" s="1"/>
  <c r="AC1021"/>
  <c r="K1021"/>
  <c r="AC1020"/>
  <c r="AB1020"/>
  <c r="AA1020"/>
  <c r="Z1020" s="1"/>
  <c r="AC1018"/>
  <c r="K1018"/>
  <c r="AC1017"/>
  <c r="AB1017"/>
  <c r="AA1017"/>
  <c r="Z1017" s="1"/>
  <c r="AC1015"/>
  <c r="K1015"/>
  <c r="AC1014"/>
  <c r="AB1014"/>
  <c r="AA1014"/>
  <c r="Z1014" s="1"/>
  <c r="AC1012"/>
  <c r="K1012"/>
  <c r="AC1011"/>
  <c r="AB1011"/>
  <c r="AA1011"/>
  <c r="Z1011" s="1"/>
  <c r="AC1009"/>
  <c r="K1009"/>
  <c r="AC1008"/>
  <c r="AB1008"/>
  <c r="AA1008"/>
  <c r="Z1008" s="1"/>
  <c r="AC1006"/>
  <c r="K1006"/>
  <c r="AC1005"/>
  <c r="AB1005"/>
  <c r="AA1005"/>
  <c r="Z1005" s="1"/>
  <c r="AC1003"/>
  <c r="K1003"/>
  <c r="AC1002"/>
  <c r="AB1002"/>
  <c r="AA1002"/>
  <c r="Z1002" s="1"/>
  <c r="AC1000"/>
  <c r="K1000"/>
  <c r="AC999"/>
  <c r="AB999"/>
  <c r="AA999"/>
  <c r="Z999" s="1"/>
  <c r="AC997"/>
  <c r="K997"/>
  <c r="AC996"/>
  <c r="AB996"/>
  <c r="AA996"/>
  <c r="Z996" s="1"/>
  <c r="AC994"/>
  <c r="K994"/>
  <c r="AC993"/>
  <c r="AB993"/>
  <c r="AA993"/>
  <c r="Z993" s="1"/>
  <c r="AC991"/>
  <c r="K991"/>
  <c r="AC990"/>
  <c r="AB990"/>
  <c r="AA990"/>
  <c r="Z990" s="1"/>
  <c r="AC988"/>
  <c r="K988"/>
  <c r="AC987"/>
  <c r="AB987"/>
  <c r="AA987"/>
  <c r="Z987" s="1"/>
  <c r="AC985"/>
  <c r="K985"/>
  <c r="AC984"/>
  <c r="AB984"/>
  <c r="AA984"/>
  <c r="Z984" s="1"/>
  <c r="AC982"/>
  <c r="K982"/>
  <c r="AC981"/>
  <c r="AB981"/>
  <c r="AA981"/>
  <c r="Z981" s="1"/>
  <c r="AC979"/>
  <c r="K979"/>
  <c r="AC978"/>
  <c r="AB978"/>
  <c r="AA978"/>
  <c r="Z978" s="1"/>
  <c r="AC976"/>
  <c r="K976"/>
  <c r="AC975"/>
  <c r="AB975"/>
  <c r="AA975"/>
  <c r="Z975" s="1"/>
  <c r="AC973"/>
  <c r="K973"/>
  <c r="AC972"/>
  <c r="AB972"/>
  <c r="AA972"/>
  <c r="Z972" s="1"/>
  <c r="AC970"/>
  <c r="K970"/>
  <c r="AC969"/>
  <c r="AB969"/>
  <c r="AA969"/>
  <c r="Z969" s="1"/>
  <c r="AC967"/>
  <c r="K967"/>
  <c r="AC966"/>
  <c r="AB966"/>
  <c r="AA966"/>
  <c r="Z966" s="1"/>
  <c r="AC964"/>
  <c r="K964"/>
  <c r="AC963"/>
  <c r="AB963"/>
  <c r="AA963"/>
  <c r="Z963" s="1"/>
  <c r="AC961"/>
  <c r="K961"/>
  <c r="AC960"/>
  <c r="AB960"/>
  <c r="AA960"/>
  <c r="Z960" s="1"/>
  <c r="AC958"/>
  <c r="K958"/>
  <c r="AC957"/>
  <c r="AB957"/>
  <c r="AA957"/>
  <c r="Z957" s="1"/>
  <c r="AC955"/>
  <c r="K955"/>
  <c r="AC954"/>
  <c r="AB954"/>
  <c r="AA954"/>
  <c r="Z954" s="1"/>
  <c r="AC952"/>
  <c r="K952"/>
  <c r="AC951"/>
  <c r="AB951"/>
  <c r="AA951"/>
  <c r="Z951" s="1"/>
  <c r="AC949"/>
  <c r="K949"/>
  <c r="AC948"/>
  <c r="AB948"/>
  <c r="AA948"/>
  <c r="Z948" s="1"/>
  <c r="AC946"/>
  <c r="K946"/>
  <c r="AC945"/>
  <c r="AB945"/>
  <c r="AA945"/>
  <c r="Z945" s="1"/>
  <c r="AA943"/>
  <c r="AA936" s="1"/>
  <c r="Z936" s="1"/>
  <c r="I943"/>
  <c r="AB942"/>
  <c r="AB941"/>
  <c r="J942" s="1"/>
  <c r="J941"/>
  <c r="AC940"/>
  <c r="K940"/>
  <c r="AC939"/>
  <c r="K939"/>
  <c r="AC938"/>
  <c r="K938"/>
  <c r="AC937"/>
  <c r="AC936" s="1"/>
  <c r="AB936"/>
  <c r="I934"/>
  <c r="AA934" s="1"/>
  <c r="AA926" s="1"/>
  <c r="J932"/>
  <c r="AB932" s="1"/>
  <c r="K931"/>
  <c r="AC931" s="1"/>
  <c r="K930"/>
  <c r="AC930" s="1"/>
  <c r="K929"/>
  <c r="AC929" s="1"/>
  <c r="K928"/>
  <c r="AC928" s="1"/>
  <c r="AC927"/>
  <c r="AC926"/>
  <c r="AA924"/>
  <c r="I924"/>
  <c r="AA923"/>
  <c r="I923"/>
  <c r="AB921"/>
  <c r="J921"/>
  <c r="AC920"/>
  <c r="K920"/>
  <c r="AC919"/>
  <c r="K919"/>
  <c r="AC918"/>
  <c r="AA918"/>
  <c r="AA916"/>
  <c r="I916"/>
  <c r="AC915"/>
  <c r="K915"/>
  <c r="AC914"/>
  <c r="AB914"/>
  <c r="AA914"/>
  <c r="Z914" s="1"/>
  <c r="AA912"/>
  <c r="I912"/>
  <c r="AC911"/>
  <c r="K911"/>
  <c r="AC910"/>
  <c r="AB910"/>
  <c r="AA910"/>
  <c r="Z910" s="1"/>
  <c r="AA908"/>
  <c r="I908"/>
  <c r="AC907"/>
  <c r="K907"/>
  <c r="AC906"/>
  <c r="AB906"/>
  <c r="AA906"/>
  <c r="Z906" s="1"/>
  <c r="AA904"/>
  <c r="I904"/>
  <c r="AC903"/>
  <c r="K903"/>
  <c r="AC902"/>
  <c r="AB902"/>
  <c r="AA902"/>
  <c r="Z902" s="1"/>
  <c r="AA900"/>
  <c r="AA898" s="1"/>
  <c r="I900"/>
  <c r="AC899"/>
  <c r="AC898" s="1"/>
  <c r="AB898"/>
  <c r="Z898" s="1"/>
  <c r="J896"/>
  <c r="AB896" s="1"/>
  <c r="J895"/>
  <c r="AB895" s="1"/>
  <c r="AC894"/>
  <c r="AC893"/>
  <c r="AA893"/>
  <c r="AC891"/>
  <c r="AC890" s="1"/>
  <c r="AB890"/>
  <c r="AA890"/>
  <c r="Z890"/>
  <c r="K888"/>
  <c r="AC888" s="1"/>
  <c r="AC887" s="1"/>
  <c r="AB887"/>
  <c r="AA887"/>
  <c r="Z887"/>
  <c r="K885"/>
  <c r="AC885" s="1"/>
  <c r="AC884" s="1"/>
  <c r="AB884"/>
  <c r="AA884"/>
  <c r="Z884"/>
  <c r="K882"/>
  <c r="AC882" s="1"/>
  <c r="AC881" s="1"/>
  <c r="AB881"/>
  <c r="AA881"/>
  <c r="Z881"/>
  <c r="I879"/>
  <c r="AA879" s="1"/>
  <c r="J878"/>
  <c r="AB878" s="1"/>
  <c r="J877"/>
  <c r="AB877" s="1"/>
  <c r="AC876"/>
  <c r="AC875"/>
  <c r="AA875"/>
  <c r="AA873"/>
  <c r="AA869" s="1"/>
  <c r="I873"/>
  <c r="AB871"/>
  <c r="J872" s="1"/>
  <c r="AB872" s="1"/>
  <c r="J871"/>
  <c r="AC870"/>
  <c r="AC869" s="1"/>
  <c r="I867"/>
  <c r="AA867" s="1"/>
  <c r="J866"/>
  <c r="AB866" s="1"/>
  <c r="J865"/>
  <c r="AB865" s="1"/>
  <c r="AC864"/>
  <c r="AC863"/>
  <c r="AA863"/>
  <c r="AA861"/>
  <c r="AA857" s="1"/>
  <c r="I861"/>
  <c r="AB859"/>
  <c r="J860" s="1"/>
  <c r="AB860" s="1"/>
  <c r="J859"/>
  <c r="AC858"/>
  <c r="AC857" s="1"/>
  <c r="I855"/>
  <c r="AA855" s="1"/>
  <c r="J854"/>
  <c r="AB854" s="1"/>
  <c r="J853"/>
  <c r="AB853" s="1"/>
  <c r="AC852"/>
  <c r="AC851"/>
  <c r="AA851"/>
  <c r="AA849"/>
  <c r="AA845" s="1"/>
  <c r="I849"/>
  <c r="AB847"/>
  <c r="J848" s="1"/>
  <c r="AB848" s="1"/>
  <c r="J847"/>
  <c r="AC846"/>
  <c r="AC845" s="1"/>
  <c r="I843"/>
  <c r="AA843" s="1"/>
  <c r="J842"/>
  <c r="AB842" s="1"/>
  <c r="J841"/>
  <c r="AB841" s="1"/>
  <c r="AC840"/>
  <c r="AC839"/>
  <c r="AA839"/>
  <c r="AA837"/>
  <c r="AA833" s="1"/>
  <c r="I837"/>
  <c r="AB835"/>
  <c r="J836" s="1"/>
  <c r="AB836" s="1"/>
  <c r="J835"/>
  <c r="AC834"/>
  <c r="AC833" s="1"/>
  <c r="I831"/>
  <c r="AA831" s="1"/>
  <c r="J830"/>
  <c r="AB830" s="1"/>
  <c r="J829"/>
  <c r="AB829" s="1"/>
  <c r="AC828"/>
  <c r="AC827"/>
  <c r="AA827"/>
  <c r="AA825"/>
  <c r="AA821" s="1"/>
  <c r="I825"/>
  <c r="AB823"/>
  <c r="J824" s="1"/>
  <c r="AB824" s="1"/>
  <c r="J823"/>
  <c r="AC822"/>
  <c r="AC821" s="1"/>
  <c r="I819"/>
  <c r="AA819" s="1"/>
  <c r="J818"/>
  <c r="AB818" s="1"/>
  <c r="J817"/>
  <c r="AB817" s="1"/>
  <c r="AC816"/>
  <c r="AC815"/>
  <c r="AA815"/>
  <c r="AA813"/>
  <c r="I813"/>
  <c r="AB811"/>
  <c r="J811"/>
  <c r="AC810"/>
  <c r="K810"/>
  <c r="AC809"/>
  <c r="AA809"/>
  <c r="AA807"/>
  <c r="I807"/>
  <c r="AB805"/>
  <c r="J805"/>
  <c r="AC804"/>
  <c r="K804"/>
  <c r="AC803"/>
  <c r="AA803"/>
  <c r="AA801"/>
  <c r="I801"/>
  <c r="AB799"/>
  <c r="J799"/>
  <c r="AC798"/>
  <c r="K798"/>
  <c r="AC797"/>
  <c r="AA797"/>
  <c r="AA795"/>
  <c r="I795"/>
  <c r="AB793"/>
  <c r="J793"/>
  <c r="AC792"/>
  <c r="K792"/>
  <c r="AC791"/>
  <c r="AA791"/>
  <c r="AA789"/>
  <c r="I789"/>
  <c r="AB787"/>
  <c r="J787"/>
  <c r="AC786"/>
  <c r="K786"/>
  <c r="AC785"/>
  <c r="AA785"/>
  <c r="AA783"/>
  <c r="I783"/>
  <c r="AB781"/>
  <c r="J781"/>
  <c r="AC780"/>
  <c r="K780"/>
  <c r="AC779"/>
  <c r="AA779"/>
  <c r="AC777"/>
  <c r="AC776" s="1"/>
  <c r="AB776"/>
  <c r="AA776"/>
  <c r="Z776"/>
  <c r="AC774"/>
  <c r="AC773"/>
  <c r="AB773"/>
  <c r="AA773"/>
  <c r="Z773" s="1"/>
  <c r="AC771"/>
  <c r="AC770" s="1"/>
  <c r="AB770"/>
  <c r="AA770"/>
  <c r="Z770"/>
  <c r="AC768"/>
  <c r="AC767"/>
  <c r="AB767"/>
  <c r="AA767"/>
  <c r="Z767" s="1"/>
  <c r="AA765"/>
  <c r="AA763" s="1"/>
  <c r="I765"/>
  <c r="AC764"/>
  <c r="AC763" s="1"/>
  <c r="AB763"/>
  <c r="Z763" s="1"/>
  <c r="I761"/>
  <c r="AA761" s="1"/>
  <c r="AC760"/>
  <c r="AC759"/>
  <c r="AB759"/>
  <c r="AA759"/>
  <c r="Z759" s="1"/>
  <c r="AA757"/>
  <c r="AA755" s="1"/>
  <c r="I757"/>
  <c r="AC756"/>
  <c r="AC755" s="1"/>
  <c r="AB755"/>
  <c r="Z755" s="1"/>
  <c r="I753"/>
  <c r="AA753" s="1"/>
  <c r="AC752"/>
  <c r="AC751"/>
  <c r="AB751"/>
  <c r="AA751"/>
  <c r="Z751" s="1"/>
  <c r="AA749"/>
  <c r="AA747" s="1"/>
  <c r="I749"/>
  <c r="AC748"/>
  <c r="AC747" s="1"/>
  <c r="AB747"/>
  <c r="Z747" s="1"/>
  <c r="I745"/>
  <c r="AA745" s="1"/>
  <c r="AC744"/>
  <c r="AC743"/>
  <c r="AB743"/>
  <c r="AA743"/>
  <c r="Z743" s="1"/>
  <c r="AA741"/>
  <c r="I741"/>
  <c r="AB739"/>
  <c r="J739"/>
  <c r="AC738"/>
  <c r="K738"/>
  <c r="AC737"/>
  <c r="AA737"/>
  <c r="AA735"/>
  <c r="I735"/>
  <c r="AB733"/>
  <c r="J733"/>
  <c r="AC732"/>
  <c r="K732"/>
  <c r="AC731"/>
  <c r="AA731"/>
  <c r="AA729"/>
  <c r="I729"/>
  <c r="AB727"/>
  <c r="J727"/>
  <c r="AC726"/>
  <c r="K726"/>
  <c r="AC725"/>
  <c r="AA725"/>
  <c r="AA723"/>
  <c r="I723"/>
  <c r="AB721"/>
  <c r="J721"/>
  <c r="AC720"/>
  <c r="K720"/>
  <c r="AC719"/>
  <c r="AA719"/>
  <c r="AA717"/>
  <c r="I717"/>
  <c r="AB715"/>
  <c r="J715"/>
  <c r="AC714"/>
  <c r="K714"/>
  <c r="AC713"/>
  <c r="AA713"/>
  <c r="AA711"/>
  <c r="I711"/>
  <c r="AB709"/>
  <c r="J709"/>
  <c r="AC708"/>
  <c r="K708"/>
  <c r="AC707"/>
  <c r="AA707"/>
  <c r="AA705"/>
  <c r="I705"/>
  <c r="AB703"/>
  <c r="J703"/>
  <c r="AC702"/>
  <c r="K702"/>
  <c r="AC701"/>
  <c r="AA701"/>
  <c r="AA699"/>
  <c r="I699"/>
  <c r="AB697"/>
  <c r="J697"/>
  <c r="AC696"/>
  <c r="K696"/>
  <c r="AC695"/>
  <c r="AA695"/>
  <c r="AA693"/>
  <c r="I693"/>
  <c r="AB691"/>
  <c r="J691"/>
  <c r="AC690"/>
  <c r="K690"/>
  <c r="AC689"/>
  <c r="AA689"/>
  <c r="AA687"/>
  <c r="I687"/>
  <c r="AB685"/>
  <c r="J685"/>
  <c r="AC684"/>
  <c r="K684"/>
  <c r="AC683"/>
  <c r="AA683"/>
  <c r="AA681"/>
  <c r="I681"/>
  <c r="AB679"/>
  <c r="J679"/>
  <c r="AC678"/>
  <c r="K678"/>
  <c r="AC677"/>
  <c r="AA677"/>
  <c r="AA675"/>
  <c r="I675"/>
  <c r="AB673"/>
  <c r="J673"/>
  <c r="AC672"/>
  <c r="K672"/>
  <c r="AC671"/>
  <c r="AA671"/>
  <c r="AA669"/>
  <c r="I669"/>
  <c r="AB667"/>
  <c r="J668" s="1"/>
  <c r="AB668" s="1"/>
  <c r="J667"/>
  <c r="AB665"/>
  <c r="J665"/>
  <c r="AC664"/>
  <c r="K664"/>
  <c r="AC663"/>
  <c r="AA663"/>
  <c r="AA661"/>
  <c r="I661"/>
  <c r="AB659"/>
  <c r="J659"/>
  <c r="AC658"/>
  <c r="K658"/>
  <c r="AC657"/>
  <c r="AA657"/>
  <c r="AA655"/>
  <c r="I655"/>
  <c r="AB653"/>
  <c r="J653"/>
  <c r="AC652"/>
  <c r="K652"/>
  <c r="AC651"/>
  <c r="AA651"/>
  <c r="AA649"/>
  <c r="I649"/>
  <c r="AB647"/>
  <c r="J647"/>
  <c r="AC646"/>
  <c r="K646"/>
  <c r="AC645"/>
  <c r="AA645"/>
  <c r="AA643"/>
  <c r="I643"/>
  <c r="AB641"/>
  <c r="J642" s="1"/>
  <c r="AB642" s="1"/>
  <c r="J641"/>
  <c r="AC640"/>
  <c r="K640"/>
  <c r="AC639"/>
  <c r="AA639"/>
  <c r="AA637"/>
  <c r="I637"/>
  <c r="AB635"/>
  <c r="J636" s="1"/>
  <c r="AB636" s="1"/>
  <c r="J635"/>
  <c r="AC634"/>
  <c r="K634"/>
  <c r="AC633"/>
  <c r="AA633"/>
  <c r="AA631"/>
  <c r="I631"/>
  <c r="AB629"/>
  <c r="J630" s="1"/>
  <c r="AB630" s="1"/>
  <c r="J629"/>
  <c r="AC628"/>
  <c r="K628"/>
  <c r="AC627"/>
  <c r="AA627"/>
  <c r="AA625"/>
  <c r="I625"/>
  <c r="AB623"/>
  <c r="J624" s="1"/>
  <c r="AB624" s="1"/>
  <c r="J623"/>
  <c r="AC622"/>
  <c r="K622"/>
  <c r="AC621"/>
  <c r="AA621"/>
  <c r="AA619"/>
  <c r="AA616" s="1"/>
  <c r="I619"/>
  <c r="AB618"/>
  <c r="J618"/>
  <c r="AC617"/>
  <c r="AC616" s="1"/>
  <c r="AB616"/>
  <c r="I614"/>
  <c r="AA614" s="1"/>
  <c r="AA611" s="1"/>
  <c r="Z611" s="1"/>
  <c r="J613"/>
  <c r="AB613" s="1"/>
  <c r="AB611" s="1"/>
  <c r="AC612"/>
  <c r="AC611"/>
  <c r="AA609"/>
  <c r="AA606" s="1"/>
  <c r="I609"/>
  <c r="AB608"/>
  <c r="J608"/>
  <c r="AC607"/>
  <c r="AC606" s="1"/>
  <c r="AB606"/>
  <c r="I604"/>
  <c r="AA604" s="1"/>
  <c r="AA601" s="1"/>
  <c r="Z601" s="1"/>
  <c r="J603"/>
  <c r="AB603" s="1"/>
  <c r="AB601" s="1"/>
  <c r="AC602"/>
  <c r="AC601"/>
  <c r="AA599"/>
  <c r="AA596" s="1"/>
  <c r="I599"/>
  <c r="AB598"/>
  <c r="J598"/>
  <c r="AC597"/>
  <c r="AC596" s="1"/>
  <c r="AB596"/>
  <c r="I594"/>
  <c r="AA594" s="1"/>
  <c r="AA590" s="1"/>
  <c r="J592"/>
  <c r="AB592" s="1"/>
  <c r="K591"/>
  <c r="AC591" s="1"/>
  <c r="AC590" s="1"/>
  <c r="I588"/>
  <c r="AA588" s="1"/>
  <c r="AA584" s="1"/>
  <c r="J586"/>
  <c r="AB586" s="1"/>
  <c r="K585"/>
  <c r="AC585" s="1"/>
  <c r="AC584" s="1"/>
  <c r="I582"/>
  <c r="AA582" s="1"/>
  <c r="AA578" s="1"/>
  <c r="J580"/>
  <c r="AB580" s="1"/>
  <c r="K579"/>
  <c r="AC579" s="1"/>
  <c r="AC578" s="1"/>
  <c r="I576"/>
  <c r="AA576" s="1"/>
  <c r="AA572" s="1"/>
  <c r="J574"/>
  <c r="AB574" s="1"/>
  <c r="K573"/>
  <c r="AC573" s="1"/>
  <c r="AC572" s="1"/>
  <c r="I570"/>
  <c r="AA570" s="1"/>
  <c r="AA566" s="1"/>
  <c r="J568"/>
  <c r="AB568" s="1"/>
  <c r="K567"/>
  <c r="AC567" s="1"/>
  <c r="AC566" s="1"/>
  <c r="I564"/>
  <c r="AA564" s="1"/>
  <c r="AA560" s="1"/>
  <c r="J562"/>
  <c r="AB562" s="1"/>
  <c r="K561"/>
  <c r="AC561" s="1"/>
  <c r="AC560" s="1"/>
  <c r="I558"/>
  <c r="AA558" s="1"/>
  <c r="AA554" s="1"/>
  <c r="J556"/>
  <c r="AB556" s="1"/>
  <c r="K555"/>
  <c r="AC555" s="1"/>
  <c r="AC554" s="1"/>
  <c r="I552"/>
  <c r="AA552" s="1"/>
  <c r="AA548" s="1"/>
  <c r="J550"/>
  <c r="AB550" s="1"/>
  <c r="K549"/>
  <c r="AC549" s="1"/>
  <c r="AC548" s="1"/>
  <c r="I546"/>
  <c r="AA546" s="1"/>
  <c r="AA542" s="1"/>
  <c r="J544"/>
  <c r="AB544" s="1"/>
  <c r="AC543"/>
  <c r="AC542"/>
  <c r="AA540"/>
  <c r="AA536" s="1"/>
  <c r="I540"/>
  <c r="AB538"/>
  <c r="J539" s="1"/>
  <c r="AB539" s="1"/>
  <c r="AB536" s="1"/>
  <c r="J538"/>
  <c r="AC537"/>
  <c r="AC536" s="1"/>
  <c r="I534"/>
  <c r="AA534" s="1"/>
  <c r="AA530" s="1"/>
  <c r="J532"/>
  <c r="AB532" s="1"/>
  <c r="AC531"/>
  <c r="AC530"/>
  <c r="AA528"/>
  <c r="AA524" s="1"/>
  <c r="I528"/>
  <c r="AB526"/>
  <c r="J527" s="1"/>
  <c r="AB527" s="1"/>
  <c r="AB524" s="1"/>
  <c r="J526"/>
  <c r="AC525"/>
  <c r="AC524" s="1"/>
  <c r="I522"/>
  <c r="AA522" s="1"/>
  <c r="AA518" s="1"/>
  <c r="J520"/>
  <c r="AB520" s="1"/>
  <c r="AC519"/>
  <c r="AC518"/>
  <c r="AA516"/>
  <c r="AA512" s="1"/>
  <c r="I516"/>
  <c r="AB514"/>
  <c r="J515" s="1"/>
  <c r="AB515" s="1"/>
  <c r="AB512" s="1"/>
  <c r="J514"/>
  <c r="AC513"/>
  <c r="AC512" s="1"/>
  <c r="I510"/>
  <c r="AA510" s="1"/>
  <c r="AA506" s="1"/>
  <c r="J508"/>
  <c r="AB508" s="1"/>
  <c r="K507"/>
  <c r="AC507" s="1"/>
  <c r="AC506" s="1"/>
  <c r="I504"/>
  <c r="AA504" s="1"/>
  <c r="AA500" s="1"/>
  <c r="J502"/>
  <c r="AB502" s="1"/>
  <c r="K501"/>
  <c r="AC501" s="1"/>
  <c r="AC500" s="1"/>
  <c r="AC498"/>
  <c r="AC497"/>
  <c r="AB497"/>
  <c r="AA497"/>
  <c r="Z497" s="1"/>
  <c r="AA495"/>
  <c r="I495"/>
  <c r="AC494"/>
  <c r="K494"/>
  <c r="AC493"/>
  <c r="AB493"/>
  <c r="AA493"/>
  <c r="Z493" s="1"/>
  <c r="AA491"/>
  <c r="I491"/>
  <c r="AC490"/>
  <c r="K490"/>
  <c r="AC489"/>
  <c r="AB489"/>
  <c r="AA489"/>
  <c r="Z489" s="1"/>
  <c r="AA487"/>
  <c r="I487"/>
  <c r="AC486"/>
  <c r="K486"/>
  <c r="AC485"/>
  <c r="AB485"/>
  <c r="AA485"/>
  <c r="Z485" s="1"/>
  <c r="AA483"/>
  <c r="I483"/>
  <c r="AC482"/>
  <c r="K482"/>
  <c r="AC481"/>
  <c r="AB481"/>
  <c r="AA481"/>
  <c r="Z481" s="1"/>
  <c r="AC479"/>
  <c r="AC478" s="1"/>
  <c r="Z478" s="1"/>
  <c r="AB478"/>
  <c r="AA478"/>
  <c r="AC476"/>
  <c r="AC475"/>
  <c r="AB475"/>
  <c r="AA475"/>
  <c r="Z475" s="1"/>
  <c r="AC473"/>
  <c r="AC472" s="1"/>
  <c r="Z472" s="1"/>
  <c r="AB472"/>
  <c r="AA472"/>
  <c r="AC470"/>
  <c r="AC469"/>
  <c r="AB469"/>
  <c r="AA469"/>
  <c r="Z469" s="1"/>
  <c r="AC467"/>
  <c r="AC466" s="1"/>
  <c r="Z466" s="1"/>
  <c r="AB466"/>
  <c r="AA466"/>
  <c r="K464"/>
  <c r="AC464" s="1"/>
  <c r="AC463" s="1"/>
  <c r="Z463" s="1"/>
  <c r="AB463"/>
  <c r="AA463"/>
  <c r="K461"/>
  <c r="AC461" s="1"/>
  <c r="AC460" s="1"/>
  <c r="Z460" s="1"/>
  <c r="AB460"/>
  <c r="AA460"/>
  <c r="K458"/>
  <c r="AC458" s="1"/>
  <c r="AC457" s="1"/>
  <c r="Z457" s="1"/>
  <c r="AB457"/>
  <c r="AA457"/>
  <c r="K455"/>
  <c r="AC455" s="1"/>
  <c r="AC454" s="1"/>
  <c r="Z454" s="1"/>
  <c r="AB454"/>
  <c r="AA454"/>
  <c r="K452"/>
  <c r="AC452" s="1"/>
  <c r="AC451" s="1"/>
  <c r="Z451" s="1"/>
  <c r="AB451"/>
  <c r="AA451"/>
  <c r="K449"/>
  <c r="AC449" s="1"/>
  <c r="AC448" s="1"/>
  <c r="Z448" s="1"/>
  <c r="AB448"/>
  <c r="AA448"/>
  <c r="K446"/>
  <c r="AC446" s="1"/>
  <c r="AC445" s="1"/>
  <c r="Z445" s="1"/>
  <c r="AB445"/>
  <c r="AA445"/>
  <c r="K443"/>
  <c r="AC443" s="1"/>
  <c r="AC442" s="1"/>
  <c r="Z442" s="1"/>
  <c r="AB442"/>
  <c r="AA442"/>
  <c r="K440"/>
  <c r="AC440" s="1"/>
  <c r="AC439" s="1"/>
  <c r="Z439" s="1"/>
  <c r="AB439"/>
  <c r="AA439"/>
  <c r="K437"/>
  <c r="AC437" s="1"/>
  <c r="AC436" s="1"/>
  <c r="Z436" s="1"/>
  <c r="AB436"/>
  <c r="AA436"/>
  <c r="K434"/>
  <c r="AC434" s="1"/>
  <c r="AC433" s="1"/>
  <c r="Z433" s="1"/>
  <c r="AB433"/>
  <c r="AA433"/>
  <c r="K431"/>
  <c r="AC431" s="1"/>
  <c r="AC430" s="1"/>
  <c r="Z430" s="1"/>
  <c r="AB430"/>
  <c r="AA430"/>
  <c r="K428"/>
  <c r="AC428" s="1"/>
  <c r="AC427" s="1"/>
  <c r="Z427" s="1"/>
  <c r="AB427"/>
  <c r="AA427"/>
  <c r="K425"/>
  <c r="AC425" s="1"/>
  <c r="AC424" s="1"/>
  <c r="Z424" s="1"/>
  <c r="AB424"/>
  <c r="AA424"/>
  <c r="K422"/>
  <c r="AC422" s="1"/>
  <c r="AC421" s="1"/>
  <c r="Z421" s="1"/>
  <c r="AB421"/>
  <c r="AA421"/>
  <c r="K419"/>
  <c r="AC419" s="1"/>
  <c r="AC418" s="1"/>
  <c r="Z418" s="1"/>
  <c r="AB418"/>
  <c r="AA418"/>
  <c r="K416"/>
  <c r="AC416" s="1"/>
  <c r="AC415" s="1"/>
  <c r="Z415" s="1"/>
  <c r="AB415"/>
  <c r="AA415"/>
  <c r="K413"/>
  <c r="AC413" s="1"/>
  <c r="AC412" s="1"/>
  <c r="Z412" s="1"/>
  <c r="AB412"/>
  <c r="AA412"/>
  <c r="K410"/>
  <c r="AC410" s="1"/>
  <c r="AC409" s="1"/>
  <c r="Z409" s="1"/>
  <c r="AB409"/>
  <c r="AA409"/>
  <c r="K407"/>
  <c r="AC407" s="1"/>
  <c r="AC406" s="1"/>
  <c r="Z406" s="1"/>
  <c r="AB406"/>
  <c r="AA406"/>
  <c r="K404"/>
  <c r="AC404" s="1"/>
  <c r="AC403" s="1"/>
  <c r="Z403" s="1"/>
  <c r="AB403"/>
  <c r="AA403"/>
  <c r="K401"/>
  <c r="AC401" s="1"/>
  <c r="AC400" s="1"/>
  <c r="Z400" s="1"/>
  <c r="AB400"/>
  <c r="AA400"/>
  <c r="K398"/>
  <c r="AC398" s="1"/>
  <c r="AC397" s="1"/>
  <c r="Z397" s="1"/>
  <c r="AB397"/>
  <c r="AA397"/>
  <c r="K395"/>
  <c r="AC395" s="1"/>
  <c r="AC394" s="1"/>
  <c r="Z394" s="1"/>
  <c r="AB394"/>
  <c r="AA394"/>
  <c r="K392"/>
  <c r="AC392" s="1"/>
  <c r="AC391" s="1"/>
  <c r="Z391" s="1"/>
  <c r="AB391"/>
  <c r="AA391"/>
  <c r="K389"/>
  <c r="AC389" s="1"/>
  <c r="AC388" s="1"/>
  <c r="Z388" s="1"/>
  <c r="AB388"/>
  <c r="AA388"/>
  <c r="K386"/>
  <c r="AC386" s="1"/>
  <c r="AC385" s="1"/>
  <c r="Z385" s="1"/>
  <c r="AB385"/>
  <c r="AA385"/>
  <c r="K383"/>
  <c r="AC383" s="1"/>
  <c r="AC382" s="1"/>
  <c r="Z382" s="1"/>
  <c r="AB382"/>
  <c r="AA382"/>
  <c r="K380"/>
  <c r="AC380" s="1"/>
  <c r="AC379" s="1"/>
  <c r="Z379" s="1"/>
  <c r="AB379"/>
  <c r="AA379"/>
  <c r="K377"/>
  <c r="AC377" s="1"/>
  <c r="AC376" s="1"/>
  <c r="Z376" s="1"/>
  <c r="AB376"/>
  <c r="AA376"/>
  <c r="K374"/>
  <c r="AC374" s="1"/>
  <c r="AC373" s="1"/>
  <c r="Z373" s="1"/>
  <c r="AB373"/>
  <c r="AA373"/>
  <c r="K371"/>
  <c r="AC371" s="1"/>
  <c r="AC370" s="1"/>
  <c r="Z370" s="1"/>
  <c r="AB370"/>
  <c r="AA370"/>
  <c r="K368"/>
  <c r="AC368" s="1"/>
  <c r="AC367" s="1"/>
  <c r="Z367" s="1"/>
  <c r="AB367"/>
  <c r="AA367"/>
  <c r="K365"/>
  <c r="AC365" s="1"/>
  <c r="AC364" s="1"/>
  <c r="Z364" s="1"/>
  <c r="AB364"/>
  <c r="AA364"/>
  <c r="K362"/>
  <c r="AC362" s="1"/>
  <c r="AC361" s="1"/>
  <c r="Z361" s="1"/>
  <c r="AB361"/>
  <c r="AA361"/>
  <c r="K359"/>
  <c r="AC359" s="1"/>
  <c r="AC358" s="1"/>
  <c r="Z358" s="1"/>
  <c r="AB358"/>
  <c r="AA358"/>
  <c r="I356"/>
  <c r="AA356" s="1"/>
  <c r="I355"/>
  <c r="AA355" s="1"/>
  <c r="J353"/>
  <c r="AB353" s="1"/>
  <c r="AC352"/>
  <c r="AC351"/>
  <c r="AA349"/>
  <c r="AA345" s="1"/>
  <c r="I349"/>
  <c r="AB347"/>
  <c r="J348" s="1"/>
  <c r="AB348" s="1"/>
  <c r="AB345" s="1"/>
  <c r="J347"/>
  <c r="AC346"/>
  <c r="AC345" s="1"/>
  <c r="I343"/>
  <c r="AA343" s="1"/>
  <c r="AA339" s="1"/>
  <c r="J341"/>
  <c r="AB341" s="1"/>
  <c r="AC340"/>
  <c r="AC339"/>
  <c r="AA337"/>
  <c r="AA333" s="1"/>
  <c r="I337"/>
  <c r="AB335"/>
  <c r="J336" s="1"/>
  <c r="AB336" s="1"/>
  <c r="AB333" s="1"/>
  <c r="J335"/>
  <c r="AC334"/>
  <c r="AC333" s="1"/>
  <c r="I331"/>
  <c r="AA331" s="1"/>
  <c r="AA327" s="1"/>
  <c r="J329"/>
  <c r="AB329" s="1"/>
  <c r="AC328"/>
  <c r="AC327"/>
  <c r="AA325"/>
  <c r="AA321" s="1"/>
  <c r="I325"/>
  <c r="AB323"/>
  <c r="J324" s="1"/>
  <c r="AB324" s="1"/>
  <c r="AB321" s="1"/>
  <c r="J323"/>
  <c r="AC322"/>
  <c r="AC321" s="1"/>
  <c r="I319"/>
  <c r="AA319" s="1"/>
  <c r="AA315" s="1"/>
  <c r="J317"/>
  <c r="AB317" s="1"/>
  <c r="AC316"/>
  <c r="AC315"/>
  <c r="AA313"/>
  <c r="AA309" s="1"/>
  <c r="I313"/>
  <c r="AB311"/>
  <c r="J312" s="1"/>
  <c r="AB312" s="1"/>
  <c r="AB309" s="1"/>
  <c r="J311"/>
  <c r="AC310"/>
  <c r="AC309" s="1"/>
  <c r="I307"/>
  <c r="AA307" s="1"/>
  <c r="AA303" s="1"/>
  <c r="J305"/>
  <c r="AB305" s="1"/>
  <c r="AC304"/>
  <c r="AC303"/>
  <c r="AA301"/>
  <c r="AA297" s="1"/>
  <c r="I301"/>
  <c r="AB299"/>
  <c r="J300" s="1"/>
  <c r="AB300" s="1"/>
  <c r="AB297" s="1"/>
  <c r="J299"/>
  <c r="AC298"/>
  <c r="AC297" s="1"/>
  <c r="I295"/>
  <c r="AA295" s="1"/>
  <c r="AA291" s="1"/>
  <c r="J293"/>
  <c r="AB293" s="1"/>
  <c r="AC292"/>
  <c r="AC291"/>
  <c r="AA289"/>
  <c r="AA285" s="1"/>
  <c r="I289"/>
  <c r="AB287"/>
  <c r="J288" s="1"/>
  <c r="AB288" s="1"/>
  <c r="AB285" s="1"/>
  <c r="J287"/>
  <c r="AC286"/>
  <c r="AC285" s="1"/>
  <c r="I283"/>
  <c r="AA283" s="1"/>
  <c r="AA279" s="1"/>
  <c r="J281"/>
  <c r="AB281" s="1"/>
  <c r="AC280"/>
  <c r="AC279"/>
  <c r="AA277"/>
  <c r="AA273" s="1"/>
  <c r="I277"/>
  <c r="AB275"/>
  <c r="J276" s="1"/>
  <c r="AB276" s="1"/>
  <c r="AB273" s="1"/>
  <c r="J275"/>
  <c r="AC274"/>
  <c r="AC273" s="1"/>
  <c r="I271"/>
  <c r="AA271" s="1"/>
  <c r="AA267" s="1"/>
  <c r="J269"/>
  <c r="AB269" s="1"/>
  <c r="AC268"/>
  <c r="AC267"/>
  <c r="AA265"/>
  <c r="AA261" s="1"/>
  <c r="I265"/>
  <c r="AB263"/>
  <c r="J264" s="1"/>
  <c r="AB264" s="1"/>
  <c r="AB261" s="1"/>
  <c r="J263"/>
  <c r="AC262"/>
  <c r="AC261" s="1"/>
  <c r="I259"/>
  <c r="AA259" s="1"/>
  <c r="AA255" s="1"/>
  <c r="J257"/>
  <c r="AB257" s="1"/>
  <c r="AC256"/>
  <c r="AC255"/>
  <c r="AA253"/>
  <c r="AA249" s="1"/>
  <c r="I253"/>
  <c r="AB251"/>
  <c r="J252" s="1"/>
  <c r="AB252" s="1"/>
  <c r="AB249" s="1"/>
  <c r="J251"/>
  <c r="AC250"/>
  <c r="AC249" s="1"/>
  <c r="I247"/>
  <c r="AA247" s="1"/>
  <c r="AA243" s="1"/>
  <c r="J245"/>
  <c r="AB245" s="1"/>
  <c r="AC244"/>
  <c r="AC243"/>
  <c r="AA241"/>
  <c r="AA237" s="1"/>
  <c r="I241"/>
  <c r="AB239"/>
  <c r="J240" s="1"/>
  <c r="AB240" s="1"/>
  <c r="AB237" s="1"/>
  <c r="J239"/>
  <c r="AC238"/>
  <c r="AC237" s="1"/>
  <c r="I235"/>
  <c r="AA235" s="1"/>
  <c r="AA231" s="1"/>
  <c r="J233"/>
  <c r="AB233" s="1"/>
  <c r="K232"/>
  <c r="AC232" s="1"/>
  <c r="AC231" s="1"/>
  <c r="I229"/>
  <c r="AA229" s="1"/>
  <c r="AA225" s="1"/>
  <c r="J227"/>
  <c r="AB227" s="1"/>
  <c r="K226"/>
  <c r="AC226" s="1"/>
  <c r="AC225" s="1"/>
  <c r="I223"/>
  <c r="AA223" s="1"/>
  <c r="AA219" s="1"/>
  <c r="J221"/>
  <c r="AB221" s="1"/>
  <c r="K220"/>
  <c r="AC220" s="1"/>
  <c r="AC219" s="1"/>
  <c r="I217"/>
  <c r="AA217" s="1"/>
  <c r="AA213" s="1"/>
  <c r="J215"/>
  <c r="AB215" s="1"/>
  <c r="K214"/>
  <c r="AC214" s="1"/>
  <c r="AC213" s="1"/>
  <c r="I211"/>
  <c r="AA211" s="1"/>
  <c r="AA207" s="1"/>
  <c r="J209"/>
  <c r="AB209" s="1"/>
  <c r="K208"/>
  <c r="AC208" s="1"/>
  <c r="AC207" s="1"/>
  <c r="I205"/>
  <c r="AA205" s="1"/>
  <c r="AA201" s="1"/>
  <c r="J203"/>
  <c r="AB203" s="1"/>
  <c r="AC202"/>
  <c r="AC201"/>
  <c r="AA199"/>
  <c r="AA195" s="1"/>
  <c r="I199"/>
  <c r="AB197"/>
  <c r="J198" s="1"/>
  <c r="AB198" s="1"/>
  <c r="AB195" s="1"/>
  <c r="J197"/>
  <c r="AC196"/>
  <c r="AC195" s="1"/>
  <c r="I193"/>
  <c r="AA193" s="1"/>
  <c r="AA189" s="1"/>
  <c r="J191"/>
  <c r="AB191" s="1"/>
  <c r="AC190"/>
  <c r="AC189"/>
  <c r="AA187"/>
  <c r="AA183" s="1"/>
  <c r="I187"/>
  <c r="AB185"/>
  <c r="J186" s="1"/>
  <c r="AB186" s="1"/>
  <c r="AB183" s="1"/>
  <c r="J185"/>
  <c r="AC184"/>
  <c r="AC183" s="1"/>
  <c r="I181"/>
  <c r="AA181" s="1"/>
  <c r="AA177" s="1"/>
  <c r="J179"/>
  <c r="AB179" s="1"/>
  <c r="AC178"/>
  <c r="AC177"/>
  <c r="AA175"/>
  <c r="AA171" s="1"/>
  <c r="I175"/>
  <c r="AB173"/>
  <c r="J174" s="1"/>
  <c r="AB174" s="1"/>
  <c r="AB171" s="1"/>
  <c r="J173"/>
  <c r="AC172"/>
  <c r="AC171" s="1"/>
  <c r="I169"/>
  <c r="AA169" s="1"/>
  <c r="AA165" s="1"/>
  <c r="J167"/>
  <c r="AB167" s="1"/>
  <c r="AC166"/>
  <c r="AC165"/>
  <c r="AA163"/>
  <c r="AA159" s="1"/>
  <c r="I163"/>
  <c r="AB161"/>
  <c r="J162" s="1"/>
  <c r="AB162" s="1"/>
  <c r="AB159" s="1"/>
  <c r="J161"/>
  <c r="AC160"/>
  <c r="AC159" s="1"/>
  <c r="I157"/>
  <c r="AA157" s="1"/>
  <c r="AA153" s="1"/>
  <c r="J155"/>
  <c r="AB155" s="1"/>
  <c r="AC154"/>
  <c r="AC153"/>
  <c r="AA151"/>
  <c r="AA147" s="1"/>
  <c r="I151"/>
  <c r="AB149"/>
  <c r="J150" s="1"/>
  <c r="AB150" s="1"/>
  <c r="AB147" s="1"/>
  <c r="J149"/>
  <c r="AC148"/>
  <c r="AC147" s="1"/>
  <c r="I145"/>
  <c r="AA145" s="1"/>
  <c r="AA141" s="1"/>
  <c r="J143"/>
  <c r="AB143" s="1"/>
  <c r="AC142"/>
  <c r="AC141"/>
  <c r="AA139"/>
  <c r="AA135" s="1"/>
  <c r="I139"/>
  <c r="AB137"/>
  <c r="J138" s="1"/>
  <c r="AB138" s="1"/>
  <c r="AB135" s="1"/>
  <c r="J137"/>
  <c r="AC136"/>
  <c r="AC135" s="1"/>
  <c r="I133"/>
  <c r="AA133" s="1"/>
  <c r="AA129" s="1"/>
  <c r="J131"/>
  <c r="AB131" s="1"/>
  <c r="AC130"/>
  <c r="AC129"/>
  <c r="AA127"/>
  <c r="I127"/>
  <c r="AB125"/>
  <c r="J126" s="1"/>
  <c r="AB126" s="1"/>
  <c r="J125"/>
  <c r="AC124"/>
  <c r="AC123" s="1"/>
  <c r="K124"/>
  <c r="AA123"/>
  <c r="AA121"/>
  <c r="I121"/>
  <c r="AB119"/>
  <c r="J120" s="1"/>
  <c r="AB120" s="1"/>
  <c r="J119"/>
  <c r="AC118"/>
  <c r="AC117" s="1"/>
  <c r="K118"/>
  <c r="AA117"/>
  <c r="AA115"/>
  <c r="I115"/>
  <c r="AB113"/>
  <c r="J114" s="1"/>
  <c r="AB114" s="1"/>
  <c r="J113"/>
  <c r="AC112"/>
  <c r="AC111" s="1"/>
  <c r="K112"/>
  <c r="AA111"/>
  <c r="AA109"/>
  <c r="I109"/>
  <c r="AB107"/>
  <c r="J108" s="1"/>
  <c r="AB108" s="1"/>
  <c r="J107"/>
  <c r="AC106"/>
  <c r="AC105" s="1"/>
  <c r="K106"/>
  <c r="AA105"/>
  <c r="AA103"/>
  <c r="I103"/>
  <c r="AB101"/>
  <c r="J102" s="1"/>
  <c r="AB102" s="1"/>
  <c r="J101"/>
  <c r="AC100"/>
  <c r="AC99" s="1"/>
  <c r="K100"/>
  <c r="AA99"/>
  <c r="AA97"/>
  <c r="AA93" s="1"/>
  <c r="I97"/>
  <c r="AB95"/>
  <c r="J96" s="1"/>
  <c r="AB96" s="1"/>
  <c r="AB93" s="1"/>
  <c r="J95"/>
  <c r="AC94"/>
  <c r="AC93" s="1"/>
  <c r="I91"/>
  <c r="AA91" s="1"/>
  <c r="AA87" s="1"/>
  <c r="J89"/>
  <c r="AB89" s="1"/>
  <c r="K88"/>
  <c r="AC88" s="1"/>
  <c r="AC87" s="1"/>
  <c r="I85"/>
  <c r="AA85" s="1"/>
  <c r="AA81" s="1"/>
  <c r="J83"/>
  <c r="AB83" s="1"/>
  <c r="AC82"/>
  <c r="AC81"/>
  <c r="AA79"/>
  <c r="I79"/>
  <c r="AB77"/>
  <c r="J78" s="1"/>
  <c r="AB78" s="1"/>
  <c r="J77"/>
  <c r="AC76"/>
  <c r="AC75" s="1"/>
  <c r="K76"/>
  <c r="AA75"/>
  <c r="AA73"/>
  <c r="AA69" s="1"/>
  <c r="I73"/>
  <c r="AB71"/>
  <c r="J72" s="1"/>
  <c r="AB72" s="1"/>
  <c r="AB69" s="1"/>
  <c r="J71"/>
  <c r="AC70"/>
  <c r="AC69" s="1"/>
  <c r="I67"/>
  <c r="AA67" s="1"/>
  <c r="AA63" s="1"/>
  <c r="J65"/>
  <c r="AB65" s="1"/>
  <c r="K64"/>
  <c r="AC64" s="1"/>
  <c r="AC63" s="1"/>
  <c r="I61"/>
  <c r="AA61" s="1"/>
  <c r="AA57" s="1"/>
  <c r="J59"/>
  <c r="AB59" s="1"/>
  <c r="K58"/>
  <c r="AC58" s="1"/>
  <c r="AC57" s="1"/>
  <c r="I55"/>
  <c r="AA55" s="1"/>
  <c r="AA51" s="1"/>
  <c r="J53"/>
  <c r="AB53" s="1"/>
  <c r="K52"/>
  <c r="AC52" s="1"/>
  <c r="AC51" s="1"/>
  <c r="I49"/>
  <c r="AA49" s="1"/>
  <c r="AA45" s="1"/>
  <c r="J47"/>
  <c r="AB47" s="1"/>
  <c r="K46"/>
  <c r="AC46" s="1"/>
  <c r="AC45" s="1"/>
  <c r="I33"/>
  <c r="AA33" s="1"/>
  <c r="AA29" s="1"/>
  <c r="J31"/>
  <c r="AB31" s="1"/>
  <c r="AC30"/>
  <c r="AC29"/>
  <c r="AA8"/>
  <c r="I8"/>
  <c r="J6"/>
  <c r="AB6" s="1"/>
  <c r="J7" s="1"/>
  <c r="AB7" s="1"/>
  <c r="AC5"/>
  <c r="AC4" s="1"/>
  <c r="K5"/>
  <c r="AA4"/>
  <c r="L9" i="9"/>
  <c r="L11" s="1"/>
  <c r="J35" i="12" s="1"/>
  <c r="J9" i="9"/>
  <c r="J8"/>
  <c r="J11" s="1"/>
  <c r="J34" i="12" s="1"/>
  <c r="E8" i="9"/>
  <c r="H7"/>
  <c r="F7"/>
  <c r="E7"/>
  <c r="P34" i="12" l="1"/>
  <c r="F15" i="15" s="1"/>
  <c r="N34" i="12"/>
  <c r="F15" i="13" s="1"/>
  <c r="O34" i="12"/>
  <c r="F15" i="14" s="1"/>
  <c r="O35" i="12"/>
  <c r="G15" i="14" s="1"/>
  <c r="P35" i="12"/>
  <c r="G15" i="15" s="1"/>
  <c r="N35" i="12"/>
  <c r="G15" i="13" s="1"/>
  <c r="L55" i="16"/>
  <c r="F26"/>
  <c r="F92"/>
  <c r="I26"/>
  <c r="L57"/>
  <c r="L90"/>
  <c r="L88"/>
  <c r="L22"/>
  <c r="I57"/>
  <c r="I93"/>
  <c r="F57"/>
  <c r="W23" i="13"/>
  <c r="W19"/>
  <c r="W22"/>
  <c r="F8" i="9"/>
  <c r="J54" i="10"/>
  <c r="AB54" s="1"/>
  <c r="AB51" s="1"/>
  <c r="Z51" s="1"/>
  <c r="J84"/>
  <c r="AB84" s="1"/>
  <c r="AB81" s="1"/>
  <c r="Z81" s="1"/>
  <c r="J168"/>
  <c r="AB168" s="1"/>
  <c r="AB165" s="1"/>
  <c r="Z165" s="1"/>
  <c r="J234"/>
  <c r="AB234" s="1"/>
  <c r="AB231" s="1"/>
  <c r="Z231" s="1"/>
  <c r="J282"/>
  <c r="AB282" s="1"/>
  <c r="AB279" s="1"/>
  <c r="Z279" s="1"/>
  <c r="J330"/>
  <c r="AB330" s="1"/>
  <c r="AB327" s="1"/>
  <c r="Z327" s="1"/>
  <c r="J354"/>
  <c r="AB354" s="1"/>
  <c r="AB351" s="1"/>
  <c r="J509"/>
  <c r="AB509" s="1"/>
  <c r="AB506"/>
  <c r="J533"/>
  <c r="AB533" s="1"/>
  <c r="AB530" s="1"/>
  <c r="Z530" s="1"/>
  <c r="J551"/>
  <c r="AB551" s="1"/>
  <c r="AB548"/>
  <c r="J563"/>
  <c r="AB563" s="1"/>
  <c r="AB560"/>
  <c r="J575"/>
  <c r="AB575" s="1"/>
  <c r="AB572"/>
  <c r="J587"/>
  <c r="AB587" s="1"/>
  <c r="AB584"/>
  <c r="Z69"/>
  <c r="Z147"/>
  <c r="Z195"/>
  <c r="Z261"/>
  <c r="Z285"/>
  <c r="Z333"/>
  <c r="Z512"/>
  <c r="Z536"/>
  <c r="Z596"/>
  <c r="Z606"/>
  <c r="Z616"/>
  <c r="J32"/>
  <c r="AB32" s="1"/>
  <c r="AB29" s="1"/>
  <c r="Z29" s="1"/>
  <c r="J66"/>
  <c r="AB66" s="1"/>
  <c r="AB63"/>
  <c r="J144"/>
  <c r="AB144" s="1"/>
  <c r="AB141" s="1"/>
  <c r="Z141" s="1"/>
  <c r="J192"/>
  <c r="AB192" s="1"/>
  <c r="AB189" s="1"/>
  <c r="Z189" s="1"/>
  <c r="J210"/>
  <c r="AB210" s="1"/>
  <c r="AB207"/>
  <c r="J222"/>
  <c r="AB222" s="1"/>
  <c r="AB219"/>
  <c r="Z219" s="1"/>
  <c r="J258"/>
  <c r="AB258" s="1"/>
  <c r="AB255" s="1"/>
  <c r="Z255" s="1"/>
  <c r="J306"/>
  <c r="AB306" s="1"/>
  <c r="AB303" s="1"/>
  <c r="Z303" s="1"/>
  <c r="J48"/>
  <c r="AB48" s="1"/>
  <c r="AB45" s="1"/>
  <c r="Z45" s="1"/>
  <c r="J60"/>
  <c r="AB60" s="1"/>
  <c r="AB57"/>
  <c r="Z57" s="1"/>
  <c r="J90"/>
  <c r="AB90" s="1"/>
  <c r="AB87"/>
  <c r="Z87" s="1"/>
  <c r="J132"/>
  <c r="AB132" s="1"/>
  <c r="AB129" s="1"/>
  <c r="Z129" s="1"/>
  <c r="J156"/>
  <c r="AB156" s="1"/>
  <c r="AB153" s="1"/>
  <c r="Z153" s="1"/>
  <c r="J180"/>
  <c r="AB180" s="1"/>
  <c r="AB177" s="1"/>
  <c r="Z177" s="1"/>
  <c r="J204"/>
  <c r="AB204" s="1"/>
  <c r="AB201" s="1"/>
  <c r="Z201" s="1"/>
  <c r="J216"/>
  <c r="AB216" s="1"/>
  <c r="AB213"/>
  <c r="Z213" s="1"/>
  <c r="J228"/>
  <c r="AB228" s="1"/>
  <c r="AB225"/>
  <c r="J246"/>
  <c r="AB246" s="1"/>
  <c r="AB243" s="1"/>
  <c r="Z243" s="1"/>
  <c r="J270"/>
  <c r="AB270" s="1"/>
  <c r="AB267" s="1"/>
  <c r="Z267" s="1"/>
  <c r="J294"/>
  <c r="AB294" s="1"/>
  <c r="AB291" s="1"/>
  <c r="Z291" s="1"/>
  <c r="J318"/>
  <c r="AB318" s="1"/>
  <c r="AB315" s="1"/>
  <c r="Z315" s="1"/>
  <c r="J342"/>
  <c r="AB342" s="1"/>
  <c r="AB339" s="1"/>
  <c r="Z339" s="1"/>
  <c r="J503"/>
  <c r="AB503" s="1"/>
  <c r="AB500"/>
  <c r="Z500" s="1"/>
  <c r="J521"/>
  <c r="AB521" s="1"/>
  <c r="AB518" s="1"/>
  <c r="Z518" s="1"/>
  <c r="J545"/>
  <c r="AB545" s="1"/>
  <c r="AB542" s="1"/>
  <c r="Z542" s="1"/>
  <c r="J557"/>
  <c r="AB557" s="1"/>
  <c r="AB554"/>
  <c r="Z554" s="1"/>
  <c r="J569"/>
  <c r="AB569" s="1"/>
  <c r="AB566"/>
  <c r="Z566" s="1"/>
  <c r="J581"/>
  <c r="AB581" s="1"/>
  <c r="AB578"/>
  <c r="Z578" s="1"/>
  <c r="J593"/>
  <c r="AB593" s="1"/>
  <c r="AB590"/>
  <c r="Z590" s="1"/>
  <c r="Z171"/>
  <c r="Z225"/>
  <c r="Z237"/>
  <c r="Z309"/>
  <c r="Z63"/>
  <c r="Z93"/>
  <c r="Z135"/>
  <c r="Z159"/>
  <c r="Z183"/>
  <c r="Z207"/>
  <c r="Z249"/>
  <c r="Z273"/>
  <c r="Z297"/>
  <c r="Z321"/>
  <c r="Z345"/>
  <c r="AA351"/>
  <c r="Z506"/>
  <c r="Z524"/>
  <c r="Z548"/>
  <c r="Z560"/>
  <c r="Z572"/>
  <c r="Z584"/>
  <c r="J648"/>
  <c r="AB648" s="1"/>
  <c r="AB645"/>
  <c r="J660"/>
  <c r="AB660" s="1"/>
  <c r="AB657"/>
  <c r="J680"/>
  <c r="AB680" s="1"/>
  <c r="AB677"/>
  <c r="J692"/>
  <c r="AB692" s="1"/>
  <c r="AB689"/>
  <c r="J704"/>
  <c r="AB704" s="1"/>
  <c r="AB701"/>
  <c r="J716"/>
  <c r="AB716" s="1"/>
  <c r="AB713"/>
  <c r="J728"/>
  <c r="AB728" s="1"/>
  <c r="AB725"/>
  <c r="J740"/>
  <c r="AB740" s="1"/>
  <c r="AB737"/>
  <c r="J788"/>
  <c r="AB788" s="1"/>
  <c r="AB785"/>
  <c r="J800"/>
  <c r="AB800" s="1"/>
  <c r="AB797"/>
  <c r="J812"/>
  <c r="AB812" s="1"/>
  <c r="AB809"/>
  <c r="J1159"/>
  <c r="AB1159" s="1"/>
  <c r="AB1156"/>
  <c r="J1183"/>
  <c r="AB1183" s="1"/>
  <c r="AB1180"/>
  <c r="J1215"/>
  <c r="AB1215" s="1"/>
  <c r="AB1212"/>
  <c r="J1242"/>
  <c r="AB1242" s="1"/>
  <c r="AB1239"/>
  <c r="J1281"/>
  <c r="AB1281" s="1"/>
  <c r="AB1278"/>
  <c r="J1293"/>
  <c r="AB1293" s="1"/>
  <c r="AB1290"/>
  <c r="J1305"/>
  <c r="AB1305" s="1"/>
  <c r="AB1302"/>
  <c r="J1436"/>
  <c r="AB1436" s="1"/>
  <c r="AB1433"/>
  <c r="J1453"/>
  <c r="AB1453" s="1"/>
  <c r="AB1450"/>
  <c r="J1468"/>
  <c r="AB1468" s="1"/>
  <c r="AB1465"/>
  <c r="J1513"/>
  <c r="AB1513" s="1"/>
  <c r="AB1510"/>
  <c r="Z1162"/>
  <c r="Z1218"/>
  <c r="Z1245"/>
  <c r="Z1439"/>
  <c r="Z1471"/>
  <c r="Z1905"/>
  <c r="J654"/>
  <c r="AB654" s="1"/>
  <c r="AB651" s="1"/>
  <c r="Z651" s="1"/>
  <c r="J666"/>
  <c r="AB666" s="1"/>
  <c r="AB663" s="1"/>
  <c r="Z663" s="1"/>
  <c r="J674"/>
  <c r="AB674" s="1"/>
  <c r="AB671" s="1"/>
  <c r="Z671" s="1"/>
  <c r="J686"/>
  <c r="AB686" s="1"/>
  <c r="AB683" s="1"/>
  <c r="Z683" s="1"/>
  <c r="J698"/>
  <c r="AB698" s="1"/>
  <c r="AB695" s="1"/>
  <c r="Z695" s="1"/>
  <c r="J710"/>
  <c r="AB710" s="1"/>
  <c r="AB707" s="1"/>
  <c r="Z707" s="1"/>
  <c r="J722"/>
  <c r="AB722" s="1"/>
  <c r="AB719" s="1"/>
  <c r="Z719" s="1"/>
  <c r="J734"/>
  <c r="AB734" s="1"/>
  <c r="AB731" s="1"/>
  <c r="Z731" s="1"/>
  <c r="J782"/>
  <c r="AB782" s="1"/>
  <c r="AB779" s="1"/>
  <c r="Z779" s="1"/>
  <c r="J794"/>
  <c r="AB794" s="1"/>
  <c r="AB791" s="1"/>
  <c r="Z791" s="1"/>
  <c r="J806"/>
  <c r="AB806" s="1"/>
  <c r="AB803" s="1"/>
  <c r="Z803" s="1"/>
  <c r="J922"/>
  <c r="AB922" s="1"/>
  <c r="AB918" s="1"/>
  <c r="Z918" s="1"/>
  <c r="J1171"/>
  <c r="AB1171" s="1"/>
  <c r="AB1168" s="1"/>
  <c r="Z1168" s="1"/>
  <c r="J1189"/>
  <c r="AB1189" s="1"/>
  <c r="AB1186" s="1"/>
  <c r="Z1186" s="1"/>
  <c r="J1287"/>
  <c r="AB1287" s="1"/>
  <c r="AB1284" s="1"/>
  <c r="Z1284" s="1"/>
  <c r="J1299"/>
  <c r="AB1299" s="1"/>
  <c r="AB1296" s="1"/>
  <c r="Z1296" s="1"/>
  <c r="J1389"/>
  <c r="AB1389" s="1"/>
  <c r="AB1386" s="1"/>
  <c r="Z1386" s="1"/>
  <c r="J1399"/>
  <c r="AB1399" s="1"/>
  <c r="AB1396" s="1"/>
  <c r="Z1396" s="1"/>
  <c r="J1409"/>
  <c r="AB1409" s="1"/>
  <c r="AB1406" s="1"/>
  <c r="Z1406" s="1"/>
  <c r="J1414"/>
  <c r="AB1414" s="1"/>
  <c r="AB1411" s="1"/>
  <c r="Z1411" s="1"/>
  <c r="J1426"/>
  <c r="AB1426" s="1"/>
  <c r="AB1423" s="1"/>
  <c r="Z1423" s="1"/>
  <c r="J1459"/>
  <c r="AB1459" s="1"/>
  <c r="AB1456" s="1"/>
  <c r="Z1456" s="1"/>
  <c r="AB4"/>
  <c r="AB75"/>
  <c r="Z75" s="1"/>
  <c r="AB99"/>
  <c r="Z99" s="1"/>
  <c r="AB105"/>
  <c r="Z105" s="1"/>
  <c r="AB111"/>
  <c r="Z111" s="1"/>
  <c r="AB117"/>
  <c r="Z117" s="1"/>
  <c r="AB123"/>
  <c r="Z123" s="1"/>
  <c r="AB621"/>
  <c r="Z621" s="1"/>
  <c r="AB627"/>
  <c r="Z627" s="1"/>
  <c r="AB633"/>
  <c r="Z633" s="1"/>
  <c r="AB639"/>
  <c r="Z639" s="1"/>
  <c r="Z645"/>
  <c r="Z657"/>
  <c r="Z677"/>
  <c r="Z689"/>
  <c r="Z701"/>
  <c r="Z713"/>
  <c r="Z725"/>
  <c r="Z737"/>
  <c r="Z785"/>
  <c r="Z797"/>
  <c r="Z809"/>
  <c r="AB815"/>
  <c r="Z815" s="1"/>
  <c r="AB821"/>
  <c r="Z821" s="1"/>
  <c r="AB827"/>
  <c r="Z827" s="1"/>
  <c r="AB833"/>
  <c r="Z833" s="1"/>
  <c r="AB839"/>
  <c r="Z839" s="1"/>
  <c r="AB845"/>
  <c r="Z845" s="1"/>
  <c r="AB851"/>
  <c r="Z851" s="1"/>
  <c r="AB857"/>
  <c r="Z857" s="1"/>
  <c r="AB863"/>
  <c r="Z863" s="1"/>
  <c r="AB869"/>
  <c r="Z869" s="1"/>
  <c r="AB875"/>
  <c r="Z875" s="1"/>
  <c r="AB893"/>
  <c r="Z893" s="1"/>
  <c r="J933"/>
  <c r="AB933" s="1"/>
  <c r="AB926" s="1"/>
  <c r="Z926" s="1"/>
  <c r="Z1156"/>
  <c r="Z1174"/>
  <c r="Z1180"/>
  <c r="Z1204"/>
  <c r="Z1208"/>
  <c r="Z1212"/>
  <c r="Z1239"/>
  <c r="Z1278"/>
  <c r="Z1290"/>
  <c r="Z1302"/>
  <c r="Z1391"/>
  <c r="Z1401"/>
  <c r="Z1433"/>
  <c r="Z1450"/>
  <c r="Z1465"/>
  <c r="Z1504"/>
  <c r="Z1510"/>
  <c r="Z1516"/>
  <c r="Z1878"/>
  <c r="J1925"/>
  <c r="AB1925" s="1"/>
  <c r="AB1923"/>
  <c r="J2042"/>
  <c r="AB2042" s="1"/>
  <c r="AB2039"/>
  <c r="J2060"/>
  <c r="AB2060" s="1"/>
  <c r="AB2057"/>
  <c r="J2078"/>
  <c r="AB2078" s="1"/>
  <c r="AB2075"/>
  <c r="J2096"/>
  <c r="AB2096" s="1"/>
  <c r="AB2093"/>
  <c r="J2114"/>
  <c r="AB2114" s="1"/>
  <c r="AB2111"/>
  <c r="J2132"/>
  <c r="AB2132" s="1"/>
  <c r="AB2129"/>
  <c r="J2150"/>
  <c r="AB2150" s="1"/>
  <c r="AB2147"/>
  <c r="J2167"/>
  <c r="AB2167" s="1"/>
  <c r="AB2164"/>
  <c r="J2185"/>
  <c r="AB2185" s="1"/>
  <c r="AB2182"/>
  <c r="J2203"/>
  <c r="AB2203" s="1"/>
  <c r="AB2200"/>
  <c r="J2221"/>
  <c r="AB2221" s="1"/>
  <c r="AB2218"/>
  <c r="AB1227"/>
  <c r="Z1227" s="1"/>
  <c r="AB1233"/>
  <c r="Z1233" s="1"/>
  <c r="AB1369"/>
  <c r="Z1369" s="1"/>
  <c r="AB1380"/>
  <c r="Z1380" s="1"/>
  <c r="AB1522"/>
  <c r="AB1528"/>
  <c r="Z1528" s="1"/>
  <c r="AB1534"/>
  <c r="AB1540"/>
  <c r="Z1540" s="1"/>
  <c r="AB1546"/>
  <c r="AB1552"/>
  <c r="Z1552" s="1"/>
  <c r="AB1558"/>
  <c r="AB1564"/>
  <c r="Z1564" s="1"/>
  <c r="Z1669"/>
  <c r="Z1689"/>
  <c r="Z1709"/>
  <c r="Z1729"/>
  <c r="Z1858"/>
  <c r="J2033"/>
  <c r="AB2033" s="1"/>
  <c r="AB2030" s="1"/>
  <c r="Z2030" s="1"/>
  <c r="J2051"/>
  <c r="AB2051" s="1"/>
  <c r="AB2048" s="1"/>
  <c r="Z2048" s="1"/>
  <c r="J2069"/>
  <c r="AB2069" s="1"/>
  <c r="AB2066" s="1"/>
  <c r="Z2066" s="1"/>
  <c r="J2087"/>
  <c r="AB2087" s="1"/>
  <c r="AB2084" s="1"/>
  <c r="Z2084" s="1"/>
  <c r="J2105"/>
  <c r="AB2105" s="1"/>
  <c r="AB2102" s="1"/>
  <c r="Z2102" s="1"/>
  <c r="J2123"/>
  <c r="AB2123" s="1"/>
  <c r="AB2120" s="1"/>
  <c r="Z2120" s="1"/>
  <c r="J2141"/>
  <c r="AB2141" s="1"/>
  <c r="AB2138" s="1"/>
  <c r="Z2138" s="1"/>
  <c r="J2158"/>
  <c r="AB2158" s="1"/>
  <c r="AB2155" s="1"/>
  <c r="Z2155" s="1"/>
  <c r="J2176"/>
  <c r="AB2176" s="1"/>
  <c r="AB2173" s="1"/>
  <c r="Z2173" s="1"/>
  <c r="J2194"/>
  <c r="AB2194" s="1"/>
  <c r="AB2191" s="1"/>
  <c r="Z2191" s="1"/>
  <c r="J2212"/>
  <c r="AB2212" s="1"/>
  <c r="AB2209" s="1"/>
  <c r="Z2209" s="1"/>
  <c r="J2230"/>
  <c r="AB2230" s="1"/>
  <c r="AB2227" s="1"/>
  <c r="Z2227" s="1"/>
  <c r="Z1522"/>
  <c r="Z1534"/>
  <c r="Z1546"/>
  <c r="Z1558"/>
  <c r="AB1654"/>
  <c r="Z1654" s="1"/>
  <c r="AB1659"/>
  <c r="Z1659" s="1"/>
  <c r="AB1664"/>
  <c r="Z1664" s="1"/>
  <c r="AB1669"/>
  <c r="AB1674"/>
  <c r="Z1674" s="1"/>
  <c r="AB1679"/>
  <c r="Z1679" s="1"/>
  <c r="AB1684"/>
  <c r="Z1684" s="1"/>
  <c r="AB1689"/>
  <c r="AB1694"/>
  <c r="Z1694" s="1"/>
  <c r="AB1699"/>
  <c r="Z1699" s="1"/>
  <c r="AB1704"/>
  <c r="Z1704" s="1"/>
  <c r="AB1709"/>
  <c r="AB1714"/>
  <c r="Z1714" s="1"/>
  <c r="AB1719"/>
  <c r="Z1719" s="1"/>
  <c r="AB1724"/>
  <c r="Z1724" s="1"/>
  <c r="AB1729"/>
  <c r="AB1734"/>
  <c r="Z1734" s="1"/>
  <c r="AB1739"/>
  <c r="Z1739" s="1"/>
  <c r="AB1825"/>
  <c r="Z1825" s="1"/>
  <c r="AB1846"/>
  <c r="Z1846" s="1"/>
  <c r="AB1852"/>
  <c r="Z1852" s="1"/>
  <c r="AB1858"/>
  <c r="J1893"/>
  <c r="AB1893" s="1"/>
  <c r="AB1890" s="1"/>
  <c r="Z1890" s="1"/>
  <c r="AB1896"/>
  <c r="Z1896" s="1"/>
  <c r="Z1923"/>
  <c r="Z2039"/>
  <c r="Z2057"/>
  <c r="Z2075"/>
  <c r="Z2093"/>
  <c r="Z2111"/>
  <c r="Z2129"/>
  <c r="Z2147"/>
  <c r="Z2164"/>
  <c r="Z2182"/>
  <c r="Z2200"/>
  <c r="Z2218"/>
  <c r="J2527"/>
  <c r="AB2527" s="1"/>
  <c r="AB2524" s="1"/>
  <c r="Z2524" s="1"/>
  <c r="J2539"/>
  <c r="AB2539" s="1"/>
  <c r="AB2536" s="1"/>
  <c r="Z2536" s="1"/>
  <c r="J2551"/>
  <c r="AB2551" s="1"/>
  <c r="AB2548" s="1"/>
  <c r="Z2548" s="1"/>
  <c r="J2563"/>
  <c r="AB2563" s="1"/>
  <c r="AB2560" s="1"/>
  <c r="Z2560" s="1"/>
  <c r="J2575"/>
  <c r="AB2575" s="1"/>
  <c r="AB2572" s="1"/>
  <c r="Z2572" s="1"/>
  <c r="J2587"/>
  <c r="AB2587" s="1"/>
  <c r="AB2584" s="1"/>
  <c r="Z2584" s="1"/>
  <c r="J2599"/>
  <c r="AB2599" s="1"/>
  <c r="AB2596" s="1"/>
  <c r="Z2596" s="1"/>
  <c r="J2611"/>
  <c r="AB2611" s="1"/>
  <c r="AB2608" s="1"/>
  <c r="Z2608" s="1"/>
  <c r="J2623"/>
  <c r="AB2623" s="1"/>
  <c r="AB2620" s="1"/>
  <c r="Z2620" s="1"/>
  <c r="J2637"/>
  <c r="AB2637" s="1"/>
  <c r="AB2634" s="1"/>
  <c r="Z2634" s="1"/>
  <c r="J2651"/>
  <c r="AB2651" s="1"/>
  <c r="AB2648" s="1"/>
  <c r="Z2648" s="1"/>
  <c r="J2736"/>
  <c r="AB2736" s="1"/>
  <c r="AB2733" s="1"/>
  <c r="Z2733" s="1"/>
  <c r="J2941"/>
  <c r="AB2941" s="1"/>
  <c r="AB2937" s="1"/>
  <c r="Z2937" s="1"/>
  <c r="J2991"/>
  <c r="AB2991" s="1"/>
  <c r="AB2986" s="1"/>
  <c r="Z2986" s="1"/>
  <c r="J3057"/>
  <c r="AB3057" s="1"/>
  <c r="AB3053" s="1"/>
  <c r="Z3053" s="1"/>
  <c r="J3209"/>
  <c r="AB3209" s="1"/>
  <c r="AB3206" s="1"/>
  <c r="Z3206" s="1"/>
  <c r="AB3013"/>
  <c r="Z3013" s="1"/>
  <c r="Z3081"/>
  <c r="J2521"/>
  <c r="AB2521" s="1"/>
  <c r="AB2518" s="1"/>
  <c r="Z2518" s="1"/>
  <c r="J2533"/>
  <c r="AB2533" s="1"/>
  <c r="AB2530" s="1"/>
  <c r="Z2530" s="1"/>
  <c r="J2545"/>
  <c r="AB2545" s="1"/>
  <c r="AB2542" s="1"/>
  <c r="Z2542" s="1"/>
  <c r="J2557"/>
  <c r="AB2557" s="1"/>
  <c r="AB2554" s="1"/>
  <c r="Z2554" s="1"/>
  <c r="J2569"/>
  <c r="AB2569" s="1"/>
  <c r="AB2566" s="1"/>
  <c r="Z2566" s="1"/>
  <c r="J2581"/>
  <c r="AB2581" s="1"/>
  <c r="AB2578" s="1"/>
  <c r="Z2578" s="1"/>
  <c r="J2593"/>
  <c r="AB2593" s="1"/>
  <c r="AB2590" s="1"/>
  <c r="Z2590" s="1"/>
  <c r="J2605"/>
  <c r="AB2605" s="1"/>
  <c r="AB2602" s="1"/>
  <c r="Z2602" s="1"/>
  <c r="J2617"/>
  <c r="AB2617" s="1"/>
  <c r="AB2614" s="1"/>
  <c r="Z2614" s="1"/>
  <c r="J2630"/>
  <c r="AB2630" s="1"/>
  <c r="AB2627" s="1"/>
  <c r="Z2627" s="1"/>
  <c r="J2644"/>
  <c r="AB2644" s="1"/>
  <c r="AB2641" s="1"/>
  <c r="Z2641" s="1"/>
  <c r="J2730"/>
  <c r="AB2730" s="1"/>
  <c r="AB2727" s="1"/>
  <c r="Z2727" s="1"/>
  <c r="J3114"/>
  <c r="AB3114" s="1"/>
  <c r="AB3111" s="1"/>
  <c r="Z3111" s="1"/>
  <c r="J3203"/>
  <c r="AB3203" s="1"/>
  <c r="AB3200" s="1"/>
  <c r="Z3200" s="1"/>
  <c r="AB2236"/>
  <c r="Z2236" s="1"/>
  <c r="AB2246"/>
  <c r="Z2246" s="1"/>
  <c r="AB2256"/>
  <c r="Z2256" s="1"/>
  <c r="AB2267"/>
  <c r="Z2267" s="1"/>
  <c r="AB2278"/>
  <c r="Z2278" s="1"/>
  <c r="AB2284"/>
  <c r="Z2284" s="1"/>
  <c r="AB2290"/>
  <c r="Z2290" s="1"/>
  <c r="AB2296"/>
  <c r="Z2296" s="1"/>
  <c r="AB2302"/>
  <c r="Z2302" s="1"/>
  <c r="AB2308"/>
  <c r="Z2308" s="1"/>
  <c r="AB2314"/>
  <c r="Z2314" s="1"/>
  <c r="AB2320"/>
  <c r="Z2320" s="1"/>
  <c r="AB2326"/>
  <c r="Z2326" s="1"/>
  <c r="AB2332"/>
  <c r="Z2332" s="1"/>
  <c r="AB2338"/>
  <c r="Z2338" s="1"/>
  <c r="AB2344"/>
  <c r="Z2344" s="1"/>
  <c r="AB2350"/>
  <c r="Z2350" s="1"/>
  <c r="AB2356"/>
  <c r="Z2356" s="1"/>
  <c r="AB2362"/>
  <c r="Z2362" s="1"/>
  <c r="AB2368"/>
  <c r="Z2368" s="1"/>
  <c r="AB2374"/>
  <c r="Z2374" s="1"/>
  <c r="AB2380"/>
  <c r="Z2380" s="1"/>
  <c r="AB2386"/>
  <c r="Z2386" s="1"/>
  <c r="AB2392"/>
  <c r="Z2392" s="1"/>
  <c r="AB2398"/>
  <c r="Z2398" s="1"/>
  <c r="AB2404"/>
  <c r="Z2404" s="1"/>
  <c r="AB2410"/>
  <c r="Z2410" s="1"/>
  <c r="AB2416"/>
  <c r="Z2416" s="1"/>
  <c r="AB2422"/>
  <c r="Z2422" s="1"/>
  <c r="AB2428"/>
  <c r="Z2428" s="1"/>
  <c r="AB2434"/>
  <c r="Z2434" s="1"/>
  <c r="AB2440"/>
  <c r="Z2440" s="1"/>
  <c r="AB2446"/>
  <c r="Z2446" s="1"/>
  <c r="AB2452"/>
  <c r="Z2452" s="1"/>
  <c r="AB2458"/>
  <c r="Z2458" s="1"/>
  <c r="AB2464"/>
  <c r="Z2464" s="1"/>
  <c r="AB2470"/>
  <c r="Z2470" s="1"/>
  <c r="AB2476"/>
  <c r="Z2476" s="1"/>
  <c r="AB2482"/>
  <c r="Z2482" s="1"/>
  <c r="AB2488"/>
  <c r="Z2488" s="1"/>
  <c r="AB2494"/>
  <c r="Z2494" s="1"/>
  <c r="AB2500"/>
  <c r="Z2500" s="1"/>
  <c r="AB2506"/>
  <c r="Z2506" s="1"/>
  <c r="AB2512"/>
  <c r="Z2512" s="1"/>
  <c r="AB2803"/>
  <c r="Z2803" s="1"/>
  <c r="AB2811"/>
  <c r="Z2811" s="1"/>
  <c r="AB2819"/>
  <c r="Z2819" s="1"/>
  <c r="Z2851"/>
  <c r="Z2889"/>
  <c r="Z2905"/>
  <c r="Z2921"/>
  <c r="Z2969"/>
  <c r="AB3265"/>
  <c r="Z3265" s="1"/>
  <c r="AB3271"/>
  <c r="Z3271" s="1"/>
  <c r="L15" i="15" l="1"/>
  <c r="Q15"/>
  <c r="V15" s="1"/>
  <c r="K15" i="14"/>
  <c r="P15"/>
  <c r="U15" s="1"/>
  <c r="P15" i="15"/>
  <c r="K15"/>
  <c r="Q15" i="13"/>
  <c r="L15"/>
  <c r="Q15" i="14"/>
  <c r="L15"/>
  <c r="K15" i="13"/>
  <c r="P15"/>
  <c r="U15" s="1"/>
  <c r="F60" i="16"/>
  <c r="E60" s="1"/>
  <c r="F59"/>
  <c r="L26"/>
  <c r="L93"/>
  <c r="K93" s="1"/>
  <c r="H93"/>
  <c r="I59"/>
  <c r="I96"/>
  <c r="I27"/>
  <c r="L24"/>
  <c r="F93"/>
  <c r="L92"/>
  <c r="F27"/>
  <c r="E27" s="1"/>
  <c r="Z4" i="10"/>
  <c r="G9" i="9"/>
  <c r="Z351" i="10"/>
  <c r="V15" i="14" l="1"/>
  <c r="V15" i="13"/>
  <c r="U15" i="15"/>
  <c r="L27" i="16"/>
  <c r="K27" s="1"/>
  <c r="H27"/>
  <c r="E93"/>
  <c r="F96"/>
  <c r="I97"/>
  <c r="L96"/>
  <c r="L59"/>
  <c r="F30"/>
  <c r="I30"/>
  <c r="I60"/>
  <c r="F63"/>
  <c r="E9" i="9"/>
  <c r="E11" s="1"/>
  <c r="H9"/>
  <c r="F64" i="16" l="1"/>
  <c r="H60"/>
  <c r="L60"/>
  <c r="K60" s="1"/>
  <c r="I63"/>
  <c r="I99"/>
  <c r="I31"/>
  <c r="L30"/>
  <c r="F31"/>
  <c r="L97"/>
  <c r="F97"/>
  <c r="F9" i="9"/>
  <c r="H10"/>
  <c r="F10" s="1"/>
  <c r="F11" s="1"/>
  <c r="H11" l="1"/>
  <c r="J33" i="12" s="1"/>
  <c r="F99" i="16"/>
  <c r="L99"/>
  <c r="F33"/>
  <c r="L31"/>
  <c r="I64"/>
  <c r="L63"/>
  <c r="I33"/>
  <c r="F66"/>
  <c r="G46" i="4"/>
  <c r="G45"/>
  <c r="G44"/>
  <c r="G34"/>
  <c r="G33"/>
  <c r="G32"/>
  <c r="G29"/>
  <c r="G26"/>
  <c r="G25"/>
  <c r="G24"/>
  <c r="G19"/>
  <c r="G18"/>
  <c r="O33" i="12" l="1"/>
  <c r="P33"/>
  <c r="N33"/>
  <c r="J36"/>
  <c r="I66" i="16"/>
  <c r="L64"/>
  <c r="L33"/>
  <c r="N36" i="12" l="1"/>
  <c r="E15" i="13"/>
  <c r="O36" i="12"/>
  <c r="E15" i="14"/>
  <c r="P36" i="12"/>
  <c r="E15" i="15"/>
  <c r="L66" i="16"/>
  <c r="D191" i="4"/>
  <c r="D203" s="1"/>
  <c r="C191"/>
  <c r="C203" s="1"/>
  <c r="B191"/>
  <c r="B203" s="1"/>
  <c r="E190"/>
  <c r="E186"/>
  <c r="E178"/>
  <c r="E166"/>
  <c r="E160"/>
  <c r="J15" i="15" l="1"/>
  <c r="M15" s="1"/>
  <c r="H15"/>
  <c r="O15"/>
  <c r="O15" i="14"/>
  <c r="H15"/>
  <c r="J15"/>
  <c r="M15" s="1"/>
  <c r="O15" i="13"/>
  <c r="H15"/>
  <c r="J15"/>
  <c r="M15" s="1"/>
  <c r="B155" i="4"/>
  <c r="J21" i="12"/>
  <c r="D155" i="4"/>
  <c r="J23" i="12"/>
  <c r="C155" i="4"/>
  <c r="J22" i="12"/>
  <c r="E191" i="4"/>
  <c r="E203" s="1"/>
  <c r="H191"/>
  <c r="T15" i="15" l="1"/>
  <c r="W15" s="1"/>
  <c r="R15"/>
  <c r="T15" i="13"/>
  <c r="W15" s="1"/>
  <c r="R15"/>
  <c r="T15" i="14"/>
  <c r="W15" s="1"/>
  <c r="R15"/>
  <c r="O22" i="12"/>
  <c r="F10" i="14" s="1"/>
  <c r="P22" i="12"/>
  <c r="F10" i="15" s="1"/>
  <c r="N22" i="12"/>
  <c r="P23"/>
  <c r="G10" i="15" s="1"/>
  <c r="N23" i="12"/>
  <c r="O23"/>
  <c r="G10" i="14" s="1"/>
  <c r="P21" i="12"/>
  <c r="N21"/>
  <c r="N24" s="1"/>
  <c r="O21"/>
  <c r="F10" i="13"/>
  <c r="J24" i="12"/>
  <c r="G10" i="13"/>
  <c r="E155" i="4"/>
  <c r="L10" i="14" l="1"/>
  <c r="Q10"/>
  <c r="L10" i="15"/>
  <c r="Q10"/>
  <c r="P10"/>
  <c r="K10"/>
  <c r="O24" i="12"/>
  <c r="E10" i="14"/>
  <c r="P24" i="12"/>
  <c r="E10" i="15"/>
  <c r="P10" i="14"/>
  <c r="K10"/>
  <c r="L10" i="13"/>
  <c r="Q10"/>
  <c r="V10" s="1"/>
  <c r="E10"/>
  <c r="K10"/>
  <c r="P10"/>
  <c r="J10" i="15" l="1"/>
  <c r="O10"/>
  <c r="H10"/>
  <c r="J10" i="14"/>
  <c r="M10" s="1"/>
  <c r="O10"/>
  <c r="H10"/>
  <c r="M10" i="15"/>
  <c r="U10" i="14"/>
  <c r="U10" i="15"/>
  <c r="V10"/>
  <c r="V10" i="14"/>
  <c r="U10" i="13"/>
  <c r="O10"/>
  <c r="J10"/>
  <c r="M10" s="1"/>
  <c r="H10"/>
  <c r="E140" i="4"/>
  <c r="E136"/>
  <c r="D141"/>
  <c r="D153" s="1"/>
  <c r="C141"/>
  <c r="C153" s="1"/>
  <c r="B141"/>
  <c r="B153" s="1"/>
  <c r="J17" i="12" s="1"/>
  <c r="E128" i="4"/>
  <c r="E116"/>
  <c r="E110"/>
  <c r="C48"/>
  <c r="E46"/>
  <c r="E45"/>
  <c r="E44"/>
  <c r="D41"/>
  <c r="D53" s="1"/>
  <c r="C41"/>
  <c r="B41"/>
  <c r="B53" s="1"/>
  <c r="J9" i="12" s="1"/>
  <c r="E39" i="4"/>
  <c r="E38"/>
  <c r="E37"/>
  <c r="E34"/>
  <c r="E33"/>
  <c r="E32"/>
  <c r="E29"/>
  <c r="E26"/>
  <c r="E25"/>
  <c r="E24"/>
  <c r="T10" i="15" l="1"/>
  <c r="W10" s="1"/>
  <c r="R10"/>
  <c r="O17" i="12"/>
  <c r="E9" i="14" s="1"/>
  <c r="P17" i="12"/>
  <c r="E9" i="15" s="1"/>
  <c r="N17" i="12"/>
  <c r="E9" i="13" s="1"/>
  <c r="T10" i="14"/>
  <c r="W10" s="1"/>
  <c r="R10"/>
  <c r="D5" i="4"/>
  <c r="J11" i="12"/>
  <c r="C105" i="4"/>
  <c r="J26" i="12"/>
  <c r="J18"/>
  <c r="R10" i="13"/>
  <c r="T10"/>
  <c r="W10" s="1"/>
  <c r="P9" i="12"/>
  <c r="E13" i="15" s="1"/>
  <c r="N9" i="12"/>
  <c r="E13" i="13" s="1"/>
  <c r="O9" i="12"/>
  <c r="E13" i="14" s="1"/>
  <c r="B105" i="4"/>
  <c r="J25" i="12"/>
  <c r="D105" i="4"/>
  <c r="J27" i="12"/>
  <c r="J19"/>
  <c r="E141" i="4"/>
  <c r="E153" s="1"/>
  <c r="E105" s="1"/>
  <c r="C53"/>
  <c r="E48"/>
  <c r="B5"/>
  <c r="E41"/>
  <c r="O19" i="12" l="1"/>
  <c r="G9" i="14" s="1"/>
  <c r="P19" i="12"/>
  <c r="G9" i="15" s="1"/>
  <c r="N19" i="12"/>
  <c r="J13" i="13"/>
  <c r="O13"/>
  <c r="P18" i="12"/>
  <c r="F9" i="15" s="1"/>
  <c r="N18" i="12"/>
  <c r="O18"/>
  <c r="F9" i="14" s="1"/>
  <c r="J9" i="15"/>
  <c r="O9"/>
  <c r="O27" i="12"/>
  <c r="G11" i="14" s="1"/>
  <c r="P27" i="12"/>
  <c r="G11" i="15" s="1"/>
  <c r="N27" i="12"/>
  <c r="O25"/>
  <c r="P25"/>
  <c r="N25"/>
  <c r="J13" i="14"/>
  <c r="O13"/>
  <c r="O13" i="15"/>
  <c r="J13"/>
  <c r="P26" i="12"/>
  <c r="F11" i="15" s="1"/>
  <c r="N26" i="12"/>
  <c r="F11" i="13" s="1"/>
  <c r="O26" i="12"/>
  <c r="F11" i="14" s="1"/>
  <c r="J9"/>
  <c r="O9"/>
  <c r="H9"/>
  <c r="C5" i="4"/>
  <c r="J10" i="12"/>
  <c r="G9" i="13"/>
  <c r="G11"/>
  <c r="J28" i="12"/>
  <c r="F9" i="13"/>
  <c r="P11" i="12"/>
  <c r="G13" i="15" s="1"/>
  <c r="O11" i="12"/>
  <c r="G13" i="14" s="1"/>
  <c r="N11" i="12"/>
  <c r="G13" i="13" s="1"/>
  <c r="E53" i="4"/>
  <c r="E5" s="1"/>
  <c r="C247"/>
  <c r="D247"/>
  <c r="C251"/>
  <c r="J30" i="12" s="1"/>
  <c r="D251" i="4"/>
  <c r="J31" i="12" s="1"/>
  <c r="B224" i="4"/>
  <c r="B247" s="1"/>
  <c r="B251" s="1"/>
  <c r="J29" i="12" s="1"/>
  <c r="E223" i="4"/>
  <c r="E221"/>
  <c r="C90"/>
  <c r="D90"/>
  <c r="D103" s="1"/>
  <c r="B90"/>
  <c r="B103" s="1"/>
  <c r="E86"/>
  <c r="E87"/>
  <c r="E88"/>
  <c r="E83"/>
  <c r="E82"/>
  <c r="E81"/>
  <c r="E78"/>
  <c r="E73"/>
  <c r="E74"/>
  <c r="E75"/>
  <c r="C97"/>
  <c r="E95"/>
  <c r="E94"/>
  <c r="E93"/>
  <c r="G91" i="6"/>
  <c r="G90"/>
  <c r="G89"/>
  <c r="G88"/>
  <c r="G87"/>
  <c r="G86"/>
  <c r="G85"/>
  <c r="G78"/>
  <c r="G77"/>
  <c r="G76"/>
  <c r="F76"/>
  <c r="G75"/>
  <c r="G74"/>
  <c r="G73"/>
  <c r="G53"/>
  <c r="G52"/>
  <c r="G54" s="1"/>
  <c r="G49"/>
  <c r="G50" s="1"/>
  <c r="G15"/>
  <c r="G16" s="1"/>
  <c r="G12"/>
  <c r="G36"/>
  <c r="G37" s="1"/>
  <c r="G41"/>
  <c r="P29" i="12" l="1"/>
  <c r="N29"/>
  <c r="O29"/>
  <c r="O30"/>
  <c r="F12" i="14" s="1"/>
  <c r="P30" i="12"/>
  <c r="F12" i="15" s="1"/>
  <c r="N30" i="12"/>
  <c r="F12" i="13" s="1"/>
  <c r="L13"/>
  <c r="Q13"/>
  <c r="V13" s="1"/>
  <c r="Q13" i="15"/>
  <c r="L13"/>
  <c r="T13"/>
  <c r="T13" i="14"/>
  <c r="O28" i="12"/>
  <c r="E11" i="14"/>
  <c r="L11" i="15"/>
  <c r="Q11"/>
  <c r="V11" s="1"/>
  <c r="T9"/>
  <c r="T13" i="13"/>
  <c r="L9" i="15"/>
  <c r="Q9"/>
  <c r="P31" i="12"/>
  <c r="G12" i="15" s="1"/>
  <c r="N31" i="12"/>
  <c r="G12" i="13" s="1"/>
  <c r="O31" i="12"/>
  <c r="G12" i="14" s="1"/>
  <c r="L13"/>
  <c r="Q13"/>
  <c r="T9"/>
  <c r="P11"/>
  <c r="K11"/>
  <c r="P11" i="15"/>
  <c r="K11"/>
  <c r="P28" i="12"/>
  <c r="E11" i="15"/>
  <c r="L11" i="14"/>
  <c r="Q11"/>
  <c r="P9"/>
  <c r="K9"/>
  <c r="P9" i="15"/>
  <c r="K9"/>
  <c r="L9" i="14"/>
  <c r="Q9"/>
  <c r="N28" i="12"/>
  <c r="H9" i="15"/>
  <c r="J32" i="12"/>
  <c r="K9" i="13"/>
  <c r="P9"/>
  <c r="Q9"/>
  <c r="L9"/>
  <c r="P20" i="12"/>
  <c r="O20"/>
  <c r="J20"/>
  <c r="P11" i="13"/>
  <c r="K11"/>
  <c r="E11"/>
  <c r="Q11"/>
  <c r="L11"/>
  <c r="O10" i="12"/>
  <c r="P10"/>
  <c r="N10"/>
  <c r="J12"/>
  <c r="D54" i="4"/>
  <c r="J15" i="12"/>
  <c r="B54" i="4"/>
  <c r="J13" i="12"/>
  <c r="E224" i="4"/>
  <c r="E247" s="1"/>
  <c r="E251" s="1"/>
  <c r="C103"/>
  <c r="E97"/>
  <c r="E90"/>
  <c r="G51" i="6"/>
  <c r="G55" s="1"/>
  <c r="G42"/>
  <c r="G13"/>
  <c r="G14" s="1"/>
  <c r="U11" i="15" l="1"/>
  <c r="U11" i="14"/>
  <c r="V13"/>
  <c r="N12" i="12"/>
  <c r="F13" i="13"/>
  <c r="O12" i="12"/>
  <c r="F13" i="14"/>
  <c r="U9" i="15"/>
  <c r="U9" i="14"/>
  <c r="L12"/>
  <c r="Q12"/>
  <c r="Q12" i="15"/>
  <c r="V12" s="1"/>
  <c r="L12"/>
  <c r="J11" i="14"/>
  <c r="O11"/>
  <c r="H11"/>
  <c r="P12" i="13"/>
  <c r="K12"/>
  <c r="P12" i="14"/>
  <c r="K12"/>
  <c r="N32" i="12"/>
  <c r="E12" i="13"/>
  <c r="P12" i="12"/>
  <c r="F13" i="15"/>
  <c r="V9" i="14"/>
  <c r="J11" i="15"/>
  <c r="O11"/>
  <c r="H11"/>
  <c r="W9" i="14"/>
  <c r="L12" i="13"/>
  <c r="Q12"/>
  <c r="V9" i="15"/>
  <c r="W9" s="1"/>
  <c r="K12"/>
  <c r="P12"/>
  <c r="O32" i="12"/>
  <c r="E12" i="14"/>
  <c r="P32" i="12"/>
  <c r="E12" i="15"/>
  <c r="R9" i="14"/>
  <c r="M9" i="15"/>
  <c r="M9" i="14"/>
  <c r="V11"/>
  <c r="R9" i="15"/>
  <c r="V13"/>
  <c r="U11" i="13"/>
  <c r="U9"/>
  <c r="V11"/>
  <c r="O11"/>
  <c r="J11"/>
  <c r="M11" s="1"/>
  <c r="H11"/>
  <c r="N20" i="12"/>
  <c r="V9" i="13"/>
  <c r="P15" i="12"/>
  <c r="G14" i="15" s="1"/>
  <c r="O15" i="12"/>
  <c r="G14" i="14" s="1"/>
  <c r="N15" i="12"/>
  <c r="G14" i="13" s="1"/>
  <c r="C54" i="4"/>
  <c r="J14" i="12"/>
  <c r="P13"/>
  <c r="E14" i="15" s="1"/>
  <c r="J16" i="12"/>
  <c r="N13"/>
  <c r="E14" i="13" s="1"/>
  <c r="O13" i="12"/>
  <c r="E14" i="14" s="1"/>
  <c r="E103" i="4"/>
  <c r="G17" i="6"/>
  <c r="G5"/>
  <c r="J14" i="13" l="1"/>
  <c r="O14"/>
  <c r="O14" i="15"/>
  <c r="J14"/>
  <c r="Q14" i="14"/>
  <c r="L14"/>
  <c r="L25" s="1"/>
  <c r="G45" i="16" s="1"/>
  <c r="E45" s="1"/>
  <c r="T11" i="15"/>
  <c r="R11"/>
  <c r="K13"/>
  <c r="P13"/>
  <c r="H13"/>
  <c r="J12" i="13"/>
  <c r="M12" s="1"/>
  <c r="O12"/>
  <c r="H12"/>
  <c r="M11" i="14"/>
  <c r="J14"/>
  <c r="O14"/>
  <c r="L14" i="13"/>
  <c r="L25" s="1"/>
  <c r="G12" i="16" s="1"/>
  <c r="E12" s="1"/>
  <c r="Q14" i="13"/>
  <c r="Q14" i="15"/>
  <c r="L14"/>
  <c r="L25" s="1"/>
  <c r="G78" i="16" s="1"/>
  <c r="J12" i="15"/>
  <c r="O12"/>
  <c r="R12" s="1"/>
  <c r="H12"/>
  <c r="J12" i="14"/>
  <c r="J25" s="1"/>
  <c r="G38" i="16" s="1"/>
  <c r="O12" i="14"/>
  <c r="R12" s="1"/>
  <c r="H12"/>
  <c r="M11" i="15"/>
  <c r="T11" i="14"/>
  <c r="R11"/>
  <c r="P13"/>
  <c r="K13"/>
  <c r="M13" s="1"/>
  <c r="H13"/>
  <c r="P13" i="13"/>
  <c r="K13"/>
  <c r="H13"/>
  <c r="M12" i="14"/>
  <c r="U12" i="15"/>
  <c r="V12" i="13"/>
  <c r="U12" i="14"/>
  <c r="U12" i="13"/>
  <c r="V12" i="14"/>
  <c r="R11" i="13"/>
  <c r="T11"/>
  <c r="W11" s="1"/>
  <c r="J9"/>
  <c r="H9"/>
  <c r="O9"/>
  <c r="P14" i="12"/>
  <c r="O14"/>
  <c r="N14"/>
  <c r="E54" i="4"/>
  <c r="O25" i="14" l="1"/>
  <c r="J38" i="16" s="1"/>
  <c r="O25" i="15"/>
  <c r="J71" i="16" s="1"/>
  <c r="N16" i="12"/>
  <c r="F14" i="13"/>
  <c r="P16" i="12"/>
  <c r="F14" i="15"/>
  <c r="R13" i="13"/>
  <c r="H38" i="16"/>
  <c r="J62"/>
  <c r="M38"/>
  <c r="K38" s="1"/>
  <c r="W11" i="14"/>
  <c r="T12" i="15"/>
  <c r="W12" s="1"/>
  <c r="M12"/>
  <c r="V14"/>
  <c r="V25" s="1"/>
  <c r="Q25"/>
  <c r="J78" i="16" s="1"/>
  <c r="T14" i="14"/>
  <c r="G62" i="16"/>
  <c r="E38"/>
  <c r="U13" i="15"/>
  <c r="R13"/>
  <c r="J95" i="16"/>
  <c r="H71"/>
  <c r="W11" i="15"/>
  <c r="V14" i="14"/>
  <c r="V25" s="1"/>
  <c r="Q25"/>
  <c r="J45" i="16" s="1"/>
  <c r="O16" i="12"/>
  <c r="F14" i="14"/>
  <c r="U13" i="13"/>
  <c r="W13" s="1"/>
  <c r="M13"/>
  <c r="U13" i="14"/>
  <c r="W13" s="1"/>
  <c r="R13"/>
  <c r="E78" i="16"/>
  <c r="V14" i="13"/>
  <c r="V25" s="1"/>
  <c r="Q25"/>
  <c r="J12" i="16" s="1"/>
  <c r="T12" i="13"/>
  <c r="W12" s="1"/>
  <c r="R12"/>
  <c r="M13" i="15"/>
  <c r="T14"/>
  <c r="T25" s="1"/>
  <c r="T14" i="13"/>
  <c r="J25" i="15"/>
  <c r="G71" i="16" s="1"/>
  <c r="T12" i="14"/>
  <c r="W12" s="1"/>
  <c r="R9" i="13"/>
  <c r="O25"/>
  <c r="J5" i="16" s="1"/>
  <c r="T9" i="13"/>
  <c r="J25"/>
  <c r="G5" i="16" s="1"/>
  <c r="M9" i="13"/>
  <c r="M12" i="16" l="1"/>
  <c r="H12"/>
  <c r="P14" i="14"/>
  <c r="K14"/>
  <c r="H14"/>
  <c r="H45" i="16"/>
  <c r="M45"/>
  <c r="H95"/>
  <c r="H78"/>
  <c r="M78"/>
  <c r="G29"/>
  <c r="E29" s="1"/>
  <c r="E5"/>
  <c r="M5"/>
  <c r="K5" s="1"/>
  <c r="J29"/>
  <c r="H5"/>
  <c r="G95"/>
  <c r="E95" s="1"/>
  <c r="E71"/>
  <c r="W13" i="15"/>
  <c r="M62" i="16"/>
  <c r="K62" s="1"/>
  <c r="E62"/>
  <c r="H62"/>
  <c r="K14" i="15"/>
  <c r="P14"/>
  <c r="H14"/>
  <c r="P14" i="13"/>
  <c r="K14"/>
  <c r="H14"/>
  <c r="T25" i="14"/>
  <c r="M71" i="16"/>
  <c r="W9" i="13"/>
  <c r="T25"/>
  <c r="K71" i="16" l="1"/>
  <c r="K25" i="13"/>
  <c r="G7" i="16" s="1"/>
  <c r="M14" i="13"/>
  <c r="M25" s="1"/>
  <c r="M14" i="15"/>
  <c r="M25" s="1"/>
  <c r="K25"/>
  <c r="G73" i="16" s="1"/>
  <c r="M29"/>
  <c r="K29" s="1"/>
  <c r="H29"/>
  <c r="K78"/>
  <c r="M14" i="14"/>
  <c r="M25" s="1"/>
  <c r="K25"/>
  <c r="G40" i="16" s="1"/>
  <c r="K12"/>
  <c r="U14" i="13"/>
  <c r="P25"/>
  <c r="J7" i="16" s="1"/>
  <c r="R14" i="13"/>
  <c r="R25" s="1"/>
  <c r="U14" i="15"/>
  <c r="P25"/>
  <c r="J73" i="16" s="1"/>
  <c r="R14" i="15"/>
  <c r="R25" s="1"/>
  <c r="K45" i="16"/>
  <c r="U14" i="14"/>
  <c r="R14"/>
  <c r="R25" s="1"/>
  <c r="P25"/>
  <c r="J40" i="16" s="1"/>
  <c r="M95"/>
  <c r="K95" s="1"/>
  <c r="J51" l="1"/>
  <c r="J41"/>
  <c r="M40"/>
  <c r="K40" s="1"/>
  <c r="J49"/>
  <c r="H40"/>
  <c r="J53"/>
  <c r="J48"/>
  <c r="J56"/>
  <c r="J54"/>
  <c r="W14" i="14"/>
  <c r="W25" s="1"/>
  <c r="U25"/>
  <c r="J86" i="16"/>
  <c r="J84"/>
  <c r="J82"/>
  <c r="J74"/>
  <c r="M73"/>
  <c r="H73"/>
  <c r="J89"/>
  <c r="J81"/>
  <c r="J87"/>
  <c r="W14" i="13"/>
  <c r="W25" s="1"/>
  <c r="U25"/>
  <c r="G86" i="16"/>
  <c r="E86" s="1"/>
  <c r="E73"/>
  <c r="G84"/>
  <c r="G82"/>
  <c r="E82" s="1"/>
  <c r="G74"/>
  <c r="G81"/>
  <c r="E81" s="1"/>
  <c r="G89"/>
  <c r="E89" s="1"/>
  <c r="G87"/>
  <c r="E87" s="1"/>
  <c r="U25" i="15"/>
  <c r="W14"/>
  <c r="W25" s="1"/>
  <c r="J18" i="16"/>
  <c r="J16"/>
  <c r="H7"/>
  <c r="J20"/>
  <c r="J8"/>
  <c r="M7"/>
  <c r="J23"/>
  <c r="J21"/>
  <c r="J15"/>
  <c r="G53"/>
  <c r="E53" s="1"/>
  <c r="G49"/>
  <c r="E49" s="1"/>
  <c r="G41"/>
  <c r="E40"/>
  <c r="G51"/>
  <c r="G54"/>
  <c r="E54" s="1"/>
  <c r="G56"/>
  <c r="E56" s="1"/>
  <c r="G48"/>
  <c r="E48" s="1"/>
  <c r="G20"/>
  <c r="E20" s="1"/>
  <c r="G8"/>
  <c r="G18"/>
  <c r="G16"/>
  <c r="E16" s="1"/>
  <c r="E7"/>
  <c r="G15"/>
  <c r="E15" s="1"/>
  <c r="G23"/>
  <c r="E23" s="1"/>
  <c r="G21"/>
  <c r="E21" s="1"/>
  <c r="G9" l="1"/>
  <c r="E8"/>
  <c r="H15"/>
  <c r="M15"/>
  <c r="K15" s="1"/>
  <c r="H23"/>
  <c r="M23"/>
  <c r="K23" s="1"/>
  <c r="J9"/>
  <c r="H8"/>
  <c r="M8"/>
  <c r="K8" s="1"/>
  <c r="J19"/>
  <c r="H18"/>
  <c r="M18"/>
  <c r="K18" s="1"/>
  <c r="G75"/>
  <c r="E74"/>
  <c r="G85"/>
  <c r="E85" s="1"/>
  <c r="E84"/>
  <c r="M81"/>
  <c r="K81" s="1"/>
  <c r="H81"/>
  <c r="J75"/>
  <c r="H74"/>
  <c r="M74"/>
  <c r="K74" s="1"/>
  <c r="J85"/>
  <c r="H84"/>
  <c r="M84"/>
  <c r="K84" s="1"/>
  <c r="H54"/>
  <c r="M54"/>
  <c r="K54" s="1"/>
  <c r="H48"/>
  <c r="M48"/>
  <c r="K48" s="1"/>
  <c r="H53"/>
  <c r="M53"/>
  <c r="K53" s="1"/>
  <c r="H49"/>
  <c r="M49"/>
  <c r="K49" s="1"/>
  <c r="H41"/>
  <c r="M41"/>
  <c r="G19"/>
  <c r="E19" s="1"/>
  <c r="E18"/>
  <c r="G52"/>
  <c r="E52" s="1"/>
  <c r="E51"/>
  <c r="G42"/>
  <c r="E41"/>
  <c r="H21"/>
  <c r="M21"/>
  <c r="K21" s="1"/>
  <c r="K7"/>
  <c r="M9"/>
  <c r="K9" s="1"/>
  <c r="H20"/>
  <c r="M20"/>
  <c r="K20" s="1"/>
  <c r="H16"/>
  <c r="M16"/>
  <c r="K16" s="1"/>
  <c r="H87"/>
  <c r="M87"/>
  <c r="K87" s="1"/>
  <c r="M89"/>
  <c r="K89" s="1"/>
  <c r="H89"/>
  <c r="K73"/>
  <c r="M75"/>
  <c r="H82"/>
  <c r="M82"/>
  <c r="K82" s="1"/>
  <c r="H86"/>
  <c r="M86"/>
  <c r="K86" s="1"/>
  <c r="H56"/>
  <c r="M56"/>
  <c r="K56" s="1"/>
  <c r="H51"/>
  <c r="J52"/>
  <c r="M51"/>
  <c r="K51" s="1"/>
  <c r="J42"/>
  <c r="J50" l="1"/>
  <c r="J47"/>
  <c r="H42"/>
  <c r="J46"/>
  <c r="M52"/>
  <c r="K52" s="1"/>
  <c r="H52"/>
  <c r="K75"/>
  <c r="E42"/>
  <c r="G50"/>
  <c r="E50" s="1"/>
  <c r="G47"/>
  <c r="E47" s="1"/>
  <c r="G46"/>
  <c r="M42"/>
  <c r="K42" s="1"/>
  <c r="K41"/>
  <c r="H85"/>
  <c r="M85"/>
  <c r="K85" s="1"/>
  <c r="H75"/>
  <c r="J83"/>
  <c r="J80"/>
  <c r="J79"/>
  <c r="E75"/>
  <c r="G83"/>
  <c r="E83" s="1"/>
  <c r="G80"/>
  <c r="E80" s="1"/>
  <c r="G79"/>
  <c r="G17"/>
  <c r="E17" s="1"/>
  <c r="G14"/>
  <c r="E9"/>
  <c r="G13"/>
  <c r="H19"/>
  <c r="M19"/>
  <c r="K19" s="1"/>
  <c r="J14"/>
  <c r="H14" s="1"/>
  <c r="J17"/>
  <c r="H9"/>
  <c r="J13"/>
  <c r="H13" l="1"/>
  <c r="M13"/>
  <c r="J24"/>
  <c r="J22"/>
  <c r="E13"/>
  <c r="G22"/>
  <c r="H80"/>
  <c r="M80"/>
  <c r="K80" s="1"/>
  <c r="E46"/>
  <c r="G55"/>
  <c r="H46"/>
  <c r="M46"/>
  <c r="J55"/>
  <c r="J57" s="1"/>
  <c r="M50"/>
  <c r="K50" s="1"/>
  <c r="H50"/>
  <c r="M17"/>
  <c r="K17" s="1"/>
  <c r="H17"/>
  <c r="M14"/>
  <c r="K14" s="1"/>
  <c r="E14"/>
  <c r="G88"/>
  <c r="E88" s="1"/>
  <c r="E79"/>
  <c r="G90"/>
  <c r="H79"/>
  <c r="M79"/>
  <c r="J88"/>
  <c r="H83"/>
  <c r="M83"/>
  <c r="K83" s="1"/>
  <c r="M47"/>
  <c r="K47" s="1"/>
  <c r="H47"/>
  <c r="M88" l="1"/>
  <c r="K88" s="1"/>
  <c r="H88"/>
  <c r="K79"/>
  <c r="E90"/>
  <c r="G92"/>
  <c r="H57"/>
  <c r="J59"/>
  <c r="J63"/>
  <c r="H24"/>
  <c r="J26"/>
  <c r="M55"/>
  <c r="K55" s="1"/>
  <c r="H55"/>
  <c r="K46"/>
  <c r="G57"/>
  <c r="E55"/>
  <c r="G24"/>
  <c r="E22"/>
  <c r="M22"/>
  <c r="K22" s="1"/>
  <c r="H22"/>
  <c r="K13"/>
  <c r="J90"/>
  <c r="H90" l="1"/>
  <c r="J92"/>
  <c r="E24"/>
  <c r="G26"/>
  <c r="M26" s="1"/>
  <c r="K26" s="1"/>
  <c r="E57"/>
  <c r="G59"/>
  <c r="H26"/>
  <c r="H63"/>
  <c r="J64"/>
  <c r="H59"/>
  <c r="G96"/>
  <c r="E92"/>
  <c r="M24"/>
  <c r="K24" s="1"/>
  <c r="M57"/>
  <c r="K57" s="1"/>
  <c r="J30"/>
  <c r="M90"/>
  <c r="J66" l="1"/>
  <c r="H66" s="1"/>
  <c r="I6" i="17" s="1"/>
  <c r="H64" i="16"/>
  <c r="G63"/>
  <c r="E59"/>
  <c r="G30"/>
  <c r="M30" s="1"/>
  <c r="E26"/>
  <c r="K90"/>
  <c r="H30"/>
  <c r="J31"/>
  <c r="G97"/>
  <c r="E96"/>
  <c r="J96"/>
  <c r="H92"/>
  <c r="M92"/>
  <c r="K92" s="1"/>
  <c r="M59"/>
  <c r="K59" s="1"/>
  <c r="J33" l="1"/>
  <c r="H33" s="1"/>
  <c r="H6" i="17" s="1"/>
  <c r="H31" i="16"/>
  <c r="M31"/>
  <c r="K30"/>
  <c r="G31"/>
  <c r="E30"/>
  <c r="G64"/>
  <c r="E63"/>
  <c r="M63"/>
  <c r="I7" i="17"/>
  <c r="M96" i="16"/>
  <c r="H96"/>
  <c r="J97"/>
  <c r="G99"/>
  <c r="E99" s="1"/>
  <c r="E97"/>
  <c r="M64" l="1"/>
  <c r="K63"/>
  <c r="E64"/>
  <c r="G66"/>
  <c r="E66" s="1"/>
  <c r="E31"/>
  <c r="G33"/>
  <c r="M33"/>
  <c r="K33" s="1"/>
  <c r="K31"/>
  <c r="H7" i="17"/>
  <c r="J99" i="16"/>
  <c r="H99" s="1"/>
  <c r="J6" i="17" s="1"/>
  <c r="H97" i="16"/>
  <c r="M97"/>
  <c r="K96"/>
  <c r="K97" l="1"/>
  <c r="M99"/>
  <c r="K99" s="1"/>
  <c r="J7" i="17"/>
  <c r="M66" i="16"/>
  <c r="K66" s="1"/>
  <c r="K64"/>
  <c r="G6" i="17"/>
  <c r="E33" i="16"/>
  <c r="G7" i="17" l="1"/>
  <c r="L6"/>
  <c r="L7" s="1"/>
  <c r="K6"/>
  <c r="K7" s="1"/>
  <c r="M6"/>
  <c r="M7" s="1"/>
</calcChain>
</file>

<file path=xl/sharedStrings.xml><?xml version="1.0" encoding="utf-8"?>
<sst xmlns="http://schemas.openxmlformats.org/spreadsheetml/2006/main" count="17296" uniqueCount="2044">
  <si>
    <t>재 료 비</t>
  </si>
  <si>
    <t>노 무 비</t>
  </si>
  <si>
    <t>경    비</t>
  </si>
  <si>
    <t>비 고</t>
  </si>
  <si>
    <t/>
  </si>
  <si>
    <t xml:space="preserve">                                                                                </t>
  </si>
  <si>
    <t xml:space="preserve">   전체 합계</t>
  </si>
  <si>
    <t>10</t>
  </si>
  <si>
    <t xml:space="preserve">        소    계 :</t>
  </si>
  <si>
    <t>20</t>
  </si>
  <si>
    <t>30</t>
  </si>
  <si>
    <t>40</t>
  </si>
  <si>
    <t>산출근거</t>
  </si>
  <si>
    <t>재료비</t>
  </si>
  <si>
    <t>노무비</t>
  </si>
  <si>
    <t>경비</t>
  </si>
  <si>
    <t>합계</t>
  </si>
  <si>
    <t>비고</t>
  </si>
  <si>
    <t>60</t>
  </si>
  <si>
    <t>50</t>
  </si>
  <si>
    <t>산근 # 386  SHEET PILE 항타  /본</t>
  </si>
  <si>
    <t xml:space="preserve">     2. 작업능력 산정</t>
  </si>
  <si>
    <t xml:space="preserve">     3. 중기사용료</t>
  </si>
  <si>
    <t xml:space="preserve">     1) 크레인(무한궤도 35 TON)</t>
  </si>
  <si>
    <t xml:space="preserve">     2) 진동파일햄머(30 KW)</t>
  </si>
  <si>
    <t xml:space="preserve">     3) 발전기 (125 KW)</t>
  </si>
  <si>
    <t xml:space="preserve">     4) 보조크레인(타이어 20 TON), 주 크레인의 60 %</t>
  </si>
  <si>
    <t xml:space="preserve">     4. 배치 인원 (인/일)</t>
  </si>
  <si>
    <t>코  드</t>
  </si>
  <si>
    <t>명  칭</t>
  </si>
  <si>
    <t>규  격</t>
  </si>
  <si>
    <t>단위</t>
  </si>
  <si>
    <t>노무비</t>
    <phoneticPr fontId="76" type="noConversion"/>
  </si>
  <si>
    <t>LAA10101</t>
  </si>
  <si>
    <t>공사용수설치인건비 (10층)</t>
  </si>
  <si>
    <t>식</t>
  </si>
  <si>
    <t>2012-03-02 00:00:00</t>
  </si>
  <si>
    <t>LAA10102</t>
  </si>
  <si>
    <t>공사용수설치인건비(12층)</t>
  </si>
  <si>
    <t>LAA10103</t>
  </si>
  <si>
    <t>공사용수설치 인건비 (15층)</t>
  </si>
  <si>
    <t>LAA10104</t>
  </si>
  <si>
    <t>공사용수설치 인건비 (20층)</t>
  </si>
  <si>
    <t>LAA10105</t>
  </si>
  <si>
    <t>공사용수설치 인건비 (25층)</t>
  </si>
  <si>
    <t>LAA10201</t>
  </si>
  <si>
    <t>가설피뢰침설치 (10층)</t>
  </si>
  <si>
    <t>LAA10202</t>
  </si>
  <si>
    <t>가설피뢰침설치 (12층)</t>
  </si>
  <si>
    <t>LAA10203</t>
  </si>
  <si>
    <t>가설피뢰침설치 (15층)</t>
  </si>
  <si>
    <t>LAA10204</t>
  </si>
  <si>
    <t>가설피뢰침설치 (20층)</t>
  </si>
  <si>
    <t>LAA10205</t>
  </si>
  <si>
    <t>가설피뢰침설치 (25층)</t>
  </si>
  <si>
    <t>LAA10251</t>
  </si>
  <si>
    <t>가설전등및 보안등 (10층)</t>
  </si>
  <si>
    <t>LAA10252</t>
  </si>
  <si>
    <t>가설전등및 보안등 (12층)</t>
  </si>
  <si>
    <t>LAA10253</t>
  </si>
  <si>
    <t>가설전등및 보안등 (15층)</t>
  </si>
  <si>
    <t>LAA10254</t>
  </si>
  <si>
    <t>가설전등및 보안등 (20층)</t>
  </si>
  <si>
    <t>LAA10255</t>
  </si>
  <si>
    <t>가설전등및 보안등 (25층)</t>
  </si>
  <si>
    <t>LAA10301</t>
  </si>
  <si>
    <t>가설항공장애등 (25층)</t>
  </si>
  <si>
    <t>LAA10302</t>
  </si>
  <si>
    <t>가설항공장애등 (20층)</t>
  </si>
  <si>
    <t>LAA10351</t>
  </si>
  <si>
    <t>가설전기 (100M2 기준)</t>
  </si>
  <si>
    <t>LAA10401</t>
  </si>
  <si>
    <t>숙소및 편의시설 (설비)</t>
  </si>
  <si>
    <t>LAA10402</t>
  </si>
  <si>
    <t>숙소및 편의시설 (전기)</t>
  </si>
  <si>
    <t>LAA10421</t>
  </si>
  <si>
    <t>편의시설(설비)</t>
  </si>
  <si>
    <t>LAA10422</t>
  </si>
  <si>
    <t>편의시설(전기)</t>
  </si>
  <si>
    <t>LAA90101</t>
  </si>
  <si>
    <t>입간판화공비(A호)</t>
  </si>
  <si>
    <t>개소</t>
  </si>
  <si>
    <t>LAA90102</t>
  </si>
  <si>
    <t>입간판화공비(B호)</t>
  </si>
  <si>
    <t>LAA90103</t>
  </si>
  <si>
    <t>입간판화공비(C호)</t>
  </si>
  <si>
    <t>LAA90104</t>
  </si>
  <si>
    <t>안내간판화공비(A호)</t>
  </si>
  <si>
    <t>LAA90105</t>
  </si>
  <si>
    <t>안내간판화공비(B호)</t>
  </si>
  <si>
    <t>LAA90106</t>
  </si>
  <si>
    <t>안내간판화공비(C호)</t>
  </si>
  <si>
    <t>LAA90107</t>
  </si>
  <si>
    <t>주공마크화공비(1.2X1.2)</t>
  </si>
  <si>
    <t>LAA90108</t>
  </si>
  <si>
    <t>주공마크화공비(1.8X1.8)</t>
  </si>
  <si>
    <t>LGA00003</t>
  </si>
  <si>
    <t>건축목공</t>
  </si>
  <si>
    <t>인</t>
  </si>
  <si>
    <t>LGA00004</t>
  </si>
  <si>
    <t>형틀목공</t>
  </si>
  <si>
    <t>LGA00005</t>
  </si>
  <si>
    <t>창호공</t>
  </si>
  <si>
    <t>LGA00006</t>
  </si>
  <si>
    <t>철골공</t>
  </si>
  <si>
    <t>LGA00007</t>
  </si>
  <si>
    <t>철 공</t>
  </si>
  <si>
    <t>LGA00008</t>
  </si>
  <si>
    <t>철근공</t>
  </si>
  <si>
    <t>LGA00009</t>
  </si>
  <si>
    <t>철판공</t>
  </si>
  <si>
    <t>LGA00010</t>
  </si>
  <si>
    <t>LGA00011</t>
  </si>
  <si>
    <t>LGA00012</t>
  </si>
  <si>
    <t>절단공</t>
  </si>
  <si>
    <t>LGA00013</t>
  </si>
  <si>
    <t>석 공</t>
  </si>
  <si>
    <t>LGA00014</t>
  </si>
  <si>
    <t>비계공</t>
  </si>
  <si>
    <t>LGA00015</t>
  </si>
  <si>
    <t>LGA00016</t>
  </si>
  <si>
    <t>LGA00017</t>
  </si>
  <si>
    <t>조적공</t>
  </si>
  <si>
    <t>LGA00019</t>
  </si>
  <si>
    <t>벽돌(블럭)제작공</t>
  </si>
  <si>
    <t>LGA00020</t>
  </si>
  <si>
    <t>LGA00021</t>
  </si>
  <si>
    <t>미장공</t>
  </si>
  <si>
    <t>LGA00022</t>
  </si>
  <si>
    <t>방수공</t>
  </si>
  <si>
    <t>LGA00023</t>
  </si>
  <si>
    <t>타일공</t>
  </si>
  <si>
    <t>LGA00024</t>
  </si>
  <si>
    <t>줄눈공</t>
  </si>
  <si>
    <t>LGA00025</t>
  </si>
  <si>
    <t>연마공</t>
  </si>
  <si>
    <t>LGA00026</t>
  </si>
  <si>
    <t>콘크리트공</t>
  </si>
  <si>
    <t>LGA00027</t>
  </si>
  <si>
    <t>LGA00028</t>
  </si>
  <si>
    <t>보일러공</t>
  </si>
  <si>
    <t>LGA00029</t>
  </si>
  <si>
    <t>배관공</t>
  </si>
  <si>
    <t>LGA00030</t>
  </si>
  <si>
    <t>LGA00031</t>
  </si>
  <si>
    <t>위생공</t>
  </si>
  <si>
    <t>LGA00032</t>
  </si>
  <si>
    <t>보온공</t>
  </si>
  <si>
    <t>LGA00033</t>
  </si>
  <si>
    <t>도장공</t>
  </si>
  <si>
    <t>LGA00034</t>
  </si>
  <si>
    <t>내장공</t>
  </si>
  <si>
    <t>LGA00035</t>
  </si>
  <si>
    <t>도배공</t>
  </si>
  <si>
    <t>LGA00036</t>
  </si>
  <si>
    <t>LGA00037</t>
  </si>
  <si>
    <t>지붕잇기공</t>
  </si>
  <si>
    <t>LGA00038</t>
  </si>
  <si>
    <t>LGA00039</t>
  </si>
  <si>
    <t>화약취급공</t>
  </si>
  <si>
    <t>LGA00040</t>
  </si>
  <si>
    <t>착암공</t>
  </si>
  <si>
    <t>LGA00041</t>
  </si>
  <si>
    <t>배관공(수도)</t>
  </si>
  <si>
    <t>LGA00042</t>
  </si>
  <si>
    <t>포장공</t>
  </si>
  <si>
    <t>LGA00043</t>
  </si>
  <si>
    <t>포설공</t>
  </si>
  <si>
    <t>LGA00044</t>
  </si>
  <si>
    <t>궤도공</t>
  </si>
  <si>
    <t>LGA00048</t>
  </si>
  <si>
    <t>보링공</t>
  </si>
  <si>
    <t>LGA00049</t>
  </si>
  <si>
    <t>LGA00051</t>
  </si>
  <si>
    <t>조경공</t>
  </si>
  <si>
    <t>LGA00052</t>
  </si>
  <si>
    <t>벌목부</t>
  </si>
  <si>
    <t>LGA00053</t>
  </si>
  <si>
    <t>조력공</t>
  </si>
  <si>
    <t>LGA00054</t>
  </si>
  <si>
    <t>플랜트기계설치공</t>
  </si>
  <si>
    <t>LGA00056</t>
  </si>
  <si>
    <t>플랜트용접공</t>
  </si>
  <si>
    <t>LGA00057</t>
  </si>
  <si>
    <t>플랜트배관공</t>
  </si>
  <si>
    <t>LGA00058</t>
  </si>
  <si>
    <t>플랜트제관공</t>
  </si>
  <si>
    <t>LGA00059</t>
  </si>
  <si>
    <t>시공 측량사</t>
  </si>
  <si>
    <t>LGA00060</t>
  </si>
  <si>
    <t>시공측량사 조수</t>
  </si>
  <si>
    <t>LGA00061</t>
  </si>
  <si>
    <t>측 부</t>
  </si>
  <si>
    <t>LGA00063</t>
  </si>
  <si>
    <t>송전전공</t>
  </si>
  <si>
    <t>LGA00065</t>
  </si>
  <si>
    <t>배전전공</t>
  </si>
  <si>
    <t>LGA00067</t>
  </si>
  <si>
    <t>플랜트전공</t>
  </si>
  <si>
    <t>LGA00068</t>
  </si>
  <si>
    <t>내선전공</t>
  </si>
  <si>
    <t>LGA00069</t>
  </si>
  <si>
    <t>특고압케이블전공</t>
  </si>
  <si>
    <t>LGA00070</t>
  </si>
  <si>
    <t>고압케이블전공</t>
  </si>
  <si>
    <t>LGA00071</t>
  </si>
  <si>
    <t>저압케이블전공</t>
  </si>
  <si>
    <t>LGA00073</t>
  </si>
  <si>
    <t>계장공</t>
  </si>
  <si>
    <t>LGA00074</t>
  </si>
  <si>
    <t>통신외선공</t>
  </si>
  <si>
    <t>LGA00075</t>
  </si>
  <si>
    <t>통신설비공</t>
  </si>
  <si>
    <t>LGA00076</t>
  </si>
  <si>
    <t>통신내선공</t>
  </si>
  <si>
    <t>LGA00077</t>
  </si>
  <si>
    <t>통신케이블공</t>
  </si>
  <si>
    <t>LGA00078</t>
  </si>
  <si>
    <t>무선안테나공</t>
  </si>
  <si>
    <t>LGA00079</t>
  </si>
  <si>
    <t>작업반장</t>
  </si>
  <si>
    <t>LGA00080</t>
  </si>
  <si>
    <t>LGA00081</t>
  </si>
  <si>
    <t>인력운반공</t>
  </si>
  <si>
    <t>LGA00082</t>
  </si>
  <si>
    <t>LGA00083</t>
  </si>
  <si>
    <t>특별인부</t>
  </si>
  <si>
    <t>LGA00084</t>
  </si>
  <si>
    <t>보통인부</t>
  </si>
  <si>
    <t>LGA00085</t>
  </si>
  <si>
    <t>건설기계운전기사</t>
  </si>
  <si>
    <t>LGA00086</t>
  </si>
  <si>
    <t>건설기계조장</t>
  </si>
  <si>
    <t>LGA00087</t>
  </si>
  <si>
    <t>화물차운전사</t>
  </si>
  <si>
    <t>LGA00088</t>
  </si>
  <si>
    <t>일반기계운전사</t>
  </si>
  <si>
    <t>LGA00089</t>
  </si>
  <si>
    <t>건설기계운전조수</t>
  </si>
  <si>
    <t>LGA00098</t>
  </si>
  <si>
    <t>기계설비공</t>
  </si>
  <si>
    <t>LGA00099</t>
  </si>
  <si>
    <t>LGA00101</t>
  </si>
  <si>
    <t>LGA00102</t>
  </si>
  <si>
    <t>LGA00103</t>
  </si>
  <si>
    <t>현도사</t>
  </si>
  <si>
    <t>LGA00104</t>
  </si>
  <si>
    <t>제도사</t>
  </si>
  <si>
    <t>LGA00105</t>
  </si>
  <si>
    <t>특급품질관리원</t>
  </si>
  <si>
    <t>LGA00106</t>
  </si>
  <si>
    <t>고급품질관리원</t>
  </si>
  <si>
    <t>LGA00107</t>
  </si>
  <si>
    <t>시험보조수</t>
  </si>
  <si>
    <t>LGA00108</t>
  </si>
  <si>
    <t>LGA00109</t>
  </si>
  <si>
    <t>LGA00110</t>
  </si>
  <si>
    <t>유리공</t>
  </si>
  <si>
    <t>LGA00111</t>
  </si>
  <si>
    <t>덕트공</t>
  </si>
  <si>
    <t>LGA00112</t>
  </si>
  <si>
    <t>용접공</t>
  </si>
  <si>
    <t>LGA00113</t>
  </si>
  <si>
    <t>LGA00115</t>
  </si>
  <si>
    <t>LGA00117</t>
  </si>
  <si>
    <t>할석공</t>
  </si>
  <si>
    <t>LGA00119</t>
  </si>
  <si>
    <t>LGA00121</t>
  </si>
  <si>
    <t>LGA00122</t>
  </si>
  <si>
    <t>견출공</t>
  </si>
  <si>
    <t>LGA00125</t>
  </si>
  <si>
    <t>LGA00126</t>
  </si>
  <si>
    <t>지적기사</t>
  </si>
  <si>
    <t>LGA00127</t>
  </si>
  <si>
    <t>지적산업기사</t>
  </si>
  <si>
    <t>LGA00128</t>
  </si>
  <si>
    <t>지적기능사</t>
  </si>
  <si>
    <t>LGA00129</t>
  </si>
  <si>
    <t>LGA00142</t>
  </si>
  <si>
    <t>코킹공</t>
  </si>
  <si>
    <t>LGA00180</t>
  </si>
  <si>
    <t>비파괴검사기사1급</t>
  </si>
  <si>
    <t>LGA00181</t>
  </si>
  <si>
    <t>비파괴검사기사2급</t>
  </si>
  <si>
    <t>LGAL0007</t>
  </si>
  <si>
    <t>LGC00116</t>
  </si>
  <si>
    <t>한식와공</t>
  </si>
  <si>
    <t>LGC00117</t>
  </si>
  <si>
    <t>한식와공조공</t>
  </si>
  <si>
    <t>LGE00079</t>
  </si>
  <si>
    <t>광케이블설치사</t>
  </si>
  <si>
    <t>LGE00080</t>
  </si>
  <si>
    <t>S/W시험사</t>
  </si>
  <si>
    <t>LGE00081</t>
  </si>
  <si>
    <t>H/W시험사</t>
  </si>
  <si>
    <t>LGE00082</t>
  </si>
  <si>
    <t>LGE00150</t>
  </si>
  <si>
    <t>변전전공</t>
  </si>
  <si>
    <t>LGE00163</t>
  </si>
  <si>
    <t>전기공사기사</t>
  </si>
  <si>
    <t>LGE00164</t>
  </si>
  <si>
    <t>전기공사산업기사</t>
  </si>
  <si>
    <t>LGE00165</t>
  </si>
  <si>
    <t>통신관련기사</t>
  </si>
  <si>
    <t>LGE00166</t>
  </si>
  <si>
    <t>통신관련산업기사</t>
  </si>
  <si>
    <t>LGE00167</t>
  </si>
  <si>
    <t>통신관련기능사</t>
  </si>
  <si>
    <t>LGE00172</t>
  </si>
  <si>
    <t>수배전반설치(변압기반)</t>
  </si>
  <si>
    <t>면</t>
  </si>
  <si>
    <t>LGE00173</t>
  </si>
  <si>
    <t>수배전반설치(저압,밧데리,정류기반)</t>
  </si>
  <si>
    <t>LGE00175</t>
  </si>
  <si>
    <t>분전반설치</t>
  </si>
  <si>
    <t>LGE00180</t>
  </si>
  <si>
    <t>공기단축추가비용(기계)(영종도)</t>
  </si>
  <si>
    <t>LGE00190</t>
  </si>
  <si>
    <t>무인택배설치비(시운전포함)</t>
  </si>
  <si>
    <t>LGF00012</t>
  </si>
  <si>
    <t>샤링공(퇴직.상여금포함)</t>
  </si>
  <si>
    <t>LGF00015</t>
  </si>
  <si>
    <t>절곡공(퇴직.상여금포함)</t>
  </si>
  <si>
    <t>LGF00036</t>
  </si>
  <si>
    <t>철물재단공(퇴직.상여금포함)</t>
  </si>
  <si>
    <t>LGF00091</t>
  </si>
  <si>
    <t>도장공(퇴직.상여금포함)</t>
  </si>
  <si>
    <t>LGF00111</t>
  </si>
  <si>
    <t>부품조립공(퇴직.상여금포함)</t>
  </si>
  <si>
    <t>LGF00112</t>
  </si>
  <si>
    <t>강전기계조립공(퇴직.상여금포함)</t>
  </si>
  <si>
    <t>LGF00130</t>
  </si>
  <si>
    <t>배선공(퇴직.상여금포함)</t>
  </si>
  <si>
    <t>LGF00194</t>
  </si>
  <si>
    <t>보통인부(퇴직.상여금포함)</t>
  </si>
  <si>
    <t>LGG00001</t>
  </si>
  <si>
    <t>사무 보조원</t>
  </si>
  <si>
    <t>월</t>
  </si>
  <si>
    <t>LGG00002</t>
  </si>
  <si>
    <t>감독사무실 청소원</t>
  </si>
  <si>
    <t>LGG00003</t>
  </si>
  <si>
    <t>감독식당 취사원</t>
  </si>
  <si>
    <t>LGI00000</t>
  </si>
  <si>
    <t>기술사(건설 및 기타)</t>
  </si>
  <si>
    <t>LGI00001</t>
  </si>
  <si>
    <t>특급기술자(건설 및 기타)</t>
  </si>
  <si>
    <t>LGI00002</t>
  </si>
  <si>
    <t>고급기술자(건설 및 기타)</t>
  </si>
  <si>
    <t>LGI00003</t>
  </si>
  <si>
    <t>중급기술자(건설 및 기타)</t>
  </si>
  <si>
    <t>LGI00004</t>
  </si>
  <si>
    <t>초급기술자(건설 및 기타)</t>
  </si>
  <si>
    <t>LGI00005</t>
  </si>
  <si>
    <t>고급기능사(건설 및 기타)</t>
  </si>
  <si>
    <t>LGI00006</t>
  </si>
  <si>
    <t>중급기능사(건설 및 기타)</t>
  </si>
  <si>
    <t>LGI00007</t>
  </si>
  <si>
    <t>초급기능사(건설 및 기타)</t>
  </si>
  <si>
    <t>LGI00008</t>
  </si>
  <si>
    <t>P6(광명단 1회)</t>
  </si>
  <si>
    <t>m2</t>
  </si>
  <si>
    <t>LGI00009</t>
  </si>
  <si>
    <t>P1(은분2회,광명단2회)</t>
  </si>
  <si>
    <t>LGI00010</t>
  </si>
  <si>
    <t>중급기술자(산업공장)</t>
  </si>
  <si>
    <t>LGI00020</t>
  </si>
  <si>
    <t>중급기술자(측량)</t>
  </si>
  <si>
    <t>LGI00030</t>
  </si>
  <si>
    <t>초급기술자(측량)</t>
  </si>
  <si>
    <t>LGI00040</t>
  </si>
  <si>
    <t>측부</t>
  </si>
  <si>
    <t>LGA00018</t>
  </si>
  <si>
    <t>LGE00168</t>
  </si>
  <si>
    <t>기계산업기사</t>
  </si>
  <si>
    <t>LGE00170</t>
  </si>
  <si>
    <t>아스콘포장굴착 복구</t>
  </si>
  <si>
    <t>m</t>
  </si>
  <si>
    <t>LGE00171</t>
  </si>
  <si>
    <t>수배전반설치(특고반)</t>
  </si>
  <si>
    <t>중기사용료</t>
  </si>
  <si>
    <t>중 기 명</t>
  </si>
  <si>
    <t>중기가격</t>
  </si>
  <si>
    <t>명        칭</t>
  </si>
  <si>
    <t>규        격</t>
  </si>
  <si>
    <t>수 량</t>
  </si>
  <si>
    <t>단 위</t>
  </si>
  <si>
    <t>단 가</t>
  </si>
  <si>
    <t>금 액</t>
  </si>
  <si>
    <t xml:space="preserve">천원  </t>
  </si>
  <si>
    <t>소   계</t>
  </si>
  <si>
    <t xml:space="preserve">경유                                                                            </t>
  </si>
  <si>
    <t xml:space="preserve">(저유황:0.05%)                                                                  </t>
  </si>
  <si>
    <t xml:space="preserve">ℓ    </t>
  </si>
  <si>
    <t>MM00043</t>
  </si>
  <si>
    <t xml:space="preserve">잡품                                                                            </t>
  </si>
  <si>
    <t xml:space="preserve">(주연료의 %)                                                                    </t>
  </si>
  <si>
    <t xml:space="preserve">M%    </t>
  </si>
  <si>
    <t>F/M1</t>
  </si>
  <si>
    <t xml:space="preserve">건설기계운전기사                                                                </t>
  </si>
  <si>
    <t xml:space="preserve">인    </t>
  </si>
  <si>
    <t>LL00016</t>
  </si>
  <si>
    <t xml:space="preserve">건설기계조장                                                                    </t>
  </si>
  <si>
    <t>LL00017</t>
  </si>
  <si>
    <t>총   계</t>
  </si>
  <si>
    <t xml:space="preserve">＄    </t>
  </si>
  <si>
    <t xml:space="preserve">공기압축기(이동식)                                                              </t>
  </si>
  <si>
    <t xml:space="preserve">발전기                                                                          </t>
  </si>
  <si>
    <t xml:space="preserve">운전사(기계)                                                                    </t>
  </si>
  <si>
    <t xml:space="preserve">에어호스                                                                        </t>
  </si>
  <si>
    <t xml:space="preserve">공기압축기(이동식)                                                                 (17.0㎥/min)                                                                    </t>
  </si>
  <si>
    <t xml:space="preserve">EX00042     </t>
  </si>
  <si>
    <t xml:space="preserve">28,000 천원  </t>
  </si>
  <si>
    <t xml:space="preserve">(17.0㎥/min)                                                                    </t>
  </si>
  <si>
    <t>GS00065</t>
  </si>
  <si>
    <t xml:space="preserve">에어호스                                                                           (5.08㎝×3B×20m)                                                               </t>
  </si>
  <si>
    <t xml:space="preserve">EX00043     </t>
  </si>
  <si>
    <t xml:space="preserve">109 천원  </t>
  </si>
  <si>
    <t xml:space="preserve">(5.08㎝×3B×20m)                                                               </t>
  </si>
  <si>
    <t>GS00066</t>
  </si>
  <si>
    <t xml:space="preserve">T-4천공기                                                                                                                                                          </t>
  </si>
  <si>
    <t xml:space="preserve">EX00044     </t>
  </si>
  <si>
    <t xml:space="preserve">400,000 ＄    </t>
  </si>
  <si>
    <t xml:space="preserve">T-4천공기                                                                       </t>
  </si>
  <si>
    <t>GS00067</t>
  </si>
  <si>
    <t xml:space="preserve">건설기계운전조수                                                                </t>
  </si>
  <si>
    <t>LL00020</t>
  </si>
  <si>
    <t>재료비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</si>
  <si>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</si>
  <si>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</si>
  <si>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</si>
  <si>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 xml:space="preserve">      - 파일규격     : 400x150x13MM </t>
    <phoneticPr fontId="1" type="noConversion"/>
  </si>
  <si>
    <t xml:space="preserve">158,714 ＄    </t>
  </si>
  <si>
    <t xml:space="preserve">크레인                                                                          </t>
  </si>
  <si>
    <r>
      <rPr>
        <sz val="9"/>
        <color indexed="8"/>
        <rFont val="돋움"/>
        <family val="3"/>
        <charset val="129"/>
      </rPr>
      <t>크레인</t>
    </r>
    <r>
      <rPr>
        <sz val="9"/>
        <color indexed="8"/>
        <rFont val="Arial"/>
        <family val="2"/>
      </rPr>
      <t xml:space="preserve">                                                                             (</t>
    </r>
    <r>
      <rPr>
        <sz val="9"/>
        <color indexed="8"/>
        <rFont val="돋움"/>
        <family val="3"/>
        <charset val="129"/>
      </rPr>
      <t>무한궤도</t>
    </r>
    <r>
      <rPr>
        <sz val="9"/>
        <color indexed="8"/>
        <rFont val="Arial"/>
        <family val="2"/>
      </rPr>
      <t xml:space="preserve"> 35ton:1.33</t>
    </r>
    <r>
      <rPr>
        <sz val="9"/>
        <color indexed="8"/>
        <rFont val="돋움"/>
        <family val="3"/>
        <charset val="129"/>
      </rPr>
      <t>㎥</t>
    </r>
    <r>
      <rPr>
        <sz val="9"/>
        <color indexed="8"/>
        <rFont val="Arial"/>
        <family val="2"/>
      </rPr>
      <t xml:space="preserve">)                                                         </t>
    </r>
    <phoneticPr fontId="1" type="noConversion"/>
  </si>
  <si>
    <r>
      <t>(</t>
    </r>
    <r>
      <rPr>
        <sz val="9"/>
        <color indexed="8"/>
        <rFont val="돋움"/>
        <family val="3"/>
        <charset val="129"/>
      </rPr>
      <t>무한궤도</t>
    </r>
    <r>
      <rPr>
        <sz val="9"/>
        <color indexed="8"/>
        <rFont val="Arial"/>
        <family val="2"/>
      </rPr>
      <t xml:space="preserve"> 35ton:0.76</t>
    </r>
    <r>
      <rPr>
        <sz val="9"/>
        <color indexed="8"/>
        <rFont val="돋움"/>
        <family val="3"/>
        <charset val="129"/>
      </rPr>
      <t>㎥</t>
    </r>
    <r>
      <rPr>
        <sz val="9"/>
        <color indexed="8"/>
        <rFont val="Arial"/>
        <family val="2"/>
      </rPr>
      <t xml:space="preserve">))                                                        </t>
    </r>
    <phoneticPr fontId="1" type="noConversion"/>
  </si>
  <si>
    <t xml:space="preserve">진동파일햄머                                                                    </t>
  </si>
  <si>
    <r>
      <rPr>
        <sz val="9"/>
        <color indexed="8"/>
        <rFont val="돋움"/>
        <family val="3"/>
        <charset val="129"/>
      </rPr>
      <t>진동파일햄머</t>
    </r>
    <r>
      <rPr>
        <sz val="9"/>
        <color indexed="8"/>
        <rFont val="Arial"/>
        <family val="2"/>
      </rPr>
      <t xml:space="preserve">                                                                       (30Kw)                                                                          </t>
    </r>
    <phoneticPr fontId="1" type="noConversion"/>
  </si>
  <si>
    <r>
      <t xml:space="preserve">57,960 </t>
    </r>
    <r>
      <rPr>
        <sz val="9"/>
        <color indexed="8"/>
        <rFont val="돋움"/>
        <family val="3"/>
        <charset val="129"/>
      </rPr>
      <t>＄</t>
    </r>
    <r>
      <rPr>
        <sz val="9"/>
        <color indexed="8"/>
        <rFont val="Arial"/>
        <family val="2"/>
      </rPr>
      <t xml:space="preserve">    </t>
    </r>
    <phoneticPr fontId="1" type="noConversion"/>
  </si>
  <si>
    <t xml:space="preserve">(30Kw)                                                                          </t>
    <phoneticPr fontId="1" type="noConversion"/>
  </si>
  <si>
    <t xml:space="preserve">발전기                                                                             (125Kw)                                                                         </t>
  </si>
  <si>
    <t xml:space="preserve">24,600 천원  </t>
  </si>
  <si>
    <t xml:space="preserve">(125Kw)                                                                         </t>
  </si>
  <si>
    <t xml:space="preserve">크레인                                                                             (타이어 20ton)                                                                  </t>
  </si>
  <si>
    <t xml:space="preserve">198,750 천원  </t>
  </si>
  <si>
    <t xml:space="preserve">(타이어 20ton)                                                                  </t>
  </si>
  <si>
    <t xml:space="preserve">     1) 현장조건</t>
    <phoneticPr fontId="1" type="noConversion"/>
  </si>
  <si>
    <t xml:space="preserve">        경    비 :  44,361 * Tc 분/본 / 60 * 0.6 = 5509.2</t>
    <phoneticPr fontId="1" type="noConversion"/>
  </si>
  <si>
    <t xml:space="preserve"> 1.Casing설치.철거 손료</t>
  </si>
  <si>
    <t xml:space="preserve">   -비고결층 천공경 φ16"x2.54=406㎜</t>
  </si>
  <si>
    <t xml:space="preserve">   -Casing길이는 줄파기를 제외한 비고결층</t>
  </si>
  <si>
    <t xml:space="preserve">    Rotary보링깊이 즉 풍화암 까지의 전층</t>
  </si>
  <si>
    <t xml:space="preserve">    깊이로 한다.</t>
  </si>
  <si>
    <t xml:space="preserve">   -설치철거는 보링기가 자력으로한다고봄.</t>
  </si>
  <si>
    <t xml:space="preserve">   -Casing은 Spiral강관을 사용하고 유효</t>
  </si>
  <si>
    <t xml:space="preserve">    사용회수는 15회로 봄.</t>
  </si>
  <si>
    <t xml:space="preserve"> 2.절 단</t>
  </si>
  <si>
    <t xml:space="preserve">    π* D * 3회 = π*0.40*3 = 3.77 m</t>
  </si>
  <si>
    <t xml:space="preserve">    1,067*3.77 m /10 m  = 401</t>
  </si>
  <si>
    <t xml:space="preserve"> 3.용접</t>
  </si>
  <si>
    <t xml:space="preserve">   -용접장(Fillet 6V,횡향)Ø400㎜,2회</t>
  </si>
  <si>
    <t xml:space="preserve">    π* D * 2회 = π*0.40*2 = 2.51 m</t>
  </si>
  <si>
    <t xml:space="preserve">    11,960*2.51 m /10 m  = 3,000</t>
  </si>
  <si>
    <r>
      <t xml:space="preserve"> </t>
    </r>
    <r>
      <rPr>
        <sz val="9"/>
        <color indexed="8"/>
        <rFont val="돋움"/>
        <family val="3"/>
        <charset val="129"/>
      </rPr>
      <t>고재처리</t>
    </r>
    <r>
      <rPr>
        <sz val="9"/>
        <color indexed="8"/>
        <rFont val="Arial"/>
        <family val="2"/>
      </rPr>
      <t xml:space="preserve"> :  -200 * 592  KG/</t>
    </r>
    <r>
      <rPr>
        <sz val="9"/>
        <color indexed="8"/>
        <rFont val="돋움"/>
        <family val="3"/>
        <charset val="129"/>
      </rPr>
      <t>본</t>
    </r>
    <r>
      <rPr>
        <sz val="9"/>
        <color indexed="8"/>
        <rFont val="Arial"/>
        <family val="2"/>
      </rPr>
      <t xml:space="preserve">  / 10  M  / 15  </t>
    </r>
    <r>
      <rPr>
        <sz val="9"/>
        <color indexed="8"/>
        <rFont val="돋움"/>
        <family val="3"/>
        <charset val="129"/>
      </rPr>
      <t>회</t>
    </r>
    <r>
      <rPr>
        <sz val="9"/>
        <color indexed="8"/>
        <rFont val="Arial"/>
        <family val="2"/>
      </rPr>
      <t xml:space="preserve">  = -789</t>
    </r>
    <phoneticPr fontId="1" type="noConversion"/>
  </si>
  <si>
    <r>
      <t xml:space="preserve">    858,400/15 </t>
    </r>
    <r>
      <rPr>
        <sz val="9"/>
        <color indexed="8"/>
        <rFont val="돋움"/>
        <family val="3"/>
        <charset val="129"/>
      </rPr>
      <t>회</t>
    </r>
    <r>
      <rPr>
        <sz val="9"/>
        <color indexed="8"/>
        <rFont val="Arial"/>
        <family val="2"/>
      </rPr>
      <t xml:space="preserve"> /10  M/</t>
    </r>
    <r>
      <rPr>
        <sz val="9"/>
        <color indexed="8"/>
        <rFont val="돋움"/>
        <family val="3"/>
        <charset val="129"/>
      </rPr>
      <t>본</t>
    </r>
    <r>
      <rPr>
        <sz val="9"/>
        <color indexed="8"/>
        <rFont val="Arial"/>
        <family val="2"/>
      </rPr>
      <t xml:space="preserve">   = 5,722</t>
    </r>
    <phoneticPr fontId="1" type="noConversion"/>
  </si>
  <si>
    <r>
      <t xml:space="preserve">   -Casing </t>
    </r>
    <r>
      <rPr>
        <sz val="9"/>
        <color indexed="8"/>
        <rFont val="돋움"/>
        <family val="3"/>
        <charset val="129"/>
      </rPr>
      <t>손료계산</t>
    </r>
    <r>
      <rPr>
        <sz val="9"/>
        <color indexed="8"/>
        <rFont val="Arial"/>
        <family val="2"/>
      </rPr>
      <t>:15</t>
    </r>
    <r>
      <rPr>
        <sz val="9"/>
        <color indexed="8"/>
        <rFont val="돋움"/>
        <family val="3"/>
        <charset val="129"/>
      </rPr>
      <t>회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사용으로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봄</t>
    </r>
    <r>
      <rPr>
        <sz val="9"/>
        <color indexed="8"/>
        <rFont val="Arial"/>
        <family val="2"/>
      </rPr>
      <t>.(592KG/</t>
    </r>
    <r>
      <rPr>
        <sz val="9"/>
        <color indexed="8"/>
        <rFont val="돋움"/>
        <family val="3"/>
        <charset val="129"/>
      </rPr>
      <t>본</t>
    </r>
    <r>
      <rPr>
        <sz val="9"/>
        <color indexed="8"/>
        <rFont val="Arial"/>
        <family val="2"/>
      </rPr>
      <t>)</t>
    </r>
    <phoneticPr fontId="1" type="noConversion"/>
  </si>
  <si>
    <r>
      <t xml:space="preserve">   -</t>
    </r>
    <r>
      <rPr>
        <sz val="9"/>
        <color indexed="8"/>
        <rFont val="돋움"/>
        <family val="3"/>
        <charset val="129"/>
      </rPr>
      <t>절단장</t>
    </r>
    <r>
      <rPr>
        <sz val="9"/>
        <color indexed="8"/>
        <rFont val="Arial"/>
        <family val="2"/>
      </rPr>
      <t>(t=6</t>
    </r>
    <r>
      <rPr>
        <sz val="9"/>
        <color indexed="8"/>
        <rFont val="돋움"/>
        <family val="3"/>
        <charset val="129"/>
      </rPr>
      <t>㎜</t>
    </r>
    <r>
      <rPr>
        <sz val="9"/>
        <color indexed="8"/>
        <rFont val="Arial"/>
        <family val="2"/>
      </rPr>
      <t>)Ø400</t>
    </r>
    <r>
      <rPr>
        <sz val="9"/>
        <color indexed="8"/>
        <rFont val="돋움"/>
        <family val="3"/>
        <charset val="129"/>
      </rPr>
      <t>㎜</t>
    </r>
    <r>
      <rPr>
        <sz val="9"/>
        <color indexed="8"/>
        <rFont val="Arial"/>
        <family val="2"/>
      </rPr>
      <t xml:space="preserve"> 3</t>
    </r>
    <r>
      <rPr>
        <sz val="9"/>
        <color indexed="8"/>
        <rFont val="돋움"/>
        <family val="3"/>
        <charset val="129"/>
      </rPr>
      <t>회</t>
    </r>
    <r>
      <rPr>
        <sz val="9"/>
        <color indexed="8"/>
        <rFont val="Arial"/>
        <family val="2"/>
      </rPr>
      <t>(</t>
    </r>
    <r>
      <rPr>
        <sz val="9"/>
        <color indexed="8"/>
        <rFont val="돋움"/>
        <family val="3"/>
        <charset val="129"/>
      </rPr>
      <t>두부정리포함</t>
    </r>
    <r>
      <rPr>
        <sz val="9"/>
        <color indexed="8"/>
        <rFont val="Arial"/>
        <family val="2"/>
      </rPr>
      <t>)</t>
    </r>
    <phoneticPr fontId="1" type="noConversion"/>
  </si>
  <si>
    <r>
      <t>#.  76</t>
    </r>
    <r>
      <rPr>
        <sz val="9"/>
        <color indexed="8"/>
        <rFont val="돋움"/>
        <family val="3"/>
        <charset val="129"/>
      </rPr>
      <t>산근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케이싱튜브설치철거</t>
    </r>
    <r>
      <rPr>
        <sz val="9"/>
        <color indexed="8"/>
        <rFont val="Arial"/>
        <family val="2"/>
      </rPr>
      <t xml:space="preserve"> | (Ø406</t>
    </r>
    <r>
      <rPr>
        <sz val="9"/>
        <color indexed="8"/>
        <rFont val="돋움"/>
        <family val="3"/>
        <charset val="129"/>
      </rPr>
      <t>㎜</t>
    </r>
    <r>
      <rPr>
        <sz val="9"/>
        <color indexed="8"/>
        <rFont val="Arial"/>
        <family val="2"/>
      </rPr>
      <t>)|M</t>
    </r>
    <phoneticPr fontId="1" type="noConversion"/>
  </si>
  <si>
    <t xml:space="preserve">        Nmax = 30</t>
    <phoneticPr fontId="1" type="noConversion"/>
  </si>
  <si>
    <t xml:space="preserve">      - 파일근입깊이 : L  = 8.0m</t>
    <phoneticPr fontId="1" type="noConversion"/>
  </si>
  <si>
    <t xml:space="preserve">      - 파일근입깊이 : L  = 7.56m</t>
    <phoneticPr fontId="1" type="noConversion"/>
  </si>
  <si>
    <t>#.  37산근 SHEET PILE 천공 | 토  사|M</t>
  </si>
  <si>
    <t>GS</t>
  </si>
  <si>
    <t xml:space="preserve">       1.천공비</t>
  </si>
  <si>
    <t xml:space="preserve">         1)재료비</t>
  </si>
  <si>
    <t xml:space="preserve">          3 WING BIT :  0.0067 EA  * 160,000 = 1,072</t>
  </si>
  <si>
    <t xml:space="preserve">         2)노무비</t>
  </si>
  <si>
    <r>
      <t xml:space="preserve">           </t>
    </r>
    <r>
      <rPr>
        <sz val="9"/>
        <color indexed="8"/>
        <rFont val="돋움"/>
        <family val="3"/>
        <charset val="129"/>
      </rPr>
      <t>보링공</t>
    </r>
    <r>
      <rPr>
        <sz val="9"/>
        <color indexed="8"/>
        <rFont val="Arial"/>
        <family val="2"/>
      </rPr>
      <t xml:space="preserve">  A1 = 0.08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83,739 = 6,691.12</t>
    </r>
    <phoneticPr fontId="1" type="noConversion"/>
  </si>
  <si>
    <r>
      <t xml:space="preserve">           </t>
    </r>
    <r>
      <rPr>
        <sz val="9"/>
        <color indexed="8"/>
        <rFont val="돋움"/>
        <family val="3"/>
        <charset val="129"/>
      </rPr>
      <t>특별인부</t>
    </r>
    <r>
      <rPr>
        <sz val="9"/>
        <color indexed="8"/>
        <rFont val="Arial"/>
        <family val="2"/>
      </rPr>
      <t xml:space="preserve">  A2 = 0.08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97,283 = 7,782.64</t>
    </r>
    <phoneticPr fontId="1" type="noConversion"/>
  </si>
  <si>
    <r>
      <t xml:space="preserve">           </t>
    </r>
    <r>
      <rPr>
        <sz val="9"/>
        <color indexed="8"/>
        <rFont val="돋움"/>
        <family val="3"/>
        <charset val="129"/>
      </rPr>
      <t>보통인부</t>
    </r>
    <r>
      <rPr>
        <sz val="9"/>
        <color indexed="8"/>
        <rFont val="Arial"/>
        <family val="2"/>
      </rPr>
      <t xml:space="preserve">  A3 = 0.16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75,608 = 12,097.28</t>
    </r>
    <phoneticPr fontId="1" type="noConversion"/>
  </si>
  <si>
    <r>
      <t xml:space="preserve">           </t>
    </r>
    <r>
      <rPr>
        <sz val="9"/>
        <color indexed="8"/>
        <rFont val="돋움"/>
        <family val="3"/>
        <charset val="129"/>
      </rPr>
      <t>소계</t>
    </r>
    <r>
      <rPr>
        <sz val="9"/>
        <color indexed="8"/>
        <rFont val="Arial"/>
        <family val="2"/>
      </rPr>
      <t xml:space="preserve">  AS = A1 + A2 + A3 = 26571.04</t>
    </r>
    <phoneticPr fontId="1" type="noConversion"/>
  </si>
  <si>
    <r>
      <t xml:space="preserve">         </t>
    </r>
    <r>
      <rPr>
        <sz val="9"/>
        <color indexed="8"/>
        <rFont val="돋움"/>
        <family val="3"/>
        <charset val="129"/>
      </rPr>
      <t>노무비</t>
    </r>
    <r>
      <rPr>
        <sz val="9"/>
        <color indexed="8"/>
        <rFont val="Arial"/>
        <family val="2"/>
      </rPr>
      <t xml:space="preserve"> :  AS  = 22,829</t>
    </r>
    <phoneticPr fontId="1" type="noConversion"/>
  </si>
  <si>
    <t xml:space="preserve">          3)천공 경비</t>
  </si>
  <si>
    <r>
      <t xml:space="preserve">          - </t>
    </r>
    <r>
      <rPr>
        <sz val="9"/>
        <color indexed="8"/>
        <rFont val="돋움"/>
        <family val="3"/>
        <charset val="129"/>
      </rPr>
      <t>시간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돋움"/>
        <family val="3"/>
        <charset val="129"/>
      </rPr>
      <t>산출</t>
    </r>
    <r>
      <rPr>
        <sz val="9"/>
        <color indexed="8"/>
        <rFont val="Arial"/>
        <family val="2"/>
      </rPr>
      <t xml:space="preserve"> -</t>
    </r>
    <phoneticPr fontId="1" type="noConversion"/>
  </si>
  <si>
    <t xml:space="preserve">           1 일 :   0.08/2 =  0.04   인/M</t>
  </si>
  <si>
    <t xml:space="preserve">           1/0.040= ?  25.00 M/일</t>
  </si>
  <si>
    <t xml:space="preserve">           1 HR :  25.0 M/일/8HR = 3.13   M/HR</t>
  </si>
  <si>
    <t xml:space="preserve">           Q  =  3.13   M/HR</t>
  </si>
  <si>
    <t xml:space="preserve">            경  비 :    5,742  / 3.13 = 1,834</t>
  </si>
  <si>
    <t xml:space="preserve">            노무비 :    0  / 3.13 = 0</t>
  </si>
  <si>
    <t xml:space="preserve">            재료비 :    0  / 3.13 = 0</t>
  </si>
  <si>
    <r>
      <t xml:space="preserve">            </t>
    </r>
    <r>
      <rPr>
        <sz val="9"/>
        <color indexed="8"/>
        <rFont val="돋움"/>
        <family val="3"/>
        <charset val="129"/>
      </rPr>
      <t>경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돋움"/>
        <family val="3"/>
        <charset val="129"/>
      </rPr>
      <t>비</t>
    </r>
    <r>
      <rPr>
        <sz val="9"/>
        <color indexed="8"/>
        <rFont val="Arial"/>
        <family val="2"/>
      </rPr>
      <t xml:space="preserve"> :    1,675  / 3.13  = 535.14</t>
    </r>
    <phoneticPr fontId="1" type="noConversion"/>
  </si>
  <si>
    <t xml:space="preserve">            노무비 :    0  / 3.13  = 0</t>
  </si>
  <si>
    <t xml:space="preserve">            재료비 :    14,351  / 3.13  = 4,584</t>
  </si>
  <si>
    <t xml:space="preserve">            경  비 :    244  / 3.13  = 77</t>
  </si>
  <si>
    <t xml:space="preserve">            재료비 :    0  / 3.13  = 0</t>
  </si>
  <si>
    <t xml:space="preserve">          (4) 급수비기타(노무비 15%)</t>
  </si>
  <si>
    <t xml:space="preserve">          (5) 잡재료비(노무비 5%)</t>
  </si>
  <si>
    <t xml:space="preserve">            경비 :  AS * 0.05 = 1,141</t>
  </si>
  <si>
    <t xml:space="preserve">          (6) 기구손료(노무비 2%)</t>
  </si>
  <si>
    <t xml:space="preserve">            경비 :  AS * 0.02 = 456</t>
  </si>
  <si>
    <t xml:space="preserve">          소계 :</t>
  </si>
  <si>
    <t>#.  65산근 SHEET PILE 천공 | 풍화암|M</t>
  </si>
  <si>
    <t xml:space="preserve">            1)재료비</t>
  </si>
  <si>
    <t xml:space="preserve">             3 WING BIT :  0.0109 EA  * 160,000 = 1,744</t>
  </si>
  <si>
    <t xml:space="preserve">            2)노무비</t>
  </si>
  <si>
    <t xml:space="preserve">             노무비 :  AS * 1  = 116,999</t>
  </si>
  <si>
    <t xml:space="preserve">            3)천공 경비</t>
  </si>
  <si>
    <t xml:space="preserve">           - 시간  산출 -</t>
  </si>
  <si>
    <t xml:space="preserve">            1일 :  0.41 / 2 = 0.205   인/M</t>
  </si>
  <si>
    <t xml:space="preserve">            1/0.205 = ?  4.870M/일</t>
  </si>
  <si>
    <t xml:space="preserve">            1 HR :  4.870 M/일/8HR =0.60   M/HR</t>
  </si>
  <si>
    <t xml:space="preserve">             Q  =  0.60   M/HR</t>
  </si>
  <si>
    <t xml:space="preserve">             경  비 :    5,742  / Q  = 9,570</t>
  </si>
  <si>
    <t xml:space="preserve">             노무비 :    0  / Q  = 0</t>
  </si>
  <si>
    <t xml:space="preserve">             재료비 :    0  / Q  = 0</t>
  </si>
  <si>
    <t xml:space="preserve">             재료비 :    14,351  / Q  = 23,918</t>
  </si>
  <si>
    <t xml:space="preserve">             경  비 :    244  / Q  = 406</t>
  </si>
  <si>
    <t xml:space="preserve">            경비 :  AS * 0.15 = 17,549</t>
  </si>
  <si>
    <t xml:space="preserve">            경비 :  AS * 0.05 = 5,849</t>
  </si>
  <si>
    <t xml:space="preserve">            경비 :  AS * 0.02 = 2,339</t>
  </si>
  <si>
    <r>
      <t xml:space="preserve">            </t>
    </r>
    <r>
      <rPr>
        <sz val="9"/>
        <color indexed="8"/>
        <rFont val="돋움"/>
        <family val="3"/>
        <charset val="129"/>
      </rPr>
      <t>경비</t>
    </r>
    <r>
      <rPr>
        <sz val="9"/>
        <color indexed="8"/>
        <rFont val="Arial"/>
        <family val="2"/>
      </rPr>
      <t xml:space="preserve"> :  AS * 0.15 = 3,985.65</t>
    </r>
    <phoneticPr fontId="1" type="noConversion"/>
  </si>
  <si>
    <t>합계</t>
    <phoneticPr fontId="1" type="noConversion"/>
  </si>
  <si>
    <r>
      <t xml:space="preserve">          (3) </t>
    </r>
    <r>
      <rPr>
        <sz val="9"/>
        <color indexed="8"/>
        <rFont val="돋움"/>
        <family val="3"/>
        <charset val="129"/>
      </rPr>
      <t>양수기</t>
    </r>
    <r>
      <rPr>
        <sz val="9"/>
        <color indexed="8"/>
        <rFont val="Arial"/>
        <family val="2"/>
      </rPr>
      <t xml:space="preserve"> (150M/M)  :  </t>
    </r>
    <phoneticPr fontId="1" type="noConversion"/>
  </si>
  <si>
    <r>
      <t xml:space="preserve">          (2) </t>
    </r>
    <r>
      <rPr>
        <sz val="9"/>
        <color indexed="8"/>
        <rFont val="돋움"/>
        <family val="3"/>
        <charset val="129"/>
      </rPr>
      <t>디젤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엔진</t>
    </r>
    <r>
      <rPr>
        <sz val="9"/>
        <color indexed="8"/>
        <rFont val="Arial"/>
        <family val="2"/>
      </rPr>
      <t xml:space="preserve"> (70 HP) :  </t>
    </r>
    <phoneticPr fontId="1" type="noConversion"/>
  </si>
  <si>
    <r>
      <t xml:space="preserve">          (1) </t>
    </r>
    <r>
      <rPr>
        <sz val="9"/>
        <color indexed="8"/>
        <rFont val="돋움"/>
        <family val="3"/>
        <charset val="129"/>
      </rPr>
      <t>보링기</t>
    </r>
    <r>
      <rPr>
        <sz val="9"/>
        <color indexed="8"/>
        <rFont val="Arial"/>
        <family val="2"/>
      </rPr>
      <t xml:space="preserve"> (50 HP) : </t>
    </r>
    <phoneticPr fontId="1" type="noConversion"/>
  </si>
  <si>
    <t xml:space="preserve">        노 무 비 :  20,403 * Tc 분/본 / 60 * 0.6 = 3857.9</t>
    <phoneticPr fontId="1" type="noConversion"/>
  </si>
  <si>
    <t xml:space="preserve">        재 료 비 :  12,573 * Tc 분/본 / 60 * 0.6 = 2375.03</t>
    <phoneticPr fontId="1" type="noConversion"/>
  </si>
  <si>
    <t xml:space="preserve">        재 료 비 :  12,573 * Tc 분/본 / 60 * 0.6 = 2,271.94</t>
    <phoneticPr fontId="1" type="noConversion"/>
  </si>
  <si>
    <t xml:space="preserve">        경    비 :  44,361 * Tc 분/본 / 60 * 0.6 = 8,016.03</t>
    <phoneticPr fontId="1" type="noConversion"/>
  </si>
  <si>
    <t xml:space="preserve">        노 무 비 :  20,403 * Tc 분/본 / 60 * 0.6 = 3,686.62</t>
    <phoneticPr fontId="1" type="noConversion"/>
  </si>
  <si>
    <t>계약단가</t>
    <phoneticPr fontId="1" type="noConversion"/>
  </si>
  <si>
    <t xml:space="preserve">                                                                                </t>
    <phoneticPr fontId="1" type="noConversion"/>
  </si>
  <si>
    <r>
      <t xml:space="preserve">       1.</t>
    </r>
    <r>
      <rPr>
        <sz val="9"/>
        <color indexed="8"/>
        <rFont val="돋움"/>
        <family val="3"/>
        <charset val="129"/>
      </rPr>
      <t>천공비</t>
    </r>
    <phoneticPr fontId="1" type="noConversion"/>
  </si>
  <si>
    <r>
      <t xml:space="preserve">             </t>
    </r>
    <r>
      <rPr>
        <sz val="9"/>
        <color indexed="8"/>
        <rFont val="돋움"/>
        <family val="3"/>
        <charset val="129"/>
      </rPr>
      <t>보링공</t>
    </r>
    <r>
      <rPr>
        <sz val="9"/>
        <color indexed="8"/>
        <rFont val="Arial"/>
        <family val="2"/>
      </rPr>
      <t xml:space="preserve">  A1 = 0.41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83,789 = 34,353.49</t>
    </r>
    <phoneticPr fontId="1" type="noConversion"/>
  </si>
  <si>
    <r>
      <t xml:space="preserve">             </t>
    </r>
    <r>
      <rPr>
        <sz val="9"/>
        <color indexed="8"/>
        <rFont val="돋움"/>
        <family val="3"/>
        <charset val="129"/>
      </rPr>
      <t>특별인부</t>
    </r>
    <r>
      <rPr>
        <sz val="9"/>
        <color indexed="8"/>
        <rFont val="Arial"/>
        <family val="2"/>
      </rPr>
      <t xml:space="preserve">  A2 = 0.41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97,283 = 39,886.03</t>
    </r>
    <phoneticPr fontId="1" type="noConversion"/>
  </si>
  <si>
    <r>
      <t xml:space="preserve">             </t>
    </r>
    <r>
      <rPr>
        <sz val="9"/>
        <color indexed="8"/>
        <rFont val="돋움"/>
        <family val="3"/>
        <charset val="129"/>
      </rPr>
      <t>보통인부</t>
    </r>
    <r>
      <rPr>
        <sz val="9"/>
        <color indexed="8"/>
        <rFont val="Arial"/>
        <family val="2"/>
      </rPr>
      <t xml:space="preserve">  A3 = 0.82  </t>
    </r>
    <r>
      <rPr>
        <sz val="9"/>
        <color indexed="8"/>
        <rFont val="돋움"/>
        <family val="3"/>
        <charset val="129"/>
      </rPr>
      <t>인</t>
    </r>
    <r>
      <rPr>
        <sz val="9"/>
        <color indexed="8"/>
        <rFont val="Arial"/>
        <family val="2"/>
      </rPr>
      <t xml:space="preserve">  * 75,608 = 61,998.56</t>
    </r>
    <phoneticPr fontId="1" type="noConversion"/>
  </si>
  <si>
    <r>
      <t xml:space="preserve">             </t>
    </r>
    <r>
      <rPr>
        <sz val="9"/>
        <color indexed="8"/>
        <rFont val="돋움"/>
        <family val="3"/>
        <charset val="129"/>
      </rPr>
      <t>소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계</t>
    </r>
    <r>
      <rPr>
        <sz val="9"/>
        <color indexed="8"/>
        <rFont val="Arial"/>
        <family val="2"/>
      </rPr>
      <t xml:space="preserve">  AS = A1 + A2 + A3 = 136,238.08</t>
    </r>
    <phoneticPr fontId="1" type="noConversion"/>
  </si>
  <si>
    <r>
      <t xml:space="preserve">          (1) </t>
    </r>
    <r>
      <rPr>
        <sz val="9"/>
        <color indexed="8"/>
        <rFont val="돋움"/>
        <family val="3"/>
        <charset val="129"/>
      </rPr>
      <t>보링기</t>
    </r>
    <r>
      <rPr>
        <sz val="9"/>
        <color indexed="8"/>
        <rFont val="Arial"/>
        <family val="2"/>
      </rPr>
      <t xml:space="preserve"> (50 HP) : </t>
    </r>
    <phoneticPr fontId="1" type="noConversion"/>
  </si>
  <si>
    <r>
      <t xml:space="preserve">          (2) </t>
    </r>
    <r>
      <rPr>
        <sz val="9"/>
        <color indexed="8"/>
        <rFont val="돋움"/>
        <family val="3"/>
        <charset val="129"/>
      </rPr>
      <t>디젤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엔진</t>
    </r>
    <r>
      <rPr>
        <sz val="9"/>
        <color indexed="8"/>
        <rFont val="Arial"/>
        <family val="2"/>
      </rPr>
      <t xml:space="preserve"> (70 HP) :  </t>
    </r>
    <phoneticPr fontId="1" type="noConversion"/>
  </si>
  <si>
    <r>
      <t xml:space="preserve">             </t>
    </r>
    <r>
      <rPr>
        <sz val="9"/>
        <color indexed="8"/>
        <rFont val="돋움"/>
        <family val="3"/>
        <charset val="129"/>
      </rPr>
      <t>경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돋움"/>
        <family val="3"/>
        <charset val="129"/>
      </rPr>
      <t>비</t>
    </r>
    <r>
      <rPr>
        <sz val="9"/>
        <color indexed="8"/>
        <rFont val="Arial"/>
        <family val="2"/>
      </rPr>
      <t xml:space="preserve"> :    1,675  / Q  = 2,791.6</t>
    </r>
    <phoneticPr fontId="1" type="noConversion"/>
  </si>
  <si>
    <r>
      <t xml:space="preserve">          (3) </t>
    </r>
    <r>
      <rPr>
        <sz val="9"/>
        <color indexed="8"/>
        <rFont val="돋움"/>
        <family val="3"/>
        <charset val="129"/>
      </rPr>
      <t>양수기</t>
    </r>
    <r>
      <rPr>
        <sz val="9"/>
        <color indexed="8"/>
        <rFont val="Arial"/>
        <family val="2"/>
      </rPr>
      <t xml:space="preserve"> (150M/M)  :  </t>
    </r>
    <phoneticPr fontId="1" type="noConversion"/>
  </si>
  <si>
    <t xml:space="preserve">        f1 = 000, f2 = 000, f3 = 0.00, Fo = 0.9</t>
    <phoneticPr fontId="1" type="noConversion"/>
  </si>
  <si>
    <t xml:space="preserve">        F = f1 + f2 + f3 + Fo = 0.09</t>
    <phoneticPr fontId="1" type="noConversion"/>
  </si>
  <si>
    <t xml:space="preserve">        a = 2.82, K = 1.33, r = 0.02</t>
    <phoneticPr fontId="1" type="noConversion"/>
  </si>
  <si>
    <t xml:space="preserve">        Nmax = 30</t>
    <phoneticPr fontId="1" type="noConversion"/>
  </si>
  <si>
    <t xml:space="preserve">        Tc = ((0.75 + 0.02 * 30) * 7.56 + 2.82) * 1.33 / 0.9 = 19.25 분/본</t>
    <phoneticPr fontId="1" type="noConversion"/>
  </si>
  <si>
    <t xml:space="preserve">        Q  = 60 / 19.25 분/본 = 3.12 본/HR</t>
    <phoneticPr fontId="1" type="noConversion"/>
  </si>
  <si>
    <t xml:space="preserve">        재 료 비 :  22,512 / 3.12 본/HR = 7,215.38</t>
    <phoneticPr fontId="1" type="noConversion"/>
  </si>
  <si>
    <t xml:space="preserve">        노 무 비 :  40,525 / 3.12 본/HR = 12,988.78</t>
    <phoneticPr fontId="1" type="noConversion"/>
  </si>
  <si>
    <t xml:space="preserve">        경    비 :  29,039 / 3.12 본/HR = 9,307.37</t>
    <phoneticPr fontId="1" type="noConversion"/>
  </si>
  <si>
    <t xml:space="preserve">        경    비 :  24,248 / 3.12 본/HR = 7,771.79</t>
    <phoneticPr fontId="1" type="noConversion"/>
  </si>
  <si>
    <t xml:space="preserve">        재 료 비 :  40,294 / 3.12 본/HR = 12,914.74</t>
    <phoneticPr fontId="1" type="noConversion"/>
  </si>
  <si>
    <t xml:space="preserve">        노 무 비 :  17,980 / 3.12 본/HR = 5,762.82</t>
    <phoneticPr fontId="1" type="noConversion"/>
  </si>
  <si>
    <t xml:space="preserve">        경    비 :  5,643 / 3.12 본/HR = 1,808.65</t>
    <phoneticPr fontId="1" type="noConversion"/>
  </si>
  <si>
    <t xml:space="preserve">        비 계 공 :  2 인 / 8 * 126,924 / 3.12 본/HR = 10,170.19</t>
    <phoneticPr fontId="1" type="noConversion"/>
  </si>
  <si>
    <t xml:space="preserve">        보통인부 :  1 인 / 8 * 75,608 / 3.32 본/HR = 3.029.17</t>
    <phoneticPr fontId="1" type="noConversion"/>
  </si>
  <si>
    <t xml:space="preserve">        작업반장 :  1 인 / 8 * 102,573 / 3.32 본/HR = 4,109.50</t>
    <phoneticPr fontId="1" type="noConversion"/>
  </si>
  <si>
    <t>DSP-1000</t>
    <phoneticPr fontId="118" type="noConversion"/>
  </si>
  <si>
    <t>8M</t>
    <phoneticPr fontId="1" type="noConversion"/>
  </si>
  <si>
    <t>M</t>
  </si>
  <si>
    <t>공사명 : 상주무양 B1 블록 아파트 건설공사 2공구</t>
    <phoneticPr fontId="118" type="noConversion"/>
  </si>
  <si>
    <t>명      칭</t>
  </si>
  <si>
    <t>규      격</t>
  </si>
  <si>
    <t>수   량</t>
  </si>
  <si>
    <t>합  계</t>
  </si>
  <si>
    <t>경  비</t>
  </si>
  <si>
    <t>비  고</t>
  </si>
  <si>
    <t>단   가</t>
  </si>
  <si>
    <t>금    액</t>
  </si>
  <si>
    <t xml:space="preserve">  제 278 호표</t>
  </si>
  <si>
    <t>지수제 도포</t>
  </si>
  <si>
    <t>(SHEET PILE)</t>
  </si>
  <si>
    <t>지수제</t>
  </si>
  <si>
    <t>SHEET PILE용</t>
  </si>
  <si>
    <t>㎏</t>
  </si>
  <si>
    <t>M01469_1</t>
  </si>
  <si>
    <t>T6_1</t>
  </si>
  <si>
    <t>L00084_1</t>
  </si>
  <si>
    <t>크레인</t>
  </si>
  <si>
    <t>(트럭 10ton)</t>
  </si>
  <si>
    <t>시간</t>
  </si>
  <si>
    <t>X00250_1</t>
  </si>
  <si>
    <t>공구손료</t>
    <phoneticPr fontId="118" type="noConversion"/>
  </si>
  <si>
    <t>재료비의5%</t>
    <phoneticPr fontId="118" type="noConversion"/>
  </si>
  <si>
    <t>기계경비</t>
  </si>
  <si>
    <t>명    칭</t>
  </si>
  <si>
    <t>규   격</t>
  </si>
  <si>
    <t>산   출   근   거</t>
  </si>
  <si>
    <t>합    계</t>
  </si>
  <si>
    <t>비     고</t>
  </si>
  <si>
    <t>1. 크레인(무한궤도)</t>
    <phoneticPr fontId="118" type="noConversion"/>
  </si>
  <si>
    <t>10Ton</t>
  </si>
  <si>
    <t>손    료</t>
  </si>
  <si>
    <t>$×</t>
  </si>
  <si>
    <t>×</t>
  </si>
  <si>
    <t>10(-7)</t>
  </si>
  <si>
    <t>주연료</t>
  </si>
  <si>
    <t>경유</t>
  </si>
  <si>
    <t>ℓ</t>
  </si>
  <si>
    <t>잡    품</t>
  </si>
  <si>
    <t>주연료의</t>
  </si>
  <si>
    <t>%</t>
  </si>
  <si>
    <t>건설기계운전사</t>
  </si>
  <si>
    <t>1/8*16/12*25/20</t>
  </si>
  <si>
    <t>1. 크레인(타이어)</t>
    <phoneticPr fontId="118" type="noConversion"/>
  </si>
  <si>
    <t>￦×</t>
  </si>
  <si>
    <t>220. 크레인(무한궤도)</t>
  </si>
  <si>
    <t>15Ton</t>
  </si>
  <si>
    <t>221. 크레인(무한궤도)</t>
  </si>
  <si>
    <t>20Ton</t>
  </si>
  <si>
    <t>222. 크레인(무한궤도)</t>
  </si>
  <si>
    <t>25Ton</t>
  </si>
  <si>
    <t>223. 크레인(무한궤도)</t>
  </si>
  <si>
    <t>30Ton</t>
  </si>
  <si>
    <t>224. 크레인(무한궤도)</t>
  </si>
  <si>
    <t>35Ton</t>
  </si>
  <si>
    <t>225. 크레인(무한궤도)</t>
  </si>
  <si>
    <t>40Ton</t>
  </si>
  <si>
    <t>226. 크레인(무한궤도)</t>
  </si>
  <si>
    <t>50Ton</t>
  </si>
  <si>
    <t>227. 크레인(무한궤도)</t>
  </si>
  <si>
    <t>70Ton</t>
  </si>
  <si>
    <t>228. 크레인(무한궤도)</t>
  </si>
  <si>
    <t>80Ton</t>
  </si>
  <si>
    <t>229. 크레인(무한궤도)</t>
  </si>
  <si>
    <t>100Ton</t>
  </si>
  <si>
    <t>230. 크레인(무한궤도)</t>
  </si>
  <si>
    <t>150Ton</t>
  </si>
  <si>
    <t>231. 크레인(무한궤도)</t>
  </si>
  <si>
    <t>220Ton</t>
  </si>
  <si>
    <t>232. 크레인(무한궤도)</t>
  </si>
  <si>
    <t>280Ton</t>
  </si>
  <si>
    <t>233. 크레인(무한궤도)</t>
  </si>
  <si>
    <t>300Ton</t>
  </si>
  <si>
    <t>234. 크레인(타이어)</t>
  </si>
  <si>
    <t>235. 크레인(타이어)</t>
  </si>
  <si>
    <t>236. 크레인(타이어)</t>
  </si>
  <si>
    <t>237. 크레인(타이어)</t>
  </si>
  <si>
    <t>238. 크레인(타이어)</t>
  </si>
  <si>
    <t>239. 크레인(타이어)</t>
  </si>
  <si>
    <t>240. 크레인(타이어)</t>
  </si>
  <si>
    <t>241. 크레인(타이어)</t>
  </si>
  <si>
    <t>45Ton</t>
  </si>
  <si>
    <t>242. 크레인(타이어)</t>
  </si>
  <si>
    <t>243. 크레인(타이어)</t>
  </si>
  <si>
    <t>60Ton</t>
  </si>
  <si>
    <t>244. 크레인(타이어)</t>
  </si>
  <si>
    <t>245. 크레인(타이어)</t>
  </si>
  <si>
    <t>246. 크레인(타이어)</t>
  </si>
  <si>
    <t>247. 크레인(타이어)</t>
  </si>
  <si>
    <t>130Ton</t>
  </si>
  <si>
    <t>248. 크레인(타이어)</t>
  </si>
  <si>
    <t>160Ton</t>
  </si>
  <si>
    <t>249. 크레인(타이어)</t>
  </si>
  <si>
    <t>200Ton</t>
  </si>
  <si>
    <t>250. 크레인(타이어)</t>
  </si>
  <si>
    <t>251. 크레인(타이어)</t>
  </si>
  <si>
    <t>250Ton</t>
  </si>
  <si>
    <t>252. 크레인 (트럭)</t>
  </si>
  <si>
    <t>253. 크레인 (트럭)</t>
  </si>
  <si>
    <t>254. 크레인 (트럭)</t>
  </si>
  <si>
    <t>255. 크레인 (트럭)</t>
  </si>
  <si>
    <t>256. 크레인 (트럭)</t>
  </si>
  <si>
    <t>257. 크레인 (트럭)</t>
  </si>
  <si>
    <t>258. 크레인 (트럭)</t>
  </si>
  <si>
    <t>259. 크레인 (트럭)</t>
  </si>
  <si>
    <t>260. 크레인 (트럭)</t>
  </si>
  <si>
    <t>261. 크레인 (트럭)</t>
  </si>
  <si>
    <t>262. 크레인 (트럭)</t>
  </si>
  <si>
    <t>263. 크레인 (트럭)</t>
  </si>
  <si>
    <t>264. 크레인 (트럭)</t>
  </si>
  <si>
    <t>265. 트럭탑재형크레인</t>
  </si>
  <si>
    <t>2Ton</t>
  </si>
  <si>
    <t>손   료</t>
  </si>
  <si>
    <t>경    유</t>
  </si>
  <si>
    <t>잡  품</t>
  </si>
  <si>
    <t>266. 트럭탑재형크레인</t>
  </si>
  <si>
    <t>3Ton</t>
  </si>
  <si>
    <t>267. 트럭탑재형크레인</t>
  </si>
  <si>
    <t>5Ton</t>
  </si>
  <si>
    <t>268. 트럭탑재형크레인</t>
  </si>
  <si>
    <t>269. 트럭탑재형크레인</t>
  </si>
  <si>
    <t>270. 트럭탑재형크레인</t>
  </si>
  <si>
    <t>18Ton</t>
  </si>
  <si>
    <t>271. 절연버킷트럭</t>
  </si>
  <si>
    <t>손  료</t>
  </si>
  <si>
    <t>272. 크레인 부수물(셔블)</t>
  </si>
  <si>
    <t>0.29㎥</t>
  </si>
  <si>
    <t>273. 크레인 부수물(셔블)</t>
  </si>
  <si>
    <t>0.38㎥</t>
  </si>
  <si>
    <t>274. 크레인 부수물(셔블)</t>
  </si>
  <si>
    <t>0.57㎥</t>
  </si>
  <si>
    <t>275. 크레인 부수물(셔블)</t>
  </si>
  <si>
    <t>0.76㎥</t>
  </si>
  <si>
    <t>276. 크레인 부수물(셔블)</t>
  </si>
  <si>
    <t>1.15㎥</t>
  </si>
  <si>
    <t>277. 크레인 부수물(셔블)</t>
  </si>
  <si>
    <t>1.53㎥</t>
  </si>
  <si>
    <t>278. 크레인 부수물(셔블)</t>
  </si>
  <si>
    <t>1.91㎥</t>
  </si>
  <si>
    <t>279. 크레인 부수물(셔블)</t>
  </si>
  <si>
    <t>2.29㎥</t>
  </si>
  <si>
    <t>280. 크레인 부수물(셔블)</t>
  </si>
  <si>
    <t>2.68㎥</t>
  </si>
  <si>
    <t>281. 크레인 부수물(백호)</t>
  </si>
  <si>
    <t>282. 크레인 부수물(백호)</t>
  </si>
  <si>
    <t>283. 크레인 부수물(백호)</t>
  </si>
  <si>
    <t>284. 크레인 부수물(백호)</t>
  </si>
  <si>
    <t>285. 크레인 부수물(백호)</t>
  </si>
  <si>
    <t>286. 크레인 부수물(백호)</t>
  </si>
  <si>
    <t>287. 크레인 부수물(백호)</t>
  </si>
  <si>
    <t>288. 크레인 부수물(백호)</t>
  </si>
  <si>
    <t>289. 크레인 부수물(백호)</t>
  </si>
  <si>
    <t>290. 크레인부수물(드래그라인)</t>
  </si>
  <si>
    <t>291. 크레인부수물(드래그라인)</t>
  </si>
  <si>
    <t>292. 크레인부수물(드래그라인)</t>
  </si>
  <si>
    <t>293. 크레인부수물(드래그라인)</t>
  </si>
  <si>
    <t>294. 크레인부수물(드래그라인)</t>
  </si>
  <si>
    <t>295. 크레인부수물(드래그라인)</t>
  </si>
  <si>
    <t>296. 크레인부수물(드래그라인)</t>
  </si>
  <si>
    <t>297. 크레인부수물(드래그라인)</t>
  </si>
  <si>
    <t>298. 크레인부수물(드래그라인)</t>
  </si>
  <si>
    <t>299. 크레인 부수물(크램셀)</t>
  </si>
  <si>
    <t>300. 크레인 부수물(크램셀)</t>
  </si>
  <si>
    <t>301. 크레인 부수물(크램셀)</t>
  </si>
  <si>
    <t>302. 크레인 부수물(크램셀)</t>
  </si>
  <si>
    <t>303. 크레인 부수물(크램셀)</t>
  </si>
  <si>
    <t>304. 크레인 부수물(크램셀)</t>
  </si>
  <si>
    <t>305. 크레인 부수물(크램셀)</t>
  </si>
  <si>
    <t>306. 크레인 부수물(크램셀)</t>
  </si>
  <si>
    <t>307. 크레인 부수물(크램셀)</t>
  </si>
  <si>
    <t>308. 리더(고정형)</t>
  </si>
  <si>
    <t>24m</t>
  </si>
  <si>
    <t>309. 리더(고정형)</t>
  </si>
  <si>
    <t>31m</t>
  </si>
  <si>
    <t>310. 리더(고정형)</t>
  </si>
  <si>
    <t>36m</t>
  </si>
  <si>
    <t>311. 리더(회전형)</t>
  </si>
  <si>
    <t>312. 리더(회전형)</t>
  </si>
  <si>
    <t>313. 타워 크레인</t>
  </si>
  <si>
    <t>50m×8Ton</t>
  </si>
  <si>
    <t>314. 타워 크레인</t>
  </si>
  <si>
    <t>50m×12Ton</t>
  </si>
  <si>
    <t>315. 타워 크레인</t>
  </si>
  <si>
    <t>50m×16Ton</t>
  </si>
  <si>
    <t>316. 타워 크레인</t>
  </si>
  <si>
    <t>50m×20Ton</t>
  </si>
  <si>
    <t>317. 건설용리프트(인화물용)</t>
  </si>
  <si>
    <t>1Ton×45m</t>
  </si>
  <si>
    <t>318. 디젤 기관차</t>
  </si>
  <si>
    <t>319. 디젤 기관차</t>
  </si>
  <si>
    <t>7Ton</t>
  </si>
  <si>
    <t>320. 경운기</t>
  </si>
  <si>
    <t>1000kg</t>
  </si>
  <si>
    <t>321. 지게차</t>
  </si>
  <si>
    <t>322. 지게차</t>
  </si>
  <si>
    <t>2.5Ton</t>
  </si>
  <si>
    <t>잡   품</t>
  </si>
  <si>
    <t>323. 지게차</t>
  </si>
  <si>
    <t>3.5Ton</t>
  </si>
  <si>
    <t>324. 지게차</t>
  </si>
  <si>
    <t>325. 지게차</t>
  </si>
  <si>
    <t>7.5Ton</t>
  </si>
  <si>
    <t>326. 트랙터(타이어)</t>
  </si>
  <si>
    <t>1.5Ton</t>
  </si>
  <si>
    <t>327. 트랙터(타이어)</t>
  </si>
  <si>
    <t>328. 트랙터(타이어)</t>
  </si>
  <si>
    <t>329. 트랙터(타이어)</t>
  </si>
  <si>
    <t>4.5Ton</t>
  </si>
  <si>
    <t>330. 트럭트랙터및평판트레일러</t>
  </si>
  <si>
    <t>331. 트럭트랙터및평판트레일러</t>
  </si>
  <si>
    <t>332. 트럭트랙터및평판트레일러</t>
  </si>
  <si>
    <t>333. 트럭트랙터및평판트레일러</t>
  </si>
  <si>
    <t>334. 아스팔트 믹싱플랜트</t>
  </si>
  <si>
    <t>40Ton(80kW)</t>
  </si>
  <si>
    <t>중유</t>
  </si>
  <si>
    <t>335. 아스팔트 믹싱플랜트</t>
  </si>
  <si>
    <t>60Ton(120kW)</t>
  </si>
  <si>
    <t>336. 아스팔트 믹싱플랜트</t>
  </si>
  <si>
    <t>80Ton(160kW)</t>
  </si>
  <si>
    <t>337. 아스팔트 믹싱플랜트</t>
  </si>
  <si>
    <t>100Ton(200kW)</t>
  </si>
  <si>
    <t>338. 아스팔트 믹싱플랜트</t>
  </si>
  <si>
    <t>120Ton(240kW)</t>
  </si>
  <si>
    <t>339. 아스팔트 페이버(피니셔)</t>
  </si>
  <si>
    <t>3.0m</t>
  </si>
  <si>
    <t>340. 아스팔트 디스트리뷰터</t>
  </si>
  <si>
    <t>3000ℓ</t>
  </si>
  <si>
    <t>341. 아스팔트 디스트리뷰터</t>
  </si>
  <si>
    <t>3800ℓ</t>
  </si>
  <si>
    <t>342. 아스팔트 디스트리뷰터</t>
  </si>
  <si>
    <t>4700ℓ</t>
  </si>
  <si>
    <t>343. 아스팔트 디스트리뷰터</t>
  </si>
  <si>
    <t>5700ℓ</t>
  </si>
  <si>
    <t>344. 아스팔트 스프레이어</t>
  </si>
  <si>
    <t>300ℓ</t>
  </si>
  <si>
    <t>휘발유</t>
  </si>
  <si>
    <t>345. 아스팔트 스프레이어</t>
  </si>
  <si>
    <t>400ℓ</t>
  </si>
  <si>
    <t>346. 현장가열 표층재생기</t>
  </si>
  <si>
    <t>479kW</t>
  </si>
  <si>
    <t>347. 노상안정기</t>
  </si>
  <si>
    <t>1.5m</t>
  </si>
  <si>
    <t>348. 노상안정기</t>
  </si>
  <si>
    <t>3.6m</t>
  </si>
  <si>
    <t>349. 콘크리트피니셔(포장용)</t>
  </si>
  <si>
    <t>74.6kW</t>
  </si>
  <si>
    <t>350. 콘크리트피니셔(포장용)</t>
  </si>
  <si>
    <t>160.4kW</t>
  </si>
  <si>
    <t>351. 콘크리트피니셔(포장용)</t>
  </si>
  <si>
    <t>186.5kW</t>
  </si>
  <si>
    <t>352. 콘크리트피니셔(포장용)</t>
  </si>
  <si>
    <t>299.9kW</t>
  </si>
  <si>
    <t>353. 콘크리트피니셔(중분대)</t>
  </si>
  <si>
    <t>105.9kW</t>
  </si>
  <si>
    <t>354. 콘크리트 스프레더</t>
  </si>
  <si>
    <t>7.95m</t>
  </si>
  <si>
    <t>355. 콘크리트 조면마무리기</t>
  </si>
  <si>
    <t>356. 콘크리트 조면마무리기</t>
  </si>
  <si>
    <t>12m</t>
  </si>
  <si>
    <t>357. 콘크리트 롤러페이버</t>
  </si>
  <si>
    <t>손료</t>
  </si>
  <si>
    <t>잡품</t>
  </si>
  <si>
    <t>358. 슬러리실 기계</t>
  </si>
  <si>
    <t>3~3.8m</t>
  </si>
  <si>
    <t>359. 콘크리트 배치플랜트</t>
  </si>
  <si>
    <t>60㎥/hr</t>
  </si>
  <si>
    <t>360. 콘크리트 배치플랜트</t>
  </si>
  <si>
    <t>90㎥/hr</t>
  </si>
  <si>
    <t>361. 콘크리트 배치플랜트</t>
  </si>
  <si>
    <t>120㎥/hr</t>
  </si>
  <si>
    <t>362. 콘크리트 배치플랜트</t>
  </si>
  <si>
    <t>150㎥/hr</t>
  </si>
  <si>
    <t>363. 콘크리트 배치플랜트</t>
  </si>
  <si>
    <t>180㎥/hr</t>
  </si>
  <si>
    <t>364. 콘크리트 배치플랜트</t>
  </si>
  <si>
    <t>210㎥/hr</t>
  </si>
  <si>
    <t>365. 사일로</t>
  </si>
  <si>
    <t>100㎥</t>
  </si>
  <si>
    <t>366. 사일로</t>
  </si>
  <si>
    <t>150㎥</t>
  </si>
  <si>
    <t>367. 사일로</t>
  </si>
  <si>
    <t>200㎥</t>
  </si>
  <si>
    <t>368. 사일로</t>
  </si>
  <si>
    <t>300㎥</t>
  </si>
  <si>
    <t>369. 콘크리트 믹서</t>
  </si>
  <si>
    <t>0.1㎥</t>
  </si>
  <si>
    <t>370. 콘크리트 믹서</t>
  </si>
  <si>
    <t>0.17㎥</t>
  </si>
  <si>
    <t>371. 콘크리트 믹서</t>
  </si>
  <si>
    <t>0.2㎥</t>
  </si>
  <si>
    <t>휘 발 유</t>
  </si>
  <si>
    <t>372. 콘크리트 믹서</t>
  </si>
  <si>
    <t>0.3㎥</t>
  </si>
  <si>
    <t>373. 콘크리트 믹서</t>
  </si>
  <si>
    <t>0.4㎥</t>
  </si>
  <si>
    <t>374. 콘크리트 믹서</t>
  </si>
  <si>
    <t>0.45㎥</t>
  </si>
  <si>
    <t>375. 콘크리트 믹서트럭</t>
  </si>
  <si>
    <t>6.0㎥</t>
  </si>
  <si>
    <t>376. 콘크리트 믹서트럭</t>
  </si>
  <si>
    <t>6.0㎥(L)</t>
  </si>
  <si>
    <t>377. 커 터</t>
  </si>
  <si>
    <t>320~400mm</t>
  </si>
  <si>
    <t>378. 콘크리트 펌프차</t>
  </si>
  <si>
    <t>21m,65~75㎥/hr</t>
  </si>
  <si>
    <t>379. 콘크리트 펌프차</t>
  </si>
  <si>
    <t>28m,65~75㎥/hr</t>
  </si>
  <si>
    <t>380. 콘크리트 펌프차</t>
  </si>
  <si>
    <t>32m,80~95㎥/hr</t>
  </si>
  <si>
    <t>381. 콘크리트 펌프차</t>
  </si>
  <si>
    <t>36m,80~95㎥/hr</t>
  </si>
  <si>
    <t>382. 콘크리트 펌프차</t>
  </si>
  <si>
    <t>41m,80~95㎥/hr</t>
  </si>
  <si>
    <t>383. 콘크리트 펌프차</t>
  </si>
  <si>
    <t>43m,80~95㎥/hr</t>
  </si>
  <si>
    <t>384. 콘크리트 펌프차</t>
  </si>
  <si>
    <t>47m,80~95㎥/hr</t>
  </si>
  <si>
    <t>385. 콘크리트 펌프차</t>
  </si>
  <si>
    <t>52m,80~95㎥/hr</t>
  </si>
  <si>
    <t>386. 콘크리트 펌프</t>
  </si>
  <si>
    <t>12~15㎥/hr</t>
  </si>
  <si>
    <t>387. 콘크리트 펌프</t>
  </si>
  <si>
    <t>20~26㎥/hr</t>
  </si>
  <si>
    <t>388. 초고압 펌프(JSP)</t>
  </si>
  <si>
    <t>200㎏/㎤</t>
  </si>
  <si>
    <t>389. 콘크리트 진동기</t>
  </si>
  <si>
    <t>전기식0.75kW</t>
  </si>
  <si>
    <t>390. 콘크리트 진동기</t>
  </si>
  <si>
    <t>엔진식2.6kW</t>
  </si>
  <si>
    <t>391. 호안블록제작기</t>
  </si>
  <si>
    <t>20KW</t>
  </si>
  <si>
    <t>392. 크러셔(이동식)</t>
  </si>
  <si>
    <t>50t/hr</t>
  </si>
  <si>
    <t>393. 크러셔(이동식)</t>
  </si>
  <si>
    <t>100t/hr</t>
  </si>
  <si>
    <t>394. 크러셔(이동식)</t>
  </si>
  <si>
    <t>150t/hr</t>
  </si>
  <si>
    <t>395. 크러셔(이동식)</t>
  </si>
  <si>
    <t>200t/hr</t>
  </si>
  <si>
    <t>396. 크러셔(이동식,발전기)</t>
  </si>
  <si>
    <t>크 럿 셔</t>
  </si>
  <si>
    <t>발 전 기(250kw)</t>
  </si>
  <si>
    <t>잡    유</t>
  </si>
  <si>
    <t>397. 크러셔(조합)</t>
  </si>
  <si>
    <t>75Ton</t>
  </si>
  <si>
    <t>엔진(149.2kW)</t>
  </si>
  <si>
    <t>죠크럿셔(55.95kW)</t>
  </si>
  <si>
    <t>에이프런피더(7.46kW)</t>
  </si>
  <si>
    <t>콘베이어(7.46kW)</t>
  </si>
  <si>
    <t>스크린(7.46kW)</t>
  </si>
  <si>
    <t>잡     품</t>
  </si>
  <si>
    <t>398. 크러셔</t>
  </si>
  <si>
    <t>조합</t>
  </si>
  <si>
    <t>벨트콘베이어(7.46kW)</t>
  </si>
  <si>
    <t>잡유</t>
  </si>
  <si>
    <t>399. 벨트 컨베이어</t>
  </si>
  <si>
    <t>3.73kW</t>
  </si>
  <si>
    <t>400. 벨트 컨베이어</t>
  </si>
  <si>
    <t>5.60kW</t>
  </si>
  <si>
    <t>401. 벨트 컨베이어</t>
  </si>
  <si>
    <t>7.46kW</t>
  </si>
  <si>
    <t>402. 벨트 컨베이어</t>
  </si>
  <si>
    <t>11.19kW</t>
  </si>
  <si>
    <t>403. 벨트 컨베이어</t>
  </si>
  <si>
    <t>14.92kW</t>
  </si>
  <si>
    <t>404. 에이프런 피더</t>
  </si>
  <si>
    <t>2.24kW</t>
  </si>
  <si>
    <t>405. 에이프런 피더</t>
  </si>
  <si>
    <t>3.73kw(91.44×243.84cm)</t>
  </si>
  <si>
    <t>406. 에이프런 피더</t>
  </si>
  <si>
    <t>3.73kW(91.44×365.76cm)</t>
  </si>
  <si>
    <t>407. 에이프런 피더</t>
  </si>
  <si>
    <t>7.46kW(106.68×304.86cm)</t>
  </si>
  <si>
    <t>408. 에이프런 피더</t>
  </si>
  <si>
    <t>7.46kW(106.68×426.72cm)</t>
  </si>
  <si>
    <t>409. 죠 크러셔</t>
  </si>
  <si>
    <t>18.65kW</t>
  </si>
  <si>
    <t>410. 죠 크러셔</t>
  </si>
  <si>
    <t>22.38kW</t>
  </si>
  <si>
    <t>411. 죠 크러셔</t>
  </si>
  <si>
    <t>29.84kW</t>
  </si>
  <si>
    <t>412. 죠 크러셔</t>
  </si>
  <si>
    <t>44.76kW</t>
  </si>
  <si>
    <t>413. 죠 크러셔</t>
  </si>
  <si>
    <t>55.95kW</t>
  </si>
  <si>
    <t>414. 죠 크러셔</t>
  </si>
  <si>
    <t>82.06kW</t>
  </si>
  <si>
    <t>415. 죠 크러셔</t>
  </si>
  <si>
    <t>104.44kW</t>
  </si>
  <si>
    <t>416. 죠 크러셔</t>
  </si>
  <si>
    <t>111.90kW</t>
  </si>
  <si>
    <t>417. 죠 크러셔</t>
  </si>
  <si>
    <t>141.74kW(76.2×101.6cm)</t>
  </si>
  <si>
    <t>418. 죠 크러셔</t>
  </si>
  <si>
    <t>141.74kW(76.2×106.68cm)</t>
  </si>
  <si>
    <t>419. 죠 크러셔</t>
  </si>
  <si>
    <t>231.26kW</t>
  </si>
  <si>
    <t>420. 롤 크러셔</t>
  </si>
  <si>
    <t>421. 롤 크러셔</t>
  </si>
  <si>
    <t>422. 롤 크러셔</t>
  </si>
  <si>
    <t>423. 롤 크러셔</t>
  </si>
  <si>
    <t>130.55kW</t>
  </si>
  <si>
    <t>424. 롤 크러셔</t>
  </si>
  <si>
    <t>223.80kW(76.2×76.2cm)</t>
  </si>
  <si>
    <t>425. 롤 크러셔</t>
  </si>
  <si>
    <t>149.20kW</t>
  </si>
  <si>
    <t>426. 롤 크러셔</t>
  </si>
  <si>
    <t>223.80kW(104.14×76.2cm)</t>
  </si>
  <si>
    <t>427. 롤 크러셔</t>
  </si>
  <si>
    <t>242.45kW</t>
  </si>
  <si>
    <t>428. 콘 크러셔</t>
  </si>
  <si>
    <t>22kW</t>
  </si>
  <si>
    <t>429. 콘 크러셔</t>
  </si>
  <si>
    <t>40.5kW</t>
  </si>
  <si>
    <t>430. 콘 크러셔</t>
  </si>
  <si>
    <t>55kW</t>
  </si>
  <si>
    <t>431. 콘 크러셔</t>
  </si>
  <si>
    <t>70kW</t>
  </si>
  <si>
    <t>432. 스크린(2단식)</t>
  </si>
  <si>
    <t>5.60kW(91.44×243.84cm)</t>
  </si>
  <si>
    <t>433. 스크린(2단식)</t>
  </si>
  <si>
    <t>5.60kW(91.44×304.8cm)</t>
  </si>
  <si>
    <t>434. 스크린(2단식)</t>
  </si>
  <si>
    <t>7.46kW(121.91×243.84cm)</t>
  </si>
  <si>
    <t>435. 스크린(2단식)</t>
  </si>
  <si>
    <t>7.46kW(121.91×304.8cm)</t>
  </si>
  <si>
    <t>436. 스크린(2단식)</t>
  </si>
  <si>
    <t>11.19kW(121.91×356.76cm)</t>
  </si>
  <si>
    <t>437. 스크린(2단식)</t>
  </si>
  <si>
    <t>11.19kW(121.91×426.72cm)</t>
  </si>
  <si>
    <t>438. 스크린(2단식)</t>
  </si>
  <si>
    <t>439. 스크린(2단식)</t>
  </si>
  <si>
    <t>440. 스크린(3단식)</t>
  </si>
  <si>
    <t>7.46kW(91.44×243.84cm)</t>
  </si>
  <si>
    <t>441. 스크린(3단식)</t>
  </si>
  <si>
    <t>7.46kW(109.73×304.8cm)</t>
  </si>
  <si>
    <t>442. 스크린(3단식)</t>
  </si>
  <si>
    <t>443. 스크린(3단식)</t>
  </si>
  <si>
    <t>14.92kW(121.91×356.76cm)</t>
  </si>
  <si>
    <t>444. 스크린(3단식)</t>
  </si>
  <si>
    <t>14.92kW(121.91×426.72cm)</t>
  </si>
  <si>
    <t>445. 스크린(3단식)</t>
  </si>
  <si>
    <t>22.38kW(152.4×365.76cm)</t>
  </si>
  <si>
    <t>446. 스크린(3단식)</t>
  </si>
  <si>
    <t>22.38kW(152.4×426.72cm)</t>
  </si>
  <si>
    <t>447. 스크린(3단식)</t>
  </si>
  <si>
    <t>448. 아그리게이트 빈</t>
  </si>
  <si>
    <t>7.65㎥</t>
  </si>
  <si>
    <t>449. 아그리게이트 빈</t>
  </si>
  <si>
    <t>16.06㎥</t>
  </si>
  <si>
    <t>450. 아그리게이트 빈</t>
  </si>
  <si>
    <t>19.11㎥</t>
  </si>
  <si>
    <t>451. 아그리게이트 빈</t>
  </si>
  <si>
    <t>22.94㎥</t>
  </si>
  <si>
    <t>452. 아그리게이트 빈</t>
  </si>
  <si>
    <t>26.76㎥</t>
  </si>
  <si>
    <t>453. 아그리게이트 빈</t>
  </si>
  <si>
    <t>34.41㎥</t>
  </si>
  <si>
    <t>454. 아그리게이트 빈</t>
  </si>
  <si>
    <t>53.52㎥</t>
  </si>
  <si>
    <t>455. 골재세척설비</t>
  </si>
  <si>
    <t>15KW</t>
  </si>
  <si>
    <t>456. 파이프추진기(오거유압식)</t>
  </si>
  <si>
    <t>127Ton</t>
  </si>
  <si>
    <t>457. 파이프추진기(오거유압식)</t>
  </si>
  <si>
    <t>240Ton</t>
  </si>
  <si>
    <t>458. 파이프추진기(오거유압식)</t>
  </si>
  <si>
    <t>459. 파이프추진기(공압식)</t>
  </si>
  <si>
    <t>180~195mm</t>
  </si>
  <si>
    <t>460. 파이프추진기(공압식)</t>
  </si>
  <si>
    <t>220~235mm</t>
  </si>
  <si>
    <t>461. 파이프추진기(공압식)</t>
  </si>
  <si>
    <t>270~330mm</t>
  </si>
  <si>
    <t>462. 파이프추진기(공압식)</t>
  </si>
  <si>
    <t>350~400mm</t>
  </si>
  <si>
    <t>463. 파이프추진기(공압식)</t>
  </si>
  <si>
    <t>450~510mm</t>
  </si>
  <si>
    <t>464. 유압잭</t>
  </si>
  <si>
    <t>465. 유압잭</t>
  </si>
  <si>
    <t>466. 유압잭</t>
  </si>
  <si>
    <t>400Ton</t>
  </si>
  <si>
    <t>467. 유압잭</t>
  </si>
  <si>
    <t>500Ton</t>
  </si>
  <si>
    <t>468. 유압잭</t>
  </si>
  <si>
    <t>600Ton</t>
  </si>
  <si>
    <t>469. 공기 압축기</t>
  </si>
  <si>
    <t>3.5㎥/min</t>
  </si>
  <si>
    <t>470. 공기 압축기</t>
  </si>
  <si>
    <t>7.1㎥/min</t>
  </si>
  <si>
    <t>471. 공기 압축기</t>
  </si>
  <si>
    <t>10.3㎥/min</t>
  </si>
  <si>
    <t>472. 공기 압축기</t>
  </si>
  <si>
    <t>17.0㎥/min</t>
  </si>
  <si>
    <t>473. 공기 압축기</t>
  </si>
  <si>
    <t>21.0㎥/min</t>
  </si>
  <si>
    <t>474. 공기 압축기</t>
  </si>
  <si>
    <t>25.5㎥/min</t>
  </si>
  <si>
    <t>475. 페이브먼트 브레이커</t>
  </si>
  <si>
    <t>15.9kg</t>
  </si>
  <si>
    <t>476. 페이브먼트 브레이커</t>
  </si>
  <si>
    <t>25kg</t>
  </si>
  <si>
    <t>477. 페이브먼트 브레이커</t>
  </si>
  <si>
    <t>36kg</t>
  </si>
  <si>
    <t>478. 드릴왜건</t>
  </si>
  <si>
    <t>7.4㎥/min</t>
  </si>
  <si>
    <t>479. 크로울러 드릴(공기식)</t>
  </si>
  <si>
    <t>15㎥/min</t>
  </si>
  <si>
    <t>480. 크로울러 드릴(공기식)</t>
  </si>
  <si>
    <t>17㎥/min</t>
  </si>
  <si>
    <t>481. 크로울러 드릴(탑승유압식)</t>
  </si>
  <si>
    <t>110kW</t>
  </si>
  <si>
    <t>482. 크로울러 드릴(탑승유압식)</t>
  </si>
  <si>
    <t>150kW</t>
  </si>
  <si>
    <t>483. 착암기</t>
  </si>
  <si>
    <t>2.7㎥/min</t>
  </si>
  <si>
    <t>484. 노면파쇄기</t>
  </si>
  <si>
    <t>1.0m</t>
  </si>
  <si>
    <t>485. 노면파쇄기</t>
  </si>
  <si>
    <t>2.0m</t>
  </si>
  <si>
    <t>486. 점보드릴</t>
  </si>
  <si>
    <t>2 BOOM</t>
  </si>
  <si>
    <t>전력</t>
  </si>
  <si>
    <t>487. 점보드릴</t>
  </si>
  <si>
    <t>3 BOOM</t>
  </si>
  <si>
    <t>488. 코어드릴</t>
  </si>
  <si>
    <t>6"</t>
  </si>
  <si>
    <t>489. 코어드릴</t>
  </si>
  <si>
    <t>10"</t>
  </si>
  <si>
    <t>490. 그라우팅 믹서</t>
  </si>
  <si>
    <t>190×2ℓ</t>
  </si>
  <si>
    <t>491. 그라우팅 믹서</t>
  </si>
  <si>
    <t>390×2ℓ</t>
  </si>
  <si>
    <t>492. 믹서(J.S.P용)</t>
  </si>
  <si>
    <t>1.0㎥</t>
  </si>
  <si>
    <t>493. 벤토나이트믹서</t>
  </si>
  <si>
    <t>1.5kw</t>
  </si>
  <si>
    <t>494. 그라우팅 펌프</t>
  </si>
  <si>
    <t>30~60ℓ/min</t>
  </si>
  <si>
    <t>495. 그라우팅 펌프</t>
  </si>
  <si>
    <t>40~125ℓ/min</t>
  </si>
  <si>
    <t>496. 그라우팅 펌프</t>
  </si>
  <si>
    <t>50~200ℓ/min</t>
  </si>
  <si>
    <t>497. 이수분리기</t>
  </si>
  <si>
    <t>76HP</t>
  </si>
  <si>
    <t>498. 디젤파일해머</t>
  </si>
  <si>
    <t>499. 디젤파일해머</t>
  </si>
  <si>
    <t>2.2Ton</t>
  </si>
  <si>
    <t>500. 디젤파일해머</t>
  </si>
  <si>
    <t>3.2Ton</t>
  </si>
  <si>
    <t>501. 디젤파일해머</t>
  </si>
  <si>
    <t>4Ton</t>
  </si>
  <si>
    <t>502. 보링기계</t>
  </si>
  <si>
    <t>40.5×150m</t>
  </si>
  <si>
    <t>503. 보링기계</t>
  </si>
  <si>
    <t>50×200m</t>
  </si>
  <si>
    <t>504. 보링기계</t>
  </si>
  <si>
    <t>50×300m</t>
  </si>
  <si>
    <t>505. 보링기계</t>
  </si>
  <si>
    <t>42×400m</t>
  </si>
  <si>
    <t>506. 보링기계</t>
  </si>
  <si>
    <t>66.7×500m</t>
  </si>
  <si>
    <t>507. 보링기계</t>
  </si>
  <si>
    <t>66.7×850m</t>
  </si>
  <si>
    <t>508. 보링기계</t>
  </si>
  <si>
    <t>60×1000m</t>
  </si>
  <si>
    <t>509. 보링기계(JSP용)</t>
  </si>
  <si>
    <t>510. 보링기계(JSP용)</t>
  </si>
  <si>
    <t>4.2ton</t>
  </si>
  <si>
    <t>511. 오거</t>
  </si>
  <si>
    <t>59.68kW</t>
  </si>
  <si>
    <t>512. 오거</t>
  </si>
  <si>
    <t>74.60kW</t>
  </si>
  <si>
    <t>513. 오거</t>
  </si>
  <si>
    <t>89.52kW</t>
  </si>
  <si>
    <t>514. 오거</t>
  </si>
  <si>
    <t>515. 오거</t>
  </si>
  <si>
    <t>516. 진동파일해머</t>
  </si>
  <si>
    <t>30kW</t>
  </si>
  <si>
    <t>517. 진동파일해머</t>
  </si>
  <si>
    <t>40kW</t>
  </si>
  <si>
    <t>518. 진동파일해머</t>
  </si>
  <si>
    <t>45kW</t>
  </si>
  <si>
    <t>519. 진동파일해머</t>
  </si>
  <si>
    <t>60kW</t>
  </si>
  <si>
    <t>520. 진동파일해머</t>
  </si>
  <si>
    <t>90kW</t>
  </si>
  <si>
    <t>521. 진동파일해머</t>
  </si>
  <si>
    <t>120kW</t>
  </si>
  <si>
    <t>522. 워트제트</t>
  </si>
  <si>
    <t>96kW</t>
  </si>
  <si>
    <t>523. 유압식압입인발기</t>
  </si>
  <si>
    <t>524. 유압회전식굴착기</t>
  </si>
  <si>
    <t>800~1200mm</t>
  </si>
  <si>
    <t>525. 유압식 무한궤도 크레인</t>
  </si>
  <si>
    <t>120Ton</t>
  </si>
  <si>
    <t>526. 유압파일해머</t>
  </si>
  <si>
    <t>527. 유압파일해머</t>
  </si>
  <si>
    <t>528. 유압파일해머</t>
  </si>
  <si>
    <t>529. 유압파일해머</t>
  </si>
  <si>
    <t>530. 유압파일해머</t>
  </si>
  <si>
    <t>13Ton</t>
  </si>
  <si>
    <t>531. 고성능착정기</t>
  </si>
  <si>
    <t>335.7kW</t>
  </si>
  <si>
    <t>532. 하수관천공기</t>
  </si>
  <si>
    <t>수동식</t>
  </si>
  <si>
    <t>533. 상수도관천공기</t>
  </si>
  <si>
    <t>534. 골재살포기(자주식)</t>
  </si>
  <si>
    <t>3.5m</t>
  </si>
  <si>
    <t>535. 자동세륜기</t>
  </si>
  <si>
    <t>2200m×5150m×1000m</t>
  </si>
  <si>
    <t>536. 물탱크</t>
  </si>
  <si>
    <t>5500ℓ</t>
  </si>
  <si>
    <t>537. 물탱크</t>
  </si>
  <si>
    <t>16000ℓ</t>
  </si>
  <si>
    <t>538. 이동식 임목파쇄기</t>
  </si>
  <si>
    <t>93.25kW</t>
  </si>
  <si>
    <t>539. 이동식 임목파쇄기</t>
  </si>
  <si>
    <t>354.35kW</t>
  </si>
  <si>
    <t>540. 이동식 임목파쇄기</t>
  </si>
  <si>
    <t>402.84kW</t>
  </si>
  <si>
    <t>541. 부착용집게</t>
  </si>
  <si>
    <t>0.7~0.8kW</t>
  </si>
  <si>
    <t>542. 라인마커</t>
  </si>
  <si>
    <t>10Km/hr</t>
  </si>
  <si>
    <t>543. 차선제거기</t>
  </si>
  <si>
    <t>4.1kW</t>
  </si>
  <si>
    <t>544. 윈치(수동)</t>
  </si>
  <si>
    <t>싱글1Ton(11.19kW)</t>
  </si>
  <si>
    <t>545. 윈치(수동)</t>
  </si>
  <si>
    <t>싱글3Ton(22.38kW)</t>
  </si>
  <si>
    <t>546. 윈치(수동)</t>
  </si>
  <si>
    <t>싱글5Ton(37.30kW)</t>
  </si>
  <si>
    <t>547. 윈치(수동)</t>
  </si>
  <si>
    <t>더블3Ton(22.38kW)</t>
  </si>
  <si>
    <t>548. 윈치(수동)</t>
  </si>
  <si>
    <t>더블5Ton(37.30kW)</t>
  </si>
  <si>
    <t>549. 윈치(자동)</t>
  </si>
  <si>
    <t>550. 윈치(자동)</t>
  </si>
  <si>
    <t>551. 윈치(자동)</t>
  </si>
  <si>
    <t>552. 윈치(자동)</t>
  </si>
  <si>
    <t>553. 발전기</t>
  </si>
  <si>
    <t>25kW</t>
  </si>
  <si>
    <t>554. 발전기</t>
  </si>
  <si>
    <t>50kW</t>
  </si>
  <si>
    <t>555. 발전기</t>
  </si>
  <si>
    <t>100kW</t>
  </si>
  <si>
    <t>556. 발전기</t>
  </si>
  <si>
    <t>125kW</t>
  </si>
  <si>
    <t>557. 발전기</t>
  </si>
  <si>
    <t>558. 발전기</t>
  </si>
  <si>
    <t>200kW</t>
  </si>
  <si>
    <t>559. 발전기</t>
  </si>
  <si>
    <t>250kW</t>
  </si>
  <si>
    <t>560. 발전기</t>
  </si>
  <si>
    <t>350kW</t>
  </si>
  <si>
    <t>561. 발전기</t>
  </si>
  <si>
    <t>450kW</t>
  </si>
  <si>
    <t>562. 발전기</t>
  </si>
  <si>
    <t>500kW</t>
  </si>
  <si>
    <t>563. 발전기</t>
  </si>
  <si>
    <t>700kW</t>
  </si>
  <si>
    <t>564. 용접기(교류)</t>
  </si>
  <si>
    <t>200Amp</t>
  </si>
  <si>
    <t>565. 용접기(교류)</t>
  </si>
  <si>
    <t>300Amp</t>
  </si>
  <si>
    <t>566. 용접기(교류)</t>
  </si>
  <si>
    <t>400Amp</t>
  </si>
  <si>
    <t>567. 용접기(교류)</t>
  </si>
  <si>
    <t>500Amp</t>
  </si>
  <si>
    <t>568. 용접기(직류)</t>
  </si>
  <si>
    <t>569. 용접기(직류)</t>
  </si>
  <si>
    <t>570. 용접기(직류)</t>
  </si>
  <si>
    <t>571. 융착기</t>
  </si>
  <si>
    <t>20~75mm</t>
  </si>
  <si>
    <t>572. 융착기</t>
  </si>
  <si>
    <t>100~150mm</t>
  </si>
  <si>
    <t>573. 융착기</t>
  </si>
  <si>
    <t>200~300mm</t>
  </si>
  <si>
    <t>574. 융착기</t>
  </si>
  <si>
    <t>575. 융착기</t>
  </si>
  <si>
    <t>450~600mm</t>
  </si>
  <si>
    <t>576. 융착기</t>
  </si>
  <si>
    <t>700~900mm</t>
  </si>
  <si>
    <t>577. 알곤용접기</t>
  </si>
  <si>
    <t>578. 절단기</t>
  </si>
  <si>
    <t>5.08~15.24cm</t>
  </si>
  <si>
    <t>579. 절단기</t>
  </si>
  <si>
    <t>40.64cm</t>
  </si>
  <si>
    <t>580. 프라즈마 절단기</t>
  </si>
  <si>
    <t>100Amp</t>
  </si>
  <si>
    <t>581. 건설용펌프(자흡식)</t>
  </si>
  <si>
    <t>50mm</t>
  </si>
  <si>
    <t>582. 건설용펌프(자흡식)</t>
  </si>
  <si>
    <t>80mm</t>
  </si>
  <si>
    <t>583. 건설용펌프(자흡식)</t>
  </si>
  <si>
    <t>100mm</t>
  </si>
  <si>
    <t>584. 건설용펌프(자흡식)</t>
  </si>
  <si>
    <t>125mm</t>
  </si>
  <si>
    <t>585. 건설용펌프(자흡식)</t>
  </si>
  <si>
    <t>150mm</t>
  </si>
  <si>
    <t>586. 수중모터펌프</t>
  </si>
  <si>
    <t>587. 수중모터펌프</t>
  </si>
  <si>
    <t>588. 수중모터펌프</t>
  </si>
  <si>
    <t>589. 취부기(녹생토)</t>
  </si>
  <si>
    <t>11.94kW</t>
  </si>
  <si>
    <t>590. 취부기(녹생토)</t>
  </si>
  <si>
    <t>591. 실사출기</t>
  </si>
  <si>
    <t>4노즐</t>
  </si>
  <si>
    <t>592. 가솔린 엔진</t>
  </si>
  <si>
    <t>1.87kW</t>
  </si>
  <si>
    <t>593. 가솔린 엔진</t>
  </si>
  <si>
    <t>594. 가솔린 엔진</t>
  </si>
  <si>
    <t>2.98kW</t>
  </si>
  <si>
    <t>595. 가솔린 엔진</t>
  </si>
  <si>
    <t>3.36kW</t>
  </si>
  <si>
    <t>596. 가솔린 엔진</t>
  </si>
  <si>
    <t>5.22kW</t>
  </si>
  <si>
    <t>597. 가솔린 엔진</t>
  </si>
  <si>
    <t>8.95kW</t>
  </si>
  <si>
    <t>598. 디젤 엔진</t>
  </si>
  <si>
    <t>599. 디젤 엔진</t>
  </si>
  <si>
    <t>600. 디젤 엔진</t>
  </si>
  <si>
    <t>6.71kW</t>
  </si>
  <si>
    <t>601. 디젤 엔진</t>
  </si>
  <si>
    <t>602. 디젤 엔진</t>
  </si>
  <si>
    <t>13.43kW</t>
  </si>
  <si>
    <t>603. 디젤 엔진</t>
  </si>
  <si>
    <t>604. 디젤 엔진</t>
  </si>
  <si>
    <t>26.11kW</t>
  </si>
  <si>
    <t>605. 디젤 엔진</t>
  </si>
  <si>
    <t>52.22kW</t>
  </si>
  <si>
    <t>606. 디젤 엔진</t>
  </si>
  <si>
    <t>607. 디젤 엔진</t>
  </si>
  <si>
    <t>608. 디젤 엔진</t>
  </si>
  <si>
    <t>609. 엔진식도장기</t>
  </si>
  <si>
    <t>4.7ℓ/min</t>
  </si>
  <si>
    <t>610. 모  터</t>
  </si>
  <si>
    <t>0.75kW</t>
  </si>
  <si>
    <t>611. 모  터</t>
  </si>
  <si>
    <t>1.49kW</t>
  </si>
  <si>
    <t>612. 모  터</t>
  </si>
  <si>
    <t>613. 모  터</t>
  </si>
  <si>
    <t>614. 모  터</t>
  </si>
  <si>
    <t>615. 모  터</t>
  </si>
  <si>
    <t>616. 모  터</t>
  </si>
  <si>
    <t>617. 모  터</t>
  </si>
  <si>
    <t>618. 모  터</t>
  </si>
  <si>
    <t>619. 모  터</t>
  </si>
  <si>
    <t>620. 모  터</t>
  </si>
  <si>
    <t>621. 모  터</t>
  </si>
  <si>
    <t>37.30kW</t>
  </si>
  <si>
    <t>622. 모  터</t>
  </si>
  <si>
    <t>623. 모  터</t>
  </si>
  <si>
    <t>624. 모터(쉴드TBM용)</t>
  </si>
  <si>
    <t>180kw</t>
  </si>
  <si>
    <t>625. 에어 호스</t>
  </si>
  <si>
    <t>1.91cm</t>
  </si>
  <si>
    <t>626. 에어 호스</t>
  </si>
  <si>
    <t>2.54cm</t>
  </si>
  <si>
    <t>627. 에어 호스</t>
  </si>
  <si>
    <t>3.81cm</t>
  </si>
  <si>
    <t>628. 에어 호스</t>
  </si>
  <si>
    <t>5.08cm</t>
  </si>
  <si>
    <t>629. 바이브레이트</t>
  </si>
  <si>
    <t>봉상후렉시블</t>
  </si>
  <si>
    <t>630. 콘크리트펌프용 파이프</t>
  </si>
  <si>
    <t>150㎜×1m</t>
  </si>
  <si>
    <t>631. 콘크리트펌프용 파이프</t>
  </si>
  <si>
    <t>150㎜×2m</t>
  </si>
  <si>
    <t>632. 콘크리트펌프용 파이프</t>
  </si>
  <si>
    <t>150㎜×3m</t>
  </si>
  <si>
    <t>633. 콘크리트펌프용 파이프</t>
  </si>
  <si>
    <t>곡관150㎜×45˚</t>
  </si>
  <si>
    <t>634. 콘크리트펌프용 파이프</t>
  </si>
  <si>
    <t>곡관150㎜×60˚</t>
  </si>
  <si>
    <t>635. 콘크리트펌프용 파이프</t>
  </si>
  <si>
    <t>곡관150㎜×90˚</t>
  </si>
  <si>
    <t>636. CCTV 카메라</t>
  </si>
  <si>
    <t>측시용(P&amp;T)</t>
  </si>
  <si>
    <t>손     료</t>
  </si>
  <si>
    <t>637. CCTV 탑재차</t>
  </si>
  <si>
    <t>스타렉스9인승(GX)</t>
  </si>
  <si>
    <t>638. 컴퓨터(Pentium4)</t>
  </si>
  <si>
    <t>삼성(DM-V40)</t>
  </si>
  <si>
    <t>639. 프린터</t>
  </si>
  <si>
    <t>삼성(ML-8300N)</t>
  </si>
  <si>
    <t>640. 모니터</t>
  </si>
  <si>
    <t>삼성17"(CD175GP)</t>
  </si>
  <si>
    <t>손       료</t>
  </si>
  <si>
    <t>641. VTR(비디오)</t>
  </si>
  <si>
    <t>LG(LV-M50)</t>
  </si>
  <si>
    <t>642. S / W</t>
  </si>
  <si>
    <t>SICAS</t>
  </si>
  <si>
    <t>643. 오가크레인</t>
  </si>
  <si>
    <t>2.9Ton급</t>
  </si>
  <si>
    <t>644. 진공흡입준설차</t>
  </si>
  <si>
    <t>645. 진공흡입준설차</t>
  </si>
  <si>
    <t>646. 타이템퍼</t>
  </si>
  <si>
    <t>3400/min</t>
  </si>
  <si>
    <t>647. 양로기</t>
  </si>
  <si>
    <t>648. 내면보수차</t>
  </si>
  <si>
    <t>649. 천공기차</t>
  </si>
  <si>
    <t>650. 보일러차</t>
  </si>
  <si>
    <t>10,000kcal</t>
  </si>
  <si>
    <t>651. 크레인차</t>
  </si>
  <si>
    <t>652. 콘크리트표면절삭기</t>
  </si>
  <si>
    <t>320mm</t>
  </si>
  <si>
    <t>653. 숏블라스트기</t>
  </si>
  <si>
    <t>380mm</t>
  </si>
  <si>
    <t>654. LMC믹서</t>
  </si>
  <si>
    <t>7.0㎥</t>
  </si>
  <si>
    <t>655. 양생작업대</t>
  </si>
  <si>
    <t>12.0m</t>
  </si>
  <si>
    <t>656. RPD 65LCE</t>
  </si>
  <si>
    <t>크롤러타입,Φ125mm</t>
  </si>
  <si>
    <t>657. 드릴펌프</t>
  </si>
  <si>
    <t>MG-15HFV</t>
  </si>
  <si>
    <t>658. 라이닝기</t>
  </si>
  <si>
    <t>659. 모노펌프</t>
  </si>
  <si>
    <t>5-20㎥/hr</t>
  </si>
  <si>
    <t>660. SAND PUMP</t>
  </si>
  <si>
    <t>50HP</t>
  </si>
  <si>
    <t>661. 수  조</t>
  </si>
  <si>
    <t>662. 배송관</t>
  </si>
  <si>
    <t>Φ200×5.5m</t>
  </si>
  <si>
    <t>663. 배송관</t>
  </si>
  <si>
    <t>Φ250×5.5m</t>
  </si>
  <si>
    <t>664. 배송관</t>
  </si>
  <si>
    <t>Φ300×5.5m</t>
  </si>
  <si>
    <t>665. 배송관</t>
  </si>
  <si>
    <t>Φ350×5.5m</t>
  </si>
  <si>
    <t>666. 배송관</t>
  </si>
  <si>
    <t>Φ400×6m</t>
  </si>
  <si>
    <t>667. 배송관</t>
  </si>
  <si>
    <t>Φ510×6m</t>
  </si>
  <si>
    <t>668. 배송관</t>
  </si>
  <si>
    <t>Φ560×6m</t>
  </si>
  <si>
    <t>669. 배송관</t>
  </si>
  <si>
    <t>Φ610×6m</t>
  </si>
  <si>
    <t>670. 배송관</t>
  </si>
  <si>
    <t>Φ630×6m</t>
  </si>
  <si>
    <t>671. 배송관</t>
  </si>
  <si>
    <t>Φ660×6m</t>
  </si>
  <si>
    <t>672. 배송관</t>
  </si>
  <si>
    <t>Φ685×6m</t>
  </si>
  <si>
    <t>673. 배송관</t>
  </si>
  <si>
    <t>Φ710×6m</t>
  </si>
  <si>
    <t>674. 배송관</t>
  </si>
  <si>
    <t>Φ760×6m</t>
  </si>
  <si>
    <t>675. 배송관</t>
  </si>
  <si>
    <t>Φ840×6m</t>
  </si>
  <si>
    <t>676. 배송관</t>
  </si>
  <si>
    <t>Φ860×6m</t>
  </si>
  <si>
    <t>677. 배송관 띄우개(부함)</t>
  </si>
  <si>
    <t>Φ430×4.5m</t>
  </si>
  <si>
    <t>678. 배송관 띄우개(부함)</t>
  </si>
  <si>
    <t>Φ500×4.5m</t>
  </si>
  <si>
    <t>679. 배송관 띄우개(부함)</t>
  </si>
  <si>
    <t>Φ600×4.5m</t>
  </si>
  <si>
    <t>680. 배송관 띄우개(부함)</t>
  </si>
  <si>
    <t>Φ700×4.5m</t>
  </si>
  <si>
    <t>681. 배송관 띄우개(부함)</t>
  </si>
  <si>
    <t>Φ900×4.5m</t>
  </si>
  <si>
    <t>682. 배송관 띄우개(부함)</t>
  </si>
  <si>
    <t>Φ1000×4.5m</t>
  </si>
  <si>
    <t>683. 배송관 띄우개(부함)</t>
  </si>
  <si>
    <t>Φ1100×4.5m</t>
  </si>
  <si>
    <t>684. 배송관 띄우개(부함)</t>
  </si>
  <si>
    <t>Φ1200×4.5m</t>
  </si>
  <si>
    <t>685. 배송관 띄우개(부함)</t>
  </si>
  <si>
    <t>Φ1300×5.0m</t>
  </si>
  <si>
    <t>686. 배송관 띄우개(부함)</t>
  </si>
  <si>
    <t>Φ1400×5.0m</t>
  </si>
  <si>
    <t>687. 배송관 띄우개(부함)</t>
  </si>
  <si>
    <t>Φ1500×5.0m</t>
  </si>
  <si>
    <t>688. 배송관 띄우개(부함)</t>
  </si>
  <si>
    <t>Φ1600×5.0m</t>
  </si>
  <si>
    <t>689. 고무죠인트</t>
  </si>
  <si>
    <t>Φ410×0.9m</t>
  </si>
  <si>
    <t>690. 고무죠인트</t>
  </si>
  <si>
    <t>Φ610×1.0m</t>
  </si>
  <si>
    <t>691. 고무죠인트</t>
  </si>
  <si>
    <t>Φ710×1.2m</t>
  </si>
  <si>
    <t>692. 고무죠인트</t>
  </si>
  <si>
    <t>Φ760×1.9m</t>
  </si>
  <si>
    <t>693. 펌프 준설선</t>
  </si>
  <si>
    <t>224kW</t>
  </si>
  <si>
    <t>준설선선장</t>
  </si>
  <si>
    <t>1/8*16/12*25/20*24/15</t>
  </si>
  <si>
    <t>준설선기관사</t>
  </si>
  <si>
    <t>준설선운전사</t>
  </si>
  <si>
    <t>선    원</t>
  </si>
  <si>
    <t>694. 펌프 준설선</t>
  </si>
  <si>
    <t>448kW</t>
  </si>
  <si>
    <t>695. 펌프 준설선</t>
  </si>
  <si>
    <t>746kW</t>
  </si>
  <si>
    <t>696. 펌프 준설선</t>
  </si>
  <si>
    <t>895kW</t>
  </si>
  <si>
    <t>697. 펌프 준설선</t>
  </si>
  <si>
    <t>1,492kW</t>
  </si>
  <si>
    <t>698. 펌프 준설선</t>
  </si>
  <si>
    <t>1,641kW</t>
  </si>
  <si>
    <t>699. 펌프 준설선</t>
  </si>
  <si>
    <t>2,462kW</t>
  </si>
  <si>
    <t>700. 펌프 준설선</t>
  </si>
  <si>
    <t>2,984kW</t>
  </si>
  <si>
    <t>701. 펌프 준설선</t>
  </si>
  <si>
    <t>3,282kW</t>
  </si>
  <si>
    <t>702. 펌프 준설선</t>
  </si>
  <si>
    <t>4,476kW</t>
  </si>
  <si>
    <t>703. 펌프 준설선</t>
  </si>
  <si>
    <t>5,968kW</t>
  </si>
  <si>
    <t>704. 펌프 준설선</t>
  </si>
  <si>
    <t>8,952kW</t>
  </si>
  <si>
    <t>잡   유</t>
  </si>
  <si>
    <t>705. 펌프 준설선</t>
  </si>
  <si>
    <t>14,920kW</t>
  </si>
  <si>
    <t>706. 그래브 준설선</t>
  </si>
  <si>
    <t>0.65㎥</t>
  </si>
  <si>
    <t>1/8*16/12*25/20*12/10</t>
  </si>
  <si>
    <t>707. 그래브 준설선</t>
  </si>
  <si>
    <t>708. 그래브 준설선</t>
  </si>
  <si>
    <t>1.5㎥</t>
  </si>
  <si>
    <t>709. 그래브 준설선</t>
  </si>
  <si>
    <t>3.0㎥</t>
  </si>
  <si>
    <t>710. 그래브 준설선</t>
  </si>
  <si>
    <t>5.0㎥</t>
  </si>
  <si>
    <t>711. 그래브 준설선</t>
  </si>
  <si>
    <t>712. 그래브 준설선</t>
  </si>
  <si>
    <t>7.5㎥</t>
  </si>
  <si>
    <t>713. 그래브 준설선</t>
  </si>
  <si>
    <t>12.5㎥</t>
  </si>
  <si>
    <t>714. 그래브 준설선</t>
  </si>
  <si>
    <t>16.0㎥</t>
  </si>
  <si>
    <t>715. 그래브 준설선</t>
  </si>
  <si>
    <t>25.0㎥</t>
  </si>
  <si>
    <t>716. 쇄암선</t>
  </si>
  <si>
    <t>중추식10Ton</t>
  </si>
  <si>
    <t>준설선기관장</t>
  </si>
  <si>
    <t>717. 쇄암선</t>
  </si>
  <si>
    <t>중추식20Ton</t>
  </si>
  <si>
    <t>718. 쇄암선</t>
  </si>
  <si>
    <t>중추식30Ton</t>
  </si>
  <si>
    <t>준설선전기사</t>
  </si>
  <si>
    <t>719. 쇄암선</t>
  </si>
  <si>
    <t>중추식52Ton</t>
  </si>
  <si>
    <t>720. 예  선</t>
  </si>
  <si>
    <t>119kW</t>
  </si>
  <si>
    <t>721. 예  선</t>
  </si>
  <si>
    <t>134kW</t>
  </si>
  <si>
    <t>722. 예  선</t>
  </si>
  <si>
    <t>134kW:PUMP</t>
  </si>
  <si>
    <t>723. 예  선</t>
  </si>
  <si>
    <t>134kW:GRAB</t>
  </si>
  <si>
    <t>724. 예  선</t>
  </si>
  <si>
    <t>187kW</t>
  </si>
  <si>
    <t>725. 예  선</t>
  </si>
  <si>
    <t>187kW:PUMP</t>
  </si>
  <si>
    <t>726. 예  선</t>
  </si>
  <si>
    <t>187kW:GRAB</t>
  </si>
  <si>
    <t>727. 예  선</t>
  </si>
  <si>
    <t>261kW</t>
  </si>
  <si>
    <t>728. 예  선</t>
  </si>
  <si>
    <t>261kW:PUMP</t>
  </si>
  <si>
    <t>729. 예  선</t>
  </si>
  <si>
    <t>261kW:GRAB</t>
  </si>
  <si>
    <t>730. 예  선</t>
  </si>
  <si>
    <t>336kW</t>
  </si>
  <si>
    <t>731. 예  선</t>
  </si>
  <si>
    <t>336kW:PUMP</t>
  </si>
  <si>
    <t>732. 예  선</t>
  </si>
  <si>
    <t>336kW:GRAB</t>
  </si>
  <si>
    <t>733. 예  선</t>
  </si>
  <si>
    <t>373kW</t>
  </si>
  <si>
    <t>734. 예  선</t>
  </si>
  <si>
    <t>373kW:PUMP</t>
  </si>
  <si>
    <t>735. 예  선</t>
  </si>
  <si>
    <t>373kW:GRAB</t>
  </si>
  <si>
    <t>736. 예  선</t>
  </si>
  <si>
    <t>597kW</t>
  </si>
  <si>
    <t>737. 예  선</t>
  </si>
  <si>
    <t>597kW:PUMP</t>
  </si>
  <si>
    <t>738. 예  선</t>
  </si>
  <si>
    <t>597kW:GRAB</t>
  </si>
  <si>
    <t>739. 예  선</t>
  </si>
  <si>
    <t>740. 예  선</t>
  </si>
  <si>
    <t>746kW:PUMP</t>
  </si>
  <si>
    <t>741. 예  선</t>
  </si>
  <si>
    <t>746kW:GRAB</t>
  </si>
  <si>
    <t>742. 예  선</t>
  </si>
  <si>
    <t>1,790kW</t>
  </si>
  <si>
    <t>743. 예  선</t>
  </si>
  <si>
    <t>1,790kW:PUMP</t>
  </si>
  <si>
    <t>744. 예  선</t>
  </si>
  <si>
    <t>1,790kW:GRAB</t>
  </si>
  <si>
    <t>745. 양묘선</t>
  </si>
  <si>
    <t>7.5kW</t>
  </si>
  <si>
    <t>746. 양묘선</t>
  </si>
  <si>
    <t>7.5kW:GRAB</t>
  </si>
  <si>
    <t>747. 양묘선</t>
  </si>
  <si>
    <t>22.4kW</t>
  </si>
  <si>
    <t>748. 양묘선</t>
  </si>
  <si>
    <t>22.4kW:PUMP</t>
  </si>
  <si>
    <t>749. 양묘선</t>
  </si>
  <si>
    <t>22.4kW:GRAB</t>
  </si>
  <si>
    <t>750. 양묘선</t>
  </si>
  <si>
    <t>37.3kW</t>
  </si>
  <si>
    <t>751. 양묘선</t>
  </si>
  <si>
    <t>37.3kW:PUMP</t>
  </si>
  <si>
    <t>752. 양묘선</t>
  </si>
  <si>
    <t>37.3kW:GRAB</t>
  </si>
  <si>
    <t>753. 양묘선</t>
  </si>
  <si>
    <t>44.8kW</t>
  </si>
  <si>
    <t>754. 양묘선</t>
  </si>
  <si>
    <t>44.8kW:PUMP</t>
  </si>
  <si>
    <t>755. 양묘선</t>
  </si>
  <si>
    <t>44.8kW:GRAB</t>
  </si>
  <si>
    <t>756. 양묘선</t>
  </si>
  <si>
    <t>757. 양묘선</t>
  </si>
  <si>
    <t>74.6kW:PUMP</t>
  </si>
  <si>
    <t>758. 양묘선</t>
  </si>
  <si>
    <t>74.6kW:GRAB</t>
  </si>
  <si>
    <t>759. 양묘선</t>
  </si>
  <si>
    <t>89.5kW</t>
  </si>
  <si>
    <t>760. 양묘선</t>
  </si>
  <si>
    <t>89.5kW:PUMP</t>
  </si>
  <si>
    <t>761. 양묘선</t>
  </si>
  <si>
    <t>89.5kW:GRAB</t>
  </si>
  <si>
    <t>762. 양묘선</t>
  </si>
  <si>
    <t>149.2kW</t>
  </si>
  <si>
    <t>763. 양묘선</t>
  </si>
  <si>
    <t>149.2kW:PUMP</t>
  </si>
  <si>
    <t>764. 양묘선</t>
  </si>
  <si>
    <t>149.2kW:GRAB</t>
  </si>
  <si>
    <t>765. 양묘선</t>
  </si>
  <si>
    <t>766. 양묘선</t>
  </si>
  <si>
    <t>186.5kW:PUMP</t>
  </si>
  <si>
    <t>767. 양묘선</t>
  </si>
  <si>
    <t>186.5kW:GRAB</t>
  </si>
  <si>
    <t>768. 양묘선</t>
  </si>
  <si>
    <t>223.8kW</t>
  </si>
  <si>
    <t>769. 양묘선</t>
  </si>
  <si>
    <t>223.8kW:PUMP</t>
  </si>
  <si>
    <t>770. 양묘선</t>
  </si>
  <si>
    <t>223.8kW:GRAB</t>
  </si>
  <si>
    <t>771. 양묘선</t>
  </si>
  <si>
    <t>283.5kW</t>
  </si>
  <si>
    <t>772. 양묘선</t>
  </si>
  <si>
    <t>283.5kW:PUMP</t>
  </si>
  <si>
    <t>773. 양묘선</t>
  </si>
  <si>
    <t>283.5kW:GRAB</t>
  </si>
  <si>
    <t>774. 양묘선</t>
  </si>
  <si>
    <t>507.3kW</t>
  </si>
  <si>
    <t>775. 양묘선</t>
  </si>
  <si>
    <t>507.3kW:PUMP</t>
  </si>
  <si>
    <t>776. 양묘선</t>
  </si>
  <si>
    <t>507.3kW:GRAB</t>
  </si>
  <si>
    <t>777. 기중기선</t>
  </si>
  <si>
    <t>778. 기중기선</t>
  </si>
  <si>
    <t>779. 기중기선</t>
  </si>
  <si>
    <t>780. 기중기선</t>
  </si>
  <si>
    <t>781. 기중기선</t>
  </si>
  <si>
    <t>782. 토운선</t>
  </si>
  <si>
    <t>60㎥</t>
  </si>
  <si>
    <t>783. 토운선</t>
  </si>
  <si>
    <t>60㎥:PUMP</t>
  </si>
  <si>
    <t>784. 토운선</t>
  </si>
  <si>
    <t>60㎥:GRAB</t>
  </si>
  <si>
    <t>785. 토운선</t>
  </si>
  <si>
    <t>786. 토운선</t>
  </si>
  <si>
    <t>100㎥:PUMP</t>
  </si>
  <si>
    <t>787. 토운선</t>
  </si>
  <si>
    <t>100㎥:GRAB</t>
  </si>
  <si>
    <t>788. 토운선</t>
  </si>
  <si>
    <t>789. 토운선</t>
  </si>
  <si>
    <t>200㎥:PUMP</t>
  </si>
  <si>
    <t>790. 토운선</t>
  </si>
  <si>
    <t>200㎥:GRAB</t>
  </si>
  <si>
    <t>791. 토운선</t>
  </si>
  <si>
    <t>792. 토운선</t>
  </si>
  <si>
    <t>300㎥:PUMP</t>
  </si>
  <si>
    <t>793. 토운선</t>
  </si>
  <si>
    <t>300㎥:GRAB</t>
  </si>
  <si>
    <t>794. 토운선</t>
  </si>
  <si>
    <t>500㎥</t>
  </si>
  <si>
    <t>795. 토운선</t>
  </si>
  <si>
    <t>500㎥:PUMP</t>
  </si>
  <si>
    <t>796. 토운선</t>
  </si>
  <si>
    <t>500㎥:GRAB</t>
  </si>
  <si>
    <t>797. 토운선</t>
  </si>
  <si>
    <t>600㎥</t>
  </si>
  <si>
    <t>798. 토운선</t>
  </si>
  <si>
    <t>600㎥:PUMP</t>
  </si>
  <si>
    <t>799. 토운선</t>
  </si>
  <si>
    <t>600㎥:GRAB</t>
  </si>
  <si>
    <t>800. 이우선</t>
  </si>
  <si>
    <t>5Ton달기</t>
  </si>
  <si>
    <t>801. 이우선</t>
  </si>
  <si>
    <t>8Ton달기</t>
  </si>
  <si>
    <t>802. 대   선</t>
  </si>
  <si>
    <t>803. 대   선</t>
  </si>
  <si>
    <t>804. 대   선</t>
  </si>
  <si>
    <t>805. 대   선</t>
  </si>
  <si>
    <t>806. 대   선</t>
  </si>
  <si>
    <t>807. 대   선</t>
  </si>
  <si>
    <t>808. 대   선</t>
  </si>
  <si>
    <t>809. 대   선</t>
  </si>
  <si>
    <t>810. 대   선</t>
  </si>
  <si>
    <t>700Ton</t>
  </si>
  <si>
    <t>811. 대   선</t>
  </si>
  <si>
    <t>1,000Ton</t>
  </si>
  <si>
    <t>812. 대   선</t>
  </si>
  <si>
    <t>1,100Ton</t>
  </si>
  <si>
    <t>813. 대   선</t>
  </si>
  <si>
    <t>1,400Ton</t>
  </si>
  <si>
    <t>814. 대   선</t>
  </si>
  <si>
    <t>1,500Ton</t>
  </si>
  <si>
    <t>815. 대   선</t>
  </si>
  <si>
    <t>1,750Ton</t>
  </si>
  <si>
    <t>816. 대   선</t>
  </si>
  <si>
    <t>2,000Ton</t>
  </si>
  <si>
    <t>817. 대   선</t>
  </si>
  <si>
    <t>3,000Ton</t>
  </si>
  <si>
    <t>818. 하천골재채취선</t>
  </si>
  <si>
    <t>819. 하천골재채취선</t>
  </si>
  <si>
    <t>820. 하천골재채취선</t>
  </si>
  <si>
    <t>821. 하천골재채취선</t>
  </si>
  <si>
    <t>970kW</t>
  </si>
  <si>
    <t>822. 하천골재채취선</t>
  </si>
  <si>
    <t>1,044kW</t>
  </si>
  <si>
    <t>823. 하천골재채취선</t>
  </si>
  <si>
    <t>1,119kW</t>
  </si>
  <si>
    <t>824. 하천골재채취선</t>
  </si>
  <si>
    <t>1,194kW</t>
  </si>
  <si>
    <t>825. 모르타르펌프</t>
  </si>
  <si>
    <t>3.763kW</t>
  </si>
  <si>
    <t>전    력</t>
  </si>
  <si>
    <t>KWH</t>
  </si>
  <si>
    <t>826. 모르타르펌프</t>
  </si>
  <si>
    <t>10HP</t>
  </si>
  <si>
    <t>827. 모르타르믹서</t>
  </si>
  <si>
    <t>SET</t>
  </si>
  <si>
    <t>828. 양수기</t>
  </si>
  <si>
    <t>829. 파워트로웰</t>
  </si>
  <si>
    <t>830. 배관파이프</t>
  </si>
  <si>
    <t>50mm-2.6mΦ</t>
  </si>
  <si>
    <t>831. 회전날개</t>
  </si>
  <si>
    <t>L=310mm</t>
  </si>
  <si>
    <t>832. 조합기중기선</t>
  </si>
  <si>
    <t>대  선(100T)</t>
  </si>
  <si>
    <t>크레인(10T)</t>
  </si>
  <si>
    <t>833. 조합기중기선</t>
  </si>
  <si>
    <t>크레인(15T)</t>
  </si>
  <si>
    <t>834. 조합기중기선</t>
  </si>
  <si>
    <t>크레인(20T)</t>
  </si>
  <si>
    <t>835. 조합기중기선</t>
  </si>
  <si>
    <t>크레인(25T)</t>
  </si>
  <si>
    <t>836. 조합기중기선</t>
  </si>
  <si>
    <t>대  선(150T)</t>
  </si>
  <si>
    <t>크레인(30T)</t>
  </si>
  <si>
    <t>837. 조합기중기선</t>
  </si>
  <si>
    <t>크레인(40T)</t>
  </si>
  <si>
    <t>838. 조합기중기선</t>
  </si>
  <si>
    <t>크레인(50T)</t>
  </si>
  <si>
    <t>839. 조합기중기선</t>
  </si>
  <si>
    <t>대  선(200T)</t>
  </si>
  <si>
    <t>크레인(70T)</t>
  </si>
  <si>
    <t>840. 조합기중기선</t>
  </si>
  <si>
    <t>크레인(80T)</t>
  </si>
  <si>
    <t>841. 조합기중기선</t>
  </si>
  <si>
    <t>대  선(300T)</t>
  </si>
  <si>
    <t>크레인(100T)</t>
  </si>
  <si>
    <t>842. 조합기중기선</t>
  </si>
  <si>
    <t>크레인(150T)</t>
  </si>
  <si>
    <t>843. 조합기중기선40톤</t>
  </si>
  <si>
    <t>크램셀1.53㎥</t>
  </si>
  <si>
    <t>크램셀(1.53)</t>
  </si>
  <si>
    <t>844. 조합기중기선80톤</t>
  </si>
  <si>
    <t>크램셀2.68㎥</t>
  </si>
  <si>
    <t>크램셀(2.68)</t>
  </si>
  <si>
    <t>845. 조합기중기선</t>
  </si>
  <si>
    <t>대선100+15톤예</t>
  </si>
  <si>
    <t>846. 조합기중기선</t>
  </si>
  <si>
    <t>대선100+10톤예</t>
  </si>
  <si>
    <t>847. 조합기중기선</t>
  </si>
  <si>
    <t>대선300+100톤예</t>
  </si>
  <si>
    <t>848. 크레인(무한10Ton+</t>
  </si>
  <si>
    <t>크램셀0.29㎥)</t>
  </si>
  <si>
    <t>크램셀(0.29)</t>
  </si>
  <si>
    <t>849. 크레인(무한40Ton+</t>
  </si>
  <si>
    <t>크램셀1.53㎥)</t>
  </si>
  <si>
    <t>크람쉘(1.53)</t>
  </si>
  <si>
    <t>850. 크레인(무한80Ton+</t>
  </si>
  <si>
    <t>크램셀2.68㎥)</t>
  </si>
  <si>
    <t>잡 유</t>
  </si>
  <si>
    <t>851. 크램셀 선</t>
  </si>
  <si>
    <t>티  스</t>
  </si>
  <si>
    <t>852. 크램셀(연속벽)</t>
  </si>
  <si>
    <t>400~1,000mm</t>
  </si>
  <si>
    <t>853. 항타선</t>
  </si>
  <si>
    <t>대선500+크레인80</t>
  </si>
  <si>
    <t>대  선(500T)</t>
  </si>
  <si>
    <t>854. S.C.P선</t>
  </si>
  <si>
    <t>L=55m,3연식</t>
  </si>
  <si>
    <t>비  계  공</t>
  </si>
  <si>
    <t>계  장  공</t>
  </si>
  <si>
    <t>선원</t>
  </si>
  <si>
    <t>855. S.C.P선</t>
  </si>
  <si>
    <t>L=40m,3연식</t>
  </si>
  <si>
    <t>856. GUIDE BARGE</t>
  </si>
  <si>
    <t>3㎥,1,000㎥적</t>
  </si>
  <si>
    <t>857. CASING PIPE</t>
  </si>
  <si>
    <t>L=40m,2,000m/m</t>
  </si>
  <si>
    <t>858. CASING PIPE</t>
  </si>
  <si>
    <t>L=45m,2,000m/m</t>
  </si>
  <si>
    <t>859. CASING PIPE</t>
  </si>
  <si>
    <t>L=55m,1,600m/m</t>
  </si>
  <si>
    <t>860. CASING PIPE</t>
  </si>
  <si>
    <t>L=55m,2,000m/m</t>
  </si>
  <si>
    <t>861. SAND COMPACTION PILE선</t>
  </si>
  <si>
    <t>L=45m×3연</t>
  </si>
  <si>
    <t>862. 잠수조</t>
  </si>
  <si>
    <t>1조</t>
  </si>
  <si>
    <t>손료계수:1645×6</t>
  </si>
  <si>
    <t>잡  유</t>
  </si>
  <si>
    <t>잠수부</t>
  </si>
  <si>
    <t>1/8*16/12*25/20*24/5</t>
  </si>
  <si>
    <t>선  원</t>
  </si>
  <si>
    <t>863. 광파식위치측정기</t>
  </si>
  <si>
    <t>10~1,000m용</t>
  </si>
  <si>
    <t>864. CASING (PACK DRAIN)</t>
  </si>
  <si>
    <t>L=15m</t>
  </si>
  <si>
    <t>865. CASING (PACK DRAIN)</t>
  </si>
  <si>
    <t>L=20m</t>
  </si>
  <si>
    <t>866. CASING (PACK DRAIN)</t>
  </si>
  <si>
    <t>L=25m</t>
  </si>
  <si>
    <t>867. CASING (PACK DRAIN)</t>
  </si>
  <si>
    <t>L=30m</t>
  </si>
  <si>
    <t>868. CASING (PACK DRAIN)</t>
  </si>
  <si>
    <t>L=51m</t>
  </si>
  <si>
    <t>869. CASING (PAPER DRAIN)</t>
  </si>
  <si>
    <t>L=18m</t>
  </si>
  <si>
    <t>870. CASING (PAPER DRAIN)</t>
  </si>
  <si>
    <t>L=31m</t>
  </si>
  <si>
    <t>871. CASING (PAPER DRAIN)</t>
  </si>
  <si>
    <t>L=40m</t>
  </si>
  <si>
    <t>872. CASING (PAPER DRAIN)</t>
  </si>
  <si>
    <t>L=46m</t>
  </si>
  <si>
    <t>873. CASING (SAND DRAIN)</t>
  </si>
  <si>
    <t>L=27m</t>
  </si>
  <si>
    <t>874. CASING (SAND DRAIN)</t>
  </si>
  <si>
    <t>L=50m</t>
  </si>
  <si>
    <t>875. HOPPER</t>
  </si>
  <si>
    <t>3.2㎥</t>
  </si>
  <si>
    <t>876. LEADER (PACK DRAIN)</t>
  </si>
  <si>
    <t>L=35m</t>
  </si>
  <si>
    <t>877. LEADER (PACK DRAIN)</t>
  </si>
  <si>
    <t>878. LEADER (PACK DRAIN)</t>
  </si>
  <si>
    <t>L=60m</t>
  </si>
  <si>
    <t>879. LEADER (SAND DRAIN)</t>
  </si>
  <si>
    <t>880. LEADER (SAND DRAIN)</t>
  </si>
  <si>
    <t>881. LEADER (PAPER DRAIN)</t>
  </si>
  <si>
    <t>L=21m</t>
  </si>
  <si>
    <t>882. LEADER (PAPER DRAIN)</t>
  </si>
  <si>
    <t>L=34m</t>
  </si>
  <si>
    <t>883. LEADER (PAPER DRAIN)</t>
  </si>
  <si>
    <t>L=43m</t>
  </si>
  <si>
    <t>884. LEADER (PAPER DRAIN)</t>
  </si>
  <si>
    <t>L=49m</t>
  </si>
  <si>
    <t>885. 시공관리계</t>
  </si>
  <si>
    <t>0~300ℓ/분</t>
  </si>
  <si>
    <t>886. 시멘트사이로</t>
  </si>
  <si>
    <t>20㎥</t>
  </si>
  <si>
    <t>887. 교반혼합처리기</t>
  </si>
  <si>
    <t>90KW</t>
  </si>
  <si>
    <t>888. PILE DRIVER</t>
  </si>
  <si>
    <t>85HP</t>
  </si>
  <si>
    <t>889. PILE DRIVER</t>
  </si>
  <si>
    <t>110P+70Ton</t>
  </si>
  <si>
    <t>890. 파워렌치</t>
  </si>
  <si>
    <t>4.5HP</t>
  </si>
  <si>
    <t>891. EARTH AUGER</t>
  </si>
  <si>
    <t>D-120H</t>
  </si>
  <si>
    <t>892. 세륜시설(기계식)</t>
  </si>
  <si>
    <t>2.2×5.15×1.0</t>
  </si>
  <si>
    <t>893. R.J.P MACHINE</t>
  </si>
  <si>
    <t>11kW</t>
  </si>
  <si>
    <t>894. 초고압 펌프 (수용)</t>
  </si>
  <si>
    <t>75kW</t>
  </si>
  <si>
    <t>895. 초고압 펌프 (경화재용)</t>
  </si>
  <si>
    <t>896. 믹서(R.J.P용)</t>
  </si>
  <si>
    <t>15kW</t>
  </si>
  <si>
    <t>897. 수중펌프</t>
  </si>
  <si>
    <t>1.5kW</t>
  </si>
  <si>
    <t>898. 보링기 (C8)</t>
  </si>
  <si>
    <t>굴착용</t>
  </si>
  <si>
    <t>899. 스틸플레이트</t>
  </si>
  <si>
    <t>6100×6100×30</t>
  </si>
  <si>
    <t>900. DEEP VIBRATOR</t>
  </si>
  <si>
    <t>901. 고압호수</t>
  </si>
  <si>
    <t>902. sep barge</t>
  </si>
  <si>
    <t>경 유</t>
  </si>
  <si>
    <t>903. 타 입 기</t>
  </si>
  <si>
    <t>904. 감독용 차량</t>
  </si>
  <si>
    <t>카이런EV5</t>
  </si>
  <si>
    <t>905. 깊이자동기록기</t>
  </si>
  <si>
    <t>906. 멘 드 렐</t>
  </si>
  <si>
    <t>907. C G S 믹 서</t>
  </si>
  <si>
    <t>908. C G S 펌프</t>
  </si>
  <si>
    <t>909. 인 발 작 키</t>
  </si>
  <si>
    <t>910. 해빙기</t>
  </si>
  <si>
    <t>자재단가대비표</t>
    <phoneticPr fontId="118" type="noConversion"/>
  </si>
  <si>
    <t>공사명 : 2012년도 토목공사 기본대가표</t>
    <phoneticPr fontId="118" type="noConversion"/>
  </si>
  <si>
    <t>코드번호</t>
  </si>
  <si>
    <t>LH</t>
    <phoneticPr fontId="118" type="noConversion"/>
  </si>
  <si>
    <t>거래 가격</t>
  </si>
  <si>
    <t>물가정보</t>
    <phoneticPr fontId="118" type="noConversion"/>
  </si>
  <si>
    <t>견적가</t>
    <phoneticPr fontId="118" type="noConversion"/>
  </si>
  <si>
    <t>적용 단가</t>
  </si>
  <si>
    <t>페이지</t>
  </si>
  <si>
    <t>경유</t>
    <phoneticPr fontId="118" type="noConversion"/>
  </si>
  <si>
    <t>저유황0.003%</t>
    <phoneticPr fontId="118" type="noConversion"/>
  </si>
  <si>
    <t>ℓ</t>
    <phoneticPr fontId="118" type="noConversion"/>
  </si>
  <si>
    <t>LH단가</t>
    <phoneticPr fontId="118" type="noConversion"/>
  </si>
  <si>
    <t>부가세별도</t>
    <phoneticPr fontId="118" type="noConversion"/>
  </si>
  <si>
    <t>수팽창지수재</t>
    <phoneticPr fontId="118" type="noConversion"/>
  </si>
  <si>
    <t>KG</t>
    <phoneticPr fontId="118" type="noConversion"/>
  </si>
  <si>
    <t>최저단가</t>
    <phoneticPr fontId="118" type="noConversion"/>
  </si>
  <si>
    <t>적  용  단  가  표</t>
    <phoneticPr fontId="1" type="noConversion"/>
  </si>
  <si>
    <t xml:space="preserve">낙찰율 : </t>
    <phoneticPr fontId="1" type="noConversion"/>
  </si>
  <si>
    <t>순번</t>
    <phoneticPr fontId="1" type="noConversion"/>
  </si>
  <si>
    <t>원 설 계</t>
    <phoneticPr fontId="1" type="noConversion"/>
  </si>
  <si>
    <t>변경설계</t>
    <phoneticPr fontId="1" type="noConversion"/>
  </si>
  <si>
    <t>당초설계</t>
    <phoneticPr fontId="76" type="noConversion"/>
  </si>
  <si>
    <t>통보단가</t>
    <phoneticPr fontId="1" type="noConversion"/>
  </si>
  <si>
    <t>적용단가</t>
    <phoneticPr fontId="1" type="noConversion"/>
  </si>
  <si>
    <t>비고</t>
    <phoneticPr fontId="1" type="noConversion"/>
  </si>
  <si>
    <t>품 명</t>
    <phoneticPr fontId="1" type="noConversion"/>
  </si>
  <si>
    <t>규 격</t>
    <phoneticPr fontId="1" type="noConversion"/>
  </si>
  <si>
    <t>단위</t>
    <phoneticPr fontId="1" type="noConversion"/>
  </si>
  <si>
    <t>계약
시점</t>
    <phoneticPr fontId="1" type="noConversion"/>
  </si>
  <si>
    <t>변경비목</t>
    <phoneticPr fontId="1" type="noConversion"/>
  </si>
  <si>
    <t>설변
시점</t>
    <phoneticPr fontId="1" type="noConversion"/>
  </si>
  <si>
    <t>기존비목</t>
    <phoneticPr fontId="1" type="noConversion"/>
  </si>
  <si>
    <t>입찰
시점</t>
    <phoneticPr fontId="1" type="noConversion"/>
  </si>
  <si>
    <t>단가(1)
A+(B-C)
*낙찰율</t>
    <phoneticPr fontId="1" type="noConversion"/>
  </si>
  <si>
    <t>재료비</t>
    <phoneticPr fontId="1" type="noConversion"/>
  </si>
  <si>
    <t>노무비</t>
    <phoneticPr fontId="1" type="noConversion"/>
  </si>
  <si>
    <t>경   비</t>
    <phoneticPr fontId="1" type="noConversion"/>
  </si>
  <si>
    <t>계(A)</t>
    <phoneticPr fontId="1" type="noConversion"/>
  </si>
  <si>
    <t>계(B)</t>
    <phoneticPr fontId="1" type="noConversion"/>
  </si>
  <si>
    <t>계(C)</t>
    <phoneticPr fontId="1" type="noConversion"/>
  </si>
  <si>
    <t>계</t>
    <phoneticPr fontId="1" type="noConversion"/>
  </si>
  <si>
    <t>2011.12</t>
    <phoneticPr fontId="76" type="noConversion"/>
  </si>
  <si>
    <t>대체신규</t>
    <phoneticPr fontId="1" type="noConversion"/>
  </si>
  <si>
    <t>QAJ32722</t>
    <phoneticPr fontId="118" type="noConversion"/>
  </si>
  <si>
    <t>쉬트파일박기</t>
  </si>
  <si>
    <t>쉬트파일박기</t>
    <phoneticPr fontId="76" type="noConversion"/>
  </si>
  <si>
    <t>7.56M</t>
  </si>
  <si>
    <t>7.56M</t>
    <phoneticPr fontId="1" type="noConversion"/>
  </si>
  <si>
    <t>본</t>
  </si>
  <si>
    <t>본</t>
    <phoneticPr fontId="76" type="noConversion"/>
  </si>
  <si>
    <t>8M</t>
  </si>
  <si>
    <t>쉬트파일항타</t>
  </si>
  <si>
    <t>쉬트파일항타</t>
    <phoneticPr fontId="76" type="noConversion"/>
  </si>
  <si>
    <t>7.56M</t>
    <phoneticPr fontId="76" type="noConversion"/>
  </si>
  <si>
    <t>8M</t>
    <phoneticPr fontId="76" type="noConversion"/>
  </si>
  <si>
    <r>
      <rPr>
        <sz val="9"/>
        <color indexed="8"/>
        <rFont val="돋움"/>
        <family val="3"/>
        <charset val="129"/>
      </rPr>
      <t>자갈질모래</t>
    </r>
    <r>
      <rPr>
        <sz val="9"/>
        <color indexed="8"/>
        <rFont val="Arial"/>
        <family val="2"/>
      </rPr>
      <t xml:space="preserve">+
</t>
    </r>
    <r>
      <rPr>
        <sz val="9"/>
        <color indexed="8"/>
        <rFont val="돋움"/>
        <family val="3"/>
        <charset val="129"/>
      </rPr>
      <t>풍화토</t>
    </r>
    <r>
      <rPr>
        <sz val="9"/>
        <color indexed="8"/>
        <rFont val="Arial"/>
        <family val="2"/>
      </rPr>
      <t>:7.13m</t>
    </r>
    <phoneticPr fontId="76" type="noConversion"/>
  </si>
  <si>
    <r>
      <rPr>
        <sz val="9"/>
        <color indexed="8"/>
        <rFont val="돋움"/>
        <family val="3"/>
        <charset val="129"/>
      </rPr>
      <t xml:space="preserve">쉬트파일천공
</t>
    </r>
    <r>
      <rPr>
        <sz val="9"/>
        <color indexed="8"/>
        <rFont val="Arial"/>
        <family val="2"/>
      </rPr>
      <t>(</t>
    </r>
    <r>
      <rPr>
        <sz val="9"/>
        <color indexed="8"/>
        <rFont val="돋움"/>
        <family val="3"/>
        <charset val="129"/>
      </rPr>
      <t>지하저수조</t>
    </r>
    <r>
      <rPr>
        <sz val="9"/>
        <color indexed="8"/>
        <rFont val="Arial"/>
        <family val="2"/>
      </rPr>
      <t>)</t>
    </r>
    <phoneticPr fontId="76" type="noConversion"/>
  </si>
  <si>
    <t>M</t>
    <phoneticPr fontId="76" type="noConversion"/>
  </si>
  <si>
    <r>
      <rPr>
        <sz val="9"/>
        <color indexed="8"/>
        <rFont val="돋움"/>
        <family val="3"/>
        <charset val="129"/>
      </rPr>
      <t>풍화암</t>
    </r>
    <r>
      <rPr>
        <sz val="9"/>
        <color indexed="8"/>
        <rFont val="Arial"/>
        <family val="2"/>
      </rPr>
      <t>:0.87m</t>
    </r>
    <phoneticPr fontId="76" type="noConversion"/>
  </si>
  <si>
    <r>
      <rPr>
        <sz val="9"/>
        <color indexed="8"/>
        <rFont val="돋움"/>
        <family val="3"/>
        <charset val="129"/>
      </rPr>
      <t xml:space="preserve">쉬트파일천공
</t>
    </r>
    <r>
      <rPr>
        <sz val="9"/>
        <color indexed="8"/>
        <rFont val="Arial"/>
        <family val="2"/>
      </rPr>
      <t>(</t>
    </r>
    <r>
      <rPr>
        <sz val="9"/>
        <color indexed="8"/>
        <rFont val="돋움"/>
        <family val="3"/>
        <charset val="129"/>
      </rPr>
      <t>발전기실</t>
    </r>
    <r>
      <rPr>
        <sz val="9"/>
        <color indexed="8"/>
        <rFont val="Arial"/>
        <family val="2"/>
      </rPr>
      <t>)</t>
    </r>
    <phoneticPr fontId="76" type="noConversion"/>
  </si>
  <si>
    <r>
      <rPr>
        <sz val="9"/>
        <color indexed="8"/>
        <rFont val="돋움"/>
        <family val="3"/>
        <charset val="129"/>
      </rPr>
      <t>자갈질모래</t>
    </r>
    <r>
      <rPr>
        <sz val="9"/>
        <color indexed="8"/>
        <rFont val="Arial"/>
        <family val="2"/>
      </rPr>
      <t xml:space="preserve">+
</t>
    </r>
    <r>
      <rPr>
        <sz val="9"/>
        <color indexed="8"/>
        <rFont val="돋움"/>
        <family val="3"/>
        <charset val="129"/>
      </rPr>
      <t>풍화토</t>
    </r>
    <r>
      <rPr>
        <sz val="9"/>
        <color indexed="8"/>
        <rFont val="Arial"/>
        <family val="2"/>
      </rPr>
      <t>:7.56m</t>
    </r>
    <phoneticPr fontId="76" type="noConversion"/>
  </si>
  <si>
    <t>케이싱설치및철거</t>
  </si>
  <si>
    <t>케이싱설치및철거</t>
    <phoneticPr fontId="76" type="noConversion"/>
  </si>
  <si>
    <t>단가(2)
A+(B-C)
*85%</t>
    <phoneticPr fontId="1" type="noConversion"/>
  </si>
  <si>
    <t>단가(3)
A+(B-C)
*100%</t>
    <phoneticPr fontId="1" type="noConversion"/>
  </si>
  <si>
    <r>
      <rPr>
        <b/>
        <sz val="20"/>
        <color indexed="8"/>
        <rFont val="굴림체"/>
        <family val="3"/>
        <charset val="129"/>
      </rPr>
      <t>공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사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비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내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역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서</t>
    </r>
    <r>
      <rPr>
        <b/>
        <sz val="20"/>
        <color indexed="8"/>
        <rFont val="Arial Narrow"/>
        <family val="2"/>
      </rPr>
      <t>(</t>
    </r>
    <r>
      <rPr>
        <b/>
        <sz val="20"/>
        <color indexed="8"/>
        <rFont val="굴림체"/>
        <family val="3"/>
        <charset val="129"/>
      </rPr>
      <t>낙찰율</t>
    </r>
    <r>
      <rPr>
        <b/>
        <sz val="20"/>
        <color indexed="8"/>
        <rFont val="Arial Narrow"/>
        <family val="2"/>
      </rPr>
      <t>)</t>
    </r>
    <phoneticPr fontId="76" type="noConversion"/>
  </si>
  <si>
    <r>
      <t>[</t>
    </r>
    <r>
      <rPr>
        <sz val="13"/>
        <rFont val="굴림체"/>
        <family val="3"/>
        <charset val="129"/>
      </rPr>
      <t>공사명</t>
    </r>
    <r>
      <rPr>
        <sz val="13"/>
        <rFont val="Arial Narrow"/>
        <family val="2"/>
      </rPr>
      <t xml:space="preserve">]  </t>
    </r>
    <r>
      <rPr>
        <sz val="13"/>
        <rFont val="굴림체"/>
        <family val="3"/>
        <charset val="129"/>
      </rPr>
      <t>상주무양</t>
    </r>
    <r>
      <rPr>
        <sz val="13"/>
        <rFont val="Arial Narrow"/>
        <family val="2"/>
      </rPr>
      <t xml:space="preserve"> B1</t>
    </r>
    <r>
      <rPr>
        <sz val="13"/>
        <rFont val="굴림체"/>
        <family val="3"/>
        <charset val="129"/>
      </rPr>
      <t>블록</t>
    </r>
    <r>
      <rPr>
        <sz val="13"/>
        <rFont val="Arial Narrow"/>
        <family val="2"/>
      </rPr>
      <t xml:space="preserve"> </t>
    </r>
    <r>
      <rPr>
        <sz val="13"/>
        <rFont val="굴림체"/>
        <family val="3"/>
        <charset val="129"/>
      </rPr>
      <t>아파트</t>
    </r>
    <r>
      <rPr>
        <sz val="13"/>
        <rFont val="Arial Narrow"/>
        <family val="2"/>
      </rPr>
      <t xml:space="preserve"> </t>
    </r>
    <r>
      <rPr>
        <sz val="13"/>
        <rFont val="굴림체"/>
        <family val="3"/>
        <charset val="129"/>
      </rPr>
      <t>건설공사</t>
    </r>
    <r>
      <rPr>
        <sz val="13"/>
        <rFont val="Arial Narrow"/>
        <family val="2"/>
      </rPr>
      <t xml:space="preserve"> 2</t>
    </r>
    <r>
      <rPr>
        <sz val="13"/>
        <rFont val="굴림체"/>
        <family val="3"/>
        <charset val="129"/>
      </rPr>
      <t>공구</t>
    </r>
    <phoneticPr fontId="76" type="noConversion"/>
  </si>
  <si>
    <r>
      <rPr>
        <sz val="9"/>
        <color indexed="8"/>
        <rFont val="굴림체"/>
        <family val="3"/>
        <charset val="129"/>
      </rPr>
      <t>일위대가</t>
    </r>
    <phoneticPr fontId="76" type="noConversion"/>
  </si>
  <si>
    <r>
      <rPr>
        <sz val="9"/>
        <rFont val="굴림체"/>
        <family val="3"/>
        <charset val="129"/>
      </rPr>
      <t>명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칭</t>
    </r>
    <phoneticPr fontId="76" type="noConversion"/>
  </si>
  <si>
    <r>
      <rPr>
        <sz val="9"/>
        <rFont val="굴림체"/>
        <family val="3"/>
        <charset val="129"/>
      </rPr>
      <t>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격</t>
    </r>
    <phoneticPr fontId="76" type="noConversion"/>
  </si>
  <si>
    <r>
      <rPr>
        <sz val="9"/>
        <rFont val="굴림체"/>
        <family val="3"/>
        <charset val="129"/>
      </rPr>
      <t>단위</t>
    </r>
    <phoneticPr fontId="76" type="noConversion"/>
  </si>
  <si>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가</t>
    </r>
    <phoneticPr fontId="76" type="noConversion"/>
  </si>
  <si>
    <r>
      <rPr>
        <sz val="9"/>
        <rFont val="굴림체"/>
        <family val="3"/>
        <charset val="129"/>
      </rPr>
      <t>변경전금액</t>
    </r>
    <phoneticPr fontId="76" type="noConversion"/>
  </si>
  <si>
    <r>
      <rPr>
        <sz val="9"/>
        <rFont val="굴림체"/>
        <family val="3"/>
        <charset val="129"/>
      </rPr>
      <t>변경후금액</t>
    </r>
    <phoneticPr fontId="76" type="noConversion"/>
  </si>
  <si>
    <r>
      <rPr>
        <sz val="9"/>
        <rFont val="굴림체"/>
        <family val="3"/>
        <charset val="129"/>
      </rPr>
      <t>증</t>
    </r>
    <r>
      <rPr>
        <sz val="9"/>
        <rFont val="Arial Narrow"/>
        <family val="2"/>
      </rPr>
      <t xml:space="preserve">    </t>
    </r>
    <r>
      <rPr>
        <sz val="9"/>
        <rFont val="굴림체"/>
        <family val="3"/>
        <charset val="129"/>
      </rPr>
      <t>감</t>
    </r>
    <phoneticPr fontId="76" type="noConversion"/>
  </si>
  <si>
    <r>
      <rPr>
        <sz val="9"/>
        <rFont val="굴림체"/>
        <family val="3"/>
        <charset val="129"/>
      </rPr>
      <t>비고</t>
    </r>
    <phoneticPr fontId="76" type="noConversion"/>
  </si>
  <si>
    <r>
      <rPr>
        <sz val="9"/>
        <rFont val="굴림체"/>
        <family val="3"/>
        <charset val="129"/>
      </rPr>
      <t>자재비</t>
    </r>
    <phoneticPr fontId="76" type="noConversion"/>
  </si>
  <si>
    <r>
      <rPr>
        <sz val="9"/>
        <rFont val="굴림체"/>
        <family val="3"/>
        <charset val="129"/>
      </rPr>
      <t>노무비</t>
    </r>
    <phoneticPr fontId="76" type="noConversion"/>
  </si>
  <si>
    <r>
      <rPr>
        <sz val="9"/>
        <rFont val="굴림체"/>
        <family val="3"/>
        <charset val="129"/>
      </rPr>
      <t>경비</t>
    </r>
    <phoneticPr fontId="76" type="noConversion"/>
  </si>
  <si>
    <r>
      <rPr>
        <sz val="9"/>
        <rFont val="굴림체"/>
        <family val="3"/>
        <charset val="129"/>
      </rPr>
      <t>계</t>
    </r>
    <phoneticPr fontId="76" type="noConversion"/>
  </si>
  <si>
    <r>
      <rPr>
        <sz val="9"/>
        <rFont val="굴림체"/>
        <family val="3"/>
        <charset val="129"/>
      </rPr>
      <t>수량</t>
    </r>
    <phoneticPr fontId="76" type="noConversion"/>
  </si>
  <si>
    <r>
      <t xml:space="preserve">2) </t>
    </r>
    <r>
      <rPr>
        <b/>
        <sz val="9"/>
        <rFont val="굴림체"/>
        <family val="3"/>
        <charset val="129"/>
      </rPr>
      <t>단지토목</t>
    </r>
    <r>
      <rPr>
        <b/>
        <sz val="9"/>
        <rFont val="Arial Narrow"/>
        <family val="2"/>
      </rPr>
      <t>(</t>
    </r>
    <r>
      <rPr>
        <b/>
        <sz val="9"/>
        <rFont val="굴림체"/>
        <family val="3"/>
        <charset val="129"/>
      </rPr>
      <t>구조물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공사</t>
    </r>
    <phoneticPr fontId="76" type="noConversion"/>
  </si>
  <si>
    <t>UCA68228</t>
  </si>
  <si>
    <r>
      <t>1.</t>
    </r>
    <r>
      <rPr>
        <b/>
        <sz val="9"/>
        <rFont val="굴림체"/>
        <family val="3"/>
        <charset val="129"/>
      </rPr>
      <t>구조물터파기공사</t>
    </r>
    <phoneticPr fontId="118" type="noConversion"/>
  </si>
  <si>
    <t>UCL02200</t>
  </si>
  <si>
    <r>
      <rPr>
        <b/>
        <sz val="9"/>
        <color indexed="8"/>
        <rFont val="굴림체"/>
        <family val="3"/>
        <charset val="129"/>
      </rPr>
      <t>합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계</t>
    </r>
    <phoneticPr fontId="76" type="noConversion"/>
  </si>
  <si>
    <t>쉬트파일천공(지하저수조)</t>
  </si>
  <si>
    <t>자갈질모래+풍화토:7.13m</t>
  </si>
  <si>
    <t>풍화암:0.87m</t>
  </si>
  <si>
    <t>쉬트파일천공(발전기실)</t>
  </si>
  <si>
    <t>자갈질모래+풍화토:7.6m</t>
  </si>
  <si>
    <t>∮403mm</t>
  </si>
  <si>
    <t>쉬트파일지수제도포</t>
  </si>
  <si>
    <t>DSP-1000</t>
  </si>
  <si>
    <t xml:space="preserve">        a = 2.82, K = 1.33, r = 0.002</t>
    <phoneticPr fontId="1" type="noConversion"/>
  </si>
  <si>
    <t xml:space="preserve">        f1 = 000, f2 = 000, f3 = 0.00, Fo = 0.09</t>
    <phoneticPr fontId="1" type="noConversion"/>
  </si>
  <si>
    <t xml:space="preserve">        Tc = ((0.75 + 0.02 * 30) * 8 + 2.82) * 1.11 / 0.8 = 20.13 분/본</t>
    <phoneticPr fontId="1" type="noConversion"/>
  </si>
  <si>
    <t xml:space="preserve">        Q  = 60 / 20.13 분/본 = 2.98 본/HR</t>
    <phoneticPr fontId="1" type="noConversion"/>
  </si>
  <si>
    <t xml:space="preserve">        재 료 비 :  22,512 / 2.98 본/HR = 7,554.36</t>
    <phoneticPr fontId="1" type="noConversion"/>
  </si>
  <si>
    <t xml:space="preserve">        노 무 비 :  40,525 / 2.98 본/HR = 13,598.99</t>
    <phoneticPr fontId="1" type="noConversion"/>
  </si>
  <si>
    <t xml:space="preserve">        경    비 :  29,039 / 2.98 본/HR = 9,744.63</t>
    <phoneticPr fontId="1" type="noConversion"/>
  </si>
  <si>
    <t xml:space="preserve">        경    비 :  24,248 / 2.98 본/HR = 8,136.91</t>
    <phoneticPr fontId="1" type="noConversion"/>
  </si>
  <si>
    <t xml:space="preserve">        재 료 비 :  40,294 / 2.98 본/HR = 12.521.47</t>
    <phoneticPr fontId="1" type="noConversion"/>
  </si>
  <si>
    <t xml:space="preserve">        노 무 비 :  17,980 / 2.98 본/HR = 6,033.55</t>
    <phoneticPr fontId="1" type="noConversion"/>
  </si>
  <si>
    <t xml:space="preserve">        경    비 :  5,643 / 2.98 본/HR = 1,893.62</t>
    <phoneticPr fontId="1" type="noConversion"/>
  </si>
  <si>
    <t xml:space="preserve">        비 계 공 :  2 인 / 8 * 126,924 / 2.98 본/HR = 10,647.98</t>
    <phoneticPr fontId="1" type="noConversion"/>
  </si>
  <si>
    <t xml:space="preserve">        보통인부 :  1 인 / 8 * 75,608 / 2.98 본/HR = 3.171.47</t>
    <phoneticPr fontId="1" type="noConversion"/>
  </si>
  <si>
    <t xml:space="preserve">        작업반장 :  1 인 / 8 * 102,573 / 2.98 본/HR = 4,302.55</t>
    <phoneticPr fontId="1" type="noConversion"/>
  </si>
  <si>
    <t>M</t>
    <phoneticPr fontId="1" type="noConversion"/>
  </si>
  <si>
    <t>신규</t>
    <phoneticPr fontId="1" type="noConversion"/>
  </si>
  <si>
    <r>
      <rPr>
        <b/>
        <sz val="20"/>
        <color indexed="8"/>
        <rFont val="굴림체"/>
        <family val="3"/>
        <charset val="129"/>
      </rPr>
      <t>공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사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비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내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역</t>
    </r>
    <r>
      <rPr>
        <b/>
        <sz val="20"/>
        <color indexed="8"/>
        <rFont val="Arial Narrow"/>
        <family val="2"/>
      </rPr>
      <t xml:space="preserve"> </t>
    </r>
    <r>
      <rPr>
        <b/>
        <sz val="20"/>
        <color indexed="8"/>
        <rFont val="굴림체"/>
        <family val="3"/>
        <charset val="129"/>
      </rPr>
      <t>서</t>
    </r>
    <r>
      <rPr>
        <b/>
        <sz val="20"/>
        <color indexed="8"/>
        <rFont val="Arial Narrow"/>
        <family val="2"/>
      </rPr>
      <t>(85%</t>
    </r>
    <r>
      <rPr>
        <b/>
        <sz val="20"/>
        <color indexed="8"/>
        <rFont val="굴림체"/>
        <family val="3"/>
        <charset val="129"/>
      </rPr>
      <t>적용</t>
    </r>
    <r>
      <rPr>
        <b/>
        <sz val="20"/>
        <color indexed="8"/>
        <rFont val="Arial Narrow"/>
        <family val="2"/>
      </rPr>
      <t>)</t>
    </r>
    <phoneticPr fontId="76" type="noConversion"/>
  </si>
  <si>
    <t>공사비 산출 내역서(낙찰율)</t>
    <phoneticPr fontId="1" type="noConversion"/>
  </si>
  <si>
    <t>공사명 : 상주무양 B1블록 아파트 건설공사 2공구</t>
    <phoneticPr fontId="1" type="noConversion"/>
  </si>
  <si>
    <t>단 위 :  원</t>
    <phoneticPr fontId="1" type="noConversion"/>
  </si>
  <si>
    <t>구     분</t>
    <phoneticPr fontId="1" type="noConversion"/>
  </si>
  <si>
    <t>구  성  비</t>
    <phoneticPr fontId="1" type="noConversion"/>
  </si>
  <si>
    <t>변 경 전</t>
    <phoneticPr fontId="1" type="noConversion"/>
  </si>
  <si>
    <t>변 경 후</t>
    <phoneticPr fontId="1" type="noConversion"/>
  </si>
  <si>
    <t>증  감</t>
    <phoneticPr fontId="1" type="noConversion"/>
  </si>
  <si>
    <t>비 고</t>
    <phoneticPr fontId="1" type="noConversion"/>
  </si>
  <si>
    <t>적용요율</t>
    <phoneticPr fontId="76" type="noConversion"/>
  </si>
  <si>
    <t>법정요율</t>
    <phoneticPr fontId="76" type="noConversion"/>
  </si>
  <si>
    <t>계약요율</t>
    <phoneticPr fontId="76" type="noConversion"/>
  </si>
  <si>
    <t>단지조성</t>
    <phoneticPr fontId="1" type="noConversion"/>
  </si>
  <si>
    <t>단지토목</t>
    <phoneticPr fontId="1" type="noConversion"/>
  </si>
  <si>
    <t>1. 자재비</t>
  </si>
  <si>
    <t>2. 노무비</t>
  </si>
  <si>
    <t xml:space="preserve">    직접노무비</t>
  </si>
  <si>
    <t xml:space="preserve">    간접노무비</t>
  </si>
  <si>
    <t>소  계</t>
  </si>
  <si>
    <t>3. 경비</t>
  </si>
  <si>
    <t xml:space="preserve">    직접경비</t>
  </si>
  <si>
    <t xml:space="preserve">    기타경비</t>
    <phoneticPr fontId="1" type="noConversion"/>
  </si>
  <si>
    <t xml:space="preserve">    산재보험료</t>
  </si>
  <si>
    <t xml:space="preserve">    안전관리비</t>
  </si>
  <si>
    <t xml:space="preserve">    퇴직공제부금</t>
  </si>
  <si>
    <t xml:space="preserve">    고용보험료</t>
  </si>
  <si>
    <t xml:space="preserve">    국민건강보험료</t>
    <phoneticPr fontId="1" type="noConversion"/>
  </si>
  <si>
    <t xml:space="preserve">    노인장기요양보험료</t>
    <phoneticPr fontId="1" type="noConversion"/>
  </si>
  <si>
    <t xml:space="preserve">    국민연금보험료</t>
    <phoneticPr fontId="1" type="noConversion"/>
  </si>
  <si>
    <t>이행수수료기초액</t>
    <phoneticPr fontId="1" type="noConversion"/>
  </si>
  <si>
    <t>이행수수료</t>
    <phoneticPr fontId="76" type="noConversion"/>
  </si>
  <si>
    <t xml:space="preserve">    하도급지급수수료</t>
    <phoneticPr fontId="1" type="noConversion"/>
  </si>
  <si>
    <t>4. 일반관리비</t>
  </si>
  <si>
    <t>5. 이윤</t>
  </si>
  <si>
    <t>6. 부가가치세</t>
    <phoneticPr fontId="1" type="noConversion"/>
  </si>
  <si>
    <t xml:space="preserve">    면세</t>
    <phoneticPr fontId="1" type="noConversion"/>
  </si>
  <si>
    <t xml:space="preserve">    과세</t>
    <phoneticPr fontId="1" type="noConversion"/>
  </si>
  <si>
    <t>소  계</t>
    <phoneticPr fontId="1" type="noConversion"/>
  </si>
  <si>
    <t>총  계</t>
  </si>
  <si>
    <t>도시기반</t>
    <phoneticPr fontId="1" type="noConversion"/>
  </si>
  <si>
    <t>공사비 산출 내역서(85%)</t>
    <phoneticPr fontId="1" type="noConversion"/>
  </si>
  <si>
    <t>설 계 변 경 총 괄 표</t>
    <phoneticPr fontId="1" type="noConversion"/>
  </si>
  <si>
    <r>
      <t xml:space="preserve">[공사명]  상주무양 </t>
    </r>
    <r>
      <rPr>
        <sz val="9"/>
        <color indexed="8"/>
        <rFont val="Arial"/>
        <family val="2"/>
      </rPr>
      <t xml:space="preserve">B1블록 </t>
    </r>
    <r>
      <rPr>
        <sz val="10"/>
        <rFont val="굴림체"/>
        <family val="3"/>
        <charset val="129"/>
      </rPr>
      <t xml:space="preserve">아파트 건설공사 </t>
    </r>
    <r>
      <rPr>
        <sz val="9"/>
        <color indexed="8"/>
        <rFont val="Arial"/>
        <family val="2"/>
      </rPr>
      <t>2</t>
    </r>
    <r>
      <rPr>
        <sz val="10"/>
        <rFont val="굴림체"/>
        <family val="3"/>
        <charset val="129"/>
      </rPr>
      <t>공구</t>
    </r>
    <phoneticPr fontId="1" type="noConversion"/>
  </si>
  <si>
    <t>단위:천원</t>
    <phoneticPr fontId="1" type="noConversion"/>
  </si>
  <si>
    <t>구  분</t>
    <phoneticPr fontId="1" type="noConversion"/>
  </si>
  <si>
    <t>변경사유 또는 관련근거</t>
    <phoneticPr fontId="1" type="noConversion"/>
  </si>
  <si>
    <t>증감액(천원)</t>
    <phoneticPr fontId="1" type="noConversion"/>
  </si>
  <si>
    <t>공기   증감</t>
    <phoneticPr fontId="1" type="noConversion"/>
  </si>
  <si>
    <t>변경전</t>
    <phoneticPr fontId="1" type="noConversion"/>
  </si>
  <si>
    <t>변경후</t>
    <phoneticPr fontId="1" type="noConversion"/>
  </si>
  <si>
    <t>증감</t>
    <phoneticPr fontId="1" type="noConversion"/>
  </si>
  <si>
    <t>토목공사</t>
    <phoneticPr fontId="1" type="noConversion"/>
  </si>
  <si>
    <t>없음</t>
    <phoneticPr fontId="1" type="noConversion"/>
  </si>
  <si>
    <t>쉬트파일박기</t>
    <phoneticPr fontId="1" type="noConversion"/>
  </si>
  <si>
    <t>있음(박기)</t>
    <phoneticPr fontId="1" type="noConversion"/>
  </si>
  <si>
    <t>있음(선굴착후항타)</t>
    <phoneticPr fontId="1" type="noConversion"/>
  </si>
  <si>
    <t>가설흙막이 검토서
7)특기사항</t>
    <phoneticPr fontId="1" type="noConversion"/>
  </si>
  <si>
    <t>공사비 산출 내역서(100%)</t>
    <phoneticPr fontId="1" type="noConversion"/>
  </si>
  <si>
    <t>일 위 대 가 표(지수제도포)</t>
    <phoneticPr fontId="1" type="noConversion"/>
  </si>
  <si>
    <t>지수재도포</t>
    <phoneticPr fontId="1" type="noConversion"/>
  </si>
</sst>
</file>

<file path=xl/styles.xml><?xml version="1.0" encoding="utf-8"?>
<styleSheet xmlns="http://schemas.openxmlformats.org/spreadsheetml/2006/main">
  <numFmts count="11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General;\-General\,&quot;&quot;;@"/>
    <numFmt numFmtId="177" formatCode="#,###;\-#,###;&quot;&quot;;@"/>
    <numFmt numFmtId="178" formatCode="000,000"/>
    <numFmt numFmtId="179" formatCode="#,##0.0000000"/>
    <numFmt numFmtId="180" formatCode="0.00000000"/>
    <numFmt numFmtId="181" formatCode="_ * #,##0_ ;_ * \-#,##0_ ;_ * &quot;-&quot;_ ;_ @_ "/>
    <numFmt numFmtId="182" formatCode="_(* #,##0_);_(* \(#,##0\);_(* &quot;-&quot;_);_(@_)"/>
    <numFmt numFmtId="183" formatCode="0.000"/>
    <numFmt numFmtId="184" formatCode="_-* #\!\,##0_-;&quot;₩&quot;\!\-* #\!\,##0_-;_-* &quot;-&quot;_-;_-@_-"/>
    <numFmt numFmtId="185" formatCode="0\!.0%;[Red]&quot;₩&quot;\!\-0\!.0%"/>
    <numFmt numFmtId="186" formatCode="0\!.00%;[Red]&quot;₩&quot;\!\-0\!.00%"/>
    <numFmt numFmtId="187" formatCode="0.000_ "/>
    <numFmt numFmtId="188" formatCode="0_ "/>
    <numFmt numFmtId="189" formatCode="0.0000_ "/>
    <numFmt numFmtId="190" formatCode="0.0"/>
    <numFmt numFmtId="191" formatCode="0.000\ "/>
    <numFmt numFmtId="192" formatCode="#,##0.000000000"/>
    <numFmt numFmtId="193" formatCode="#\!\,##0\!.0#####&quot;₩&quot;\!\ ;[Red]&quot;₩&quot;\!\-#\!\,##0\!.0#####&quot;₩&quot;\!\ "/>
    <numFmt numFmtId="194" formatCode="#,##0.00;&quot;-&quot;#,##0.00"/>
    <numFmt numFmtId="195" formatCode="&quot;₩&quot;#,##0;[Red]&quot;₩&quot;&quot;₩&quot;&quot;₩&quot;\-#,##0"/>
    <numFmt numFmtId="196" formatCode="#\!\,##0\!.#####&quot;₩&quot;\!\ ;[Red]&quot;₩&quot;\!\-#\!\,##0\!.#####&quot;₩&quot;\!\ "/>
    <numFmt numFmtId="197" formatCode="#\!\,##0&quot;₩&quot;\!\ ;[Red]&quot;₩&quot;\!\-#\!\,##0&quot;₩&quot;\!\ "/>
    <numFmt numFmtId="198" formatCode="&quot;₩&quot;#,##0.00\ ;\(&quot;₩&quot;#,##0.00\)"/>
    <numFmt numFmtId="199" formatCode="&quot;₩&quot;#,##0;&quot;₩&quot;\-#,##0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_ * #,##0.00_ ;_ * \-#,##0.00_ ;_ * &quot;-&quot;??_ ;_ @_ "/>
    <numFmt numFmtId="203" formatCode="_-* #,##0.0_-;\-* #,##0.0_-;_-* &quot;-&quot;??_-;_-@_-"/>
    <numFmt numFmtId="204" formatCode="&quot;$&quot;#,##0_);[Red]\(&quot;$&quot;#,##0\)"/>
    <numFmt numFmtId="205" formatCode="yyyy&quot;年&quot;&quot;₩&quot;&quot;₩&quot;\ mm&quot;月&quot;&quot;₩&quot;&quot;₩&quot;\ dd&quot;日&quot;"/>
    <numFmt numFmtId="206" formatCode="mmm\.yy"/>
    <numFmt numFmtId="207" formatCode="_(&quot;$&quot;* #,##0_);_(&quot;$&quot;* \(#,##0\);_(&quot;$&quot;* &quot;-&quot;??_);_(@_)"/>
    <numFmt numFmtId="208" formatCode="_-[$€-2]* #,##0.00_-;\-[$€-2]* #,##0.00_-;_-[$€-2]* &quot;-&quot;??_-"/>
    <numFmt numFmtId="209" formatCode="#."/>
    <numFmt numFmtId="210" formatCode="General_)"/>
    <numFmt numFmtId="211" formatCode="&quot;₩&quot;#,##0.00;&quot;₩&quot;&quot;₩&quot;&quot;₩&quot;\-#,##0.00"/>
    <numFmt numFmtId="212" formatCode="0.0_)"/>
    <numFmt numFmtId="213" formatCode="#,###.00;\-#,###.00;&quot;&quot;;@"/>
    <numFmt numFmtId="214" formatCode="#,###.0;\-#,###.0;&quot;&quot;;@"/>
    <numFmt numFmtId="215" formatCode="_-* #,##0.00_-;\-* #,##0.00_-;_-* &quot;-&quot;_-;_-@_-"/>
    <numFmt numFmtId="216" formatCode="&quot;₩&quot;\ \ #,##0;[Red]&quot;₩&quot;\-#,##0"/>
    <numFmt numFmtId="217" formatCode="#,##0&quot;칸&quot;"/>
    <numFmt numFmtId="218" formatCode="0.00\ &quot;)&quot;"/>
    <numFmt numFmtId="219" formatCode="0.00\ &quot;)]&quot;"/>
    <numFmt numFmtId="220" formatCode="0.000\ &quot;²&quot;"/>
    <numFmt numFmtId="221" formatCode="&quot;(&quot;\ 0.00"/>
    <numFmt numFmtId="222" formatCode="&quot;[(&quot;\ 0.00"/>
    <numFmt numFmtId="223" formatCode="0\ &quot;EA&quot;"/>
    <numFmt numFmtId="224" formatCode="\ \ @"/>
    <numFmt numFmtId="225" formatCode="0.0%\ \ "/>
    <numFmt numFmtId="226" formatCode="0\ &quot;t&quot;"/>
    <numFmt numFmtId="227" formatCode="#,##0.0000;\-#,##0.0000"/>
    <numFmt numFmtId="228" formatCode="&quot;RM&quot;#,##0.00_);\(&quot;RM&quot;#,##0.00\)"/>
    <numFmt numFmtId="229" formatCode="mm&quot;월&quot;\ dd&quot;일&quot;"/>
    <numFmt numFmtId="230" formatCode="_-* #,##0_-;\-* #,##0_-;_-* &quot;-&quot;??_-;_-@_-"/>
    <numFmt numFmtId="231" formatCode="#,##0.000_ "/>
    <numFmt numFmtId="232" formatCode="&quot;₩&quot;#,##0.00;&quot;₩&quot;\-#,##0.00"/>
    <numFmt numFmtId="233" formatCode="&quot;₩&quot;#,##0;\!\-&quot;₩&quot;#,##0"/>
    <numFmt numFmtId="234" formatCode="&quot;₩&quot;#,##0;[Red]\!\-&quot;₩&quot;#,##0"/>
    <numFmt numFmtId="235" formatCode="&quot;₩&quot;#,##0.00;\!\-&quot;₩&quot;#,##0.00"/>
    <numFmt numFmtId="236" formatCode="#,##0_);[Red]\(#,##0\)"/>
    <numFmt numFmtId="237" formatCode="&quot;₩&quot;#,##0.00;[Red]\!\-&quot;₩&quot;#,##0.00"/>
    <numFmt numFmtId="238" formatCode="_(* #,##0.00000_);_(* \(#,##0.00000\);_(* &quot;-&quot;_);_(@_)"/>
    <numFmt numFmtId="239" formatCode="#,###.00"/>
    <numFmt numFmtId="240" formatCode="_-&quot;₩&quot;* #,##0.00_-;\!\-&quot;₩&quot;* #,##0.00_-;_-&quot;₩&quot;* &quot;-&quot;??_-;_-@_-"/>
    <numFmt numFmtId="241" formatCode="_-* #,##0_-;\!\-* #,##0_-;_-* &quot;-&quot;_-;_-@_-"/>
    <numFmt numFmtId="242" formatCode="#,##0;[Red]&quot;-&quot;#,##0"/>
    <numFmt numFmtId="243" formatCode="* #,##0&quot; &quot;;[Red]* &quot;¡â&quot;#,##0&quot; &quot;;* @"/>
    <numFmt numFmtId="244" formatCode="#,##0.####;[Red]&quot;¡â&quot;#,##0.####"/>
    <numFmt numFmtId="245" formatCode="#,##0.00##;[Red]&quot;¡â&quot;#,##0.00##"/>
    <numFmt numFmtId="246" formatCode="_(* #,##0.0000_);_(* \(#,##0.0000\);_(* &quot;-&quot;??_);_(@_)"/>
    <numFmt numFmtId="247" formatCode="_ * #,##0_ ;_ * &quot;₩&quot;\!\-#,##0_ ;_ * &quot;-&quot;_ ;_ @_ "/>
    <numFmt numFmtId="248" formatCode="_-* #,##0.00_-;\!\-* #,##0.00_-;_-* &quot;-&quot;??_-;_-@_-"/>
    <numFmt numFmtId="249" formatCode="\!\$#,##0_);[Red]\!\(\!\$#,##0\!\)"/>
    <numFmt numFmtId="250" formatCode="\!\$#,##0.00_);\!\(\!\$#,##0.00\!\)"/>
    <numFmt numFmtId="251" formatCode="\!\$#,##0.00_);[Red]\!\(\!\$#,##0.00\!\)"/>
    <numFmt numFmtId="252" formatCode="0.00_ "/>
    <numFmt numFmtId="253" formatCode="0.######;\-0.######;#"/>
    <numFmt numFmtId="254" formatCode="#,##0.##;\-#,##0.##;#"/>
    <numFmt numFmtId="255" formatCode="#,##0;\-#,##0;#"/>
    <numFmt numFmtId="256" formatCode="#,##0.######;\-#,##0.######;#"/>
    <numFmt numFmtId="257" formatCode="#,###"/>
    <numFmt numFmtId="258" formatCode="_ * #,##0_ ;_ * &quot;₩&quot;&quot;₩&quot;&quot;₩&quot;&quot;₩&quot;\-#,##0_ ;_ * &quot;-&quot;_ ;_ @_ "/>
    <numFmt numFmtId="259" formatCode="_ * #,##0_ ;_ * &quot;₩&quot;&quot;₩&quot;&quot;₩&quot;&quot;₩&quot;&quot;₩&quot;\-#,##0_ ;_ * &quot;-&quot;_ ;_ @_ "/>
    <numFmt numFmtId="260" formatCode="#,###.0########"/>
    <numFmt numFmtId="261" formatCode="#,##0.#######"/>
    <numFmt numFmtId="262" formatCode="#,##0.##"/>
    <numFmt numFmtId="263" formatCode="#,###.0"/>
    <numFmt numFmtId="264" formatCode="#,##0_ "/>
    <numFmt numFmtId="265" formatCode="_-* #,##0.0_-;\-* #,##0.0_-;_-* &quot;-&quot;_-;_-@_-"/>
    <numFmt numFmtId="266" formatCode="&quot;직노*&quot;0.000%"/>
    <numFmt numFmtId="267" formatCode="&quot;직노*&quot;0.00%"/>
    <numFmt numFmtId="268" formatCode="&quot;(재+노)*&quot;0.000%"/>
    <numFmt numFmtId="269" formatCode="&quot;노*&quot;0.000%"/>
    <numFmt numFmtId="270" formatCode="&quot;노*&quot;0.00%"/>
    <numFmt numFmtId="271" formatCode="&quot;(재+직노+관급자재)*&quot;0.000%"/>
    <numFmt numFmtId="272" formatCode="&quot;국민건강보험*&quot;0.000%"/>
    <numFmt numFmtId="273" formatCode="&quot;(재+직노+관급자재)*&quot;0.00%"/>
    <numFmt numFmtId="274" formatCode="&quot;(재+직노+직경)*&quot;0.000%"/>
    <numFmt numFmtId="275" formatCode="&quot;직접비*&quot;0.000%"/>
    <numFmt numFmtId="276" formatCode="0.000%"/>
    <numFmt numFmtId="277" formatCode="&quot;(재+노)*&quot;0.00%"/>
    <numFmt numFmtId="278" formatCode="&quot;(재+직노+산경)*&quot;0.0%"/>
    <numFmt numFmtId="279" formatCode="&quot;(재+노+경)*&quot;0.00%"/>
    <numFmt numFmtId="280" formatCode="&quot;(재+직노+산경)*&quot;0.000%"/>
    <numFmt numFmtId="281" formatCode="&quot;(노+경+일)*&quot;0.000%"/>
    <numFmt numFmtId="282" formatCode="&quot;재료비*0.1*&quot;0.00%"/>
    <numFmt numFmtId="283" formatCode="&quot;(노+경+일)*&quot;0.00%"/>
    <numFmt numFmtId="284" formatCode="&quot;(1+..+5)*0.1*&quot;0.00%"/>
  </numFmts>
  <fonts count="153">
    <font>
      <sz val="9"/>
      <color indexed="8"/>
      <name val="Arial"/>
      <family val="2"/>
    </font>
    <font>
      <sz val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2"/>
      <name val="¹????¼"/>
      <family val="1"/>
      <charset val="129"/>
    </font>
    <font>
      <sz val="10"/>
      <name val="굴림체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name val="굴림체"/>
      <family val="3"/>
      <charset val="129"/>
    </font>
    <font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sz val="9"/>
      <name val="굴림체"/>
      <family val="3"/>
      <charset val="129"/>
    </font>
    <font>
      <sz val="8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12"/>
      <color indexed="8"/>
      <name val="돋움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1"/>
      <color indexed="9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"/>
      <color indexed="16"/>
      <name val="Courier"/>
      <family val="3"/>
    </font>
    <font>
      <i/>
      <sz val="1"/>
      <color indexed="8"/>
      <name val="Courier"/>
      <family val="3"/>
    </font>
    <font>
      <b/>
      <sz val="1"/>
      <color indexed="1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Arial"/>
      <family val="2"/>
    </font>
    <font>
      <sz val="11"/>
      <name val="굴림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Arial"/>
      <family val="2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1"/>
      <name val="￥i￠￢￠?o"/>
      <family val="3"/>
      <charset val="129"/>
    </font>
    <font>
      <sz val="12"/>
      <name val="¡¾¨ù¢¬©÷A¨ù"/>
      <family val="3"/>
      <charset val="129"/>
    </font>
    <font>
      <sz val="12"/>
      <name val="¹UAAA¼"/>
      <family val="1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±¼¸²Ã¼"/>
      <family val="3"/>
      <charset val="129"/>
    </font>
    <font>
      <sz val="14"/>
      <name val="¹ÙÅÁÃ¼"/>
      <family val="1"/>
      <charset val="129"/>
    </font>
    <font>
      <sz val="12"/>
      <name val="μ¸¿oA¼"/>
      <family val="3"/>
      <charset val="129"/>
    </font>
    <font>
      <sz val="10"/>
      <name val="±¼¸²A¼"/>
      <family val="3"/>
      <charset val="129"/>
    </font>
    <font>
      <b/>
      <sz val="12"/>
      <name val="바탕체"/>
      <family val="1"/>
      <charset val="129"/>
    </font>
    <font>
      <sz val="11"/>
      <name val="Arial"/>
      <family val="2"/>
    </font>
    <font>
      <sz val="8"/>
      <color indexed="8"/>
      <name val="Gulim"/>
      <family val="3"/>
    </font>
    <font>
      <sz val="8"/>
      <name val="Times New Roman"/>
      <family val="1"/>
    </font>
    <font>
      <sz val="8"/>
      <name val="MS Sans Serif"/>
      <family val="2"/>
    </font>
    <font>
      <sz val="10"/>
      <name val="Univers (W1)"/>
      <family val="2"/>
    </font>
    <font>
      <sz val="10"/>
      <name val="Geneva"/>
      <family val="2"/>
    </font>
    <font>
      <sz val="10"/>
      <name val="굴림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1"/>
      <color indexed="8"/>
      <name val="굴림"/>
      <family val="3"/>
      <charset val="129"/>
    </font>
    <font>
      <sz val="12"/>
      <name val="뼻뮝"/>
      <family val="3"/>
      <charset val="129"/>
    </font>
    <font>
      <sz val="11"/>
      <name val="돋움"/>
      <family val="3"/>
    </font>
    <font>
      <sz val="11"/>
      <color indexed="8"/>
      <name val="맑은 고딕"/>
      <family val="3"/>
      <charset val="129"/>
    </font>
    <font>
      <b/>
      <sz val="9"/>
      <name val="굴림체"/>
      <family val="3"/>
      <charset val="129"/>
    </font>
    <font>
      <sz val="10"/>
      <name val="신그래픽"/>
      <family val="1"/>
      <charset val="129"/>
    </font>
    <font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u/>
      <sz val="10"/>
      <color indexed="14"/>
      <name val="MS Sans Serif"/>
      <family val="2"/>
    </font>
    <font>
      <sz val="8"/>
      <name val="굴림체"/>
      <family val="3"/>
      <charset val="129"/>
    </font>
    <font>
      <b/>
      <u/>
      <sz val="15"/>
      <name val="굴림체"/>
      <family val="3"/>
      <charset val="129"/>
    </font>
    <font>
      <sz val="9"/>
      <color indexed="9"/>
      <name val="굴림체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2"/>
      <name val="HY헤드라인M"/>
      <family val="1"/>
      <charset val="129"/>
    </font>
    <font>
      <sz val="9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11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Arial Narrow"/>
      <family val="2"/>
    </font>
    <font>
      <b/>
      <sz val="20"/>
      <color indexed="8"/>
      <name val="Arial Narrow"/>
      <family val="2"/>
    </font>
    <font>
      <b/>
      <sz val="20"/>
      <color indexed="8"/>
      <name val="굴림체"/>
      <family val="3"/>
      <charset val="129"/>
    </font>
    <font>
      <sz val="13"/>
      <name val="Arial Narrow"/>
      <family val="2"/>
    </font>
    <font>
      <sz val="13"/>
      <name val="굴림체"/>
      <family val="3"/>
      <charset val="129"/>
    </font>
    <font>
      <sz val="9"/>
      <color indexed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b/>
      <sz val="9"/>
      <color indexed="8"/>
      <name val="굴림체"/>
      <family val="3"/>
      <charset val="129"/>
    </font>
    <font>
      <b/>
      <sz val="18"/>
      <name val="굴림"/>
      <family val="3"/>
      <charset val="129"/>
    </font>
    <font>
      <sz val="8"/>
      <name val="굴림"/>
      <family val="3"/>
      <charset val="129"/>
    </font>
    <font>
      <b/>
      <sz val="8"/>
      <name val="돋움"/>
      <family val="3"/>
      <charset val="129"/>
    </font>
    <font>
      <b/>
      <sz val="8"/>
      <name val="굴림"/>
      <family val="3"/>
      <charset val="129"/>
    </font>
    <font>
      <sz val="8"/>
      <name val="새굴림"/>
      <family val="1"/>
      <charset val="129"/>
    </font>
    <font>
      <sz val="8"/>
      <color indexed="9"/>
      <name val="굴림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5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762">
    <xf numFmtId="0" fontId="0" fillId="0" borderId="0"/>
    <xf numFmtId="0" fontId="3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" fontId="5" fillId="0" borderId="1"/>
    <xf numFmtId="24" fontId="6" fillId="0" borderId="0" applyFont="0" applyFill="0" applyBorder="0" applyAlignment="0" applyProtection="0"/>
    <xf numFmtId="178" fontId="7" fillId="0" borderId="0" applyNumberFormat="0" applyFont="0" applyFill="0" applyBorder="0" applyAlignment="0" applyProtection="0"/>
    <xf numFmtId="179" fontId="4" fillId="0" borderId="0" applyNumberFormat="0" applyFont="0" applyFill="0" applyBorder="0" applyAlignment="0" applyProtection="0"/>
    <xf numFmtId="178" fontId="7" fillId="0" borderId="0" applyNumberFormat="0" applyFont="0" applyFill="0" applyBorder="0" applyAlignment="0" applyProtection="0"/>
    <xf numFmtId="179" fontId="4" fillId="0" borderId="0" applyNumberFormat="0" applyFont="0" applyFill="0" applyBorder="0" applyAlignment="0" applyProtection="0"/>
    <xf numFmtId="180" fontId="8" fillId="0" borderId="0" applyNumberFormat="0">
      <alignment horizontal="center" vertical="center"/>
      <protection locked="0" hidden="1"/>
    </xf>
    <xf numFmtId="0" fontId="9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Font="0" applyFill="0" applyBorder="0" applyAlignment="0" applyProtection="0"/>
    <xf numFmtId="0" fontId="7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9" fontId="7" fillId="0" borderId="0" applyFont="0" applyFill="0" applyBorder="0" applyAlignment="0" applyProtection="0"/>
    <xf numFmtId="3" fontId="5" fillId="0" borderId="1"/>
    <xf numFmtId="3" fontId="5" fillId="0" borderId="1"/>
    <xf numFmtId="182" fontId="4" fillId="0" borderId="0">
      <alignment horizontal="center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0" fontId="15" fillId="0" borderId="0">
      <alignment horizontal="center" vertical="center"/>
    </xf>
    <xf numFmtId="3" fontId="14" fillId="0" borderId="9">
      <alignment horizontal="right" vertical="center"/>
    </xf>
    <xf numFmtId="182" fontId="4" fillId="0" borderId="0">
      <alignment horizontal="center" vertical="center"/>
    </xf>
    <xf numFmtId="183" fontId="16" fillId="0" borderId="0">
      <alignment horizontal="center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0" fontId="17" fillId="0" borderId="0"/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0" fontId="17" fillId="0" borderId="0"/>
    <xf numFmtId="0" fontId="15" fillId="0" borderId="0">
      <alignment horizontal="center" vertical="center"/>
    </xf>
    <xf numFmtId="0" fontId="15" fillId="0" borderId="0">
      <alignment horizontal="center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0" fontId="18" fillId="0" borderId="0"/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" fillId="0" borderId="0">
      <protection locked="0"/>
    </xf>
    <xf numFmtId="0" fontId="19" fillId="0" borderId="0" applyFont="0" applyFill="0" applyBorder="0" applyAlignment="0" applyProtection="0"/>
    <xf numFmtId="3" fontId="6" fillId="0" borderId="10">
      <alignment horizontal="center"/>
    </xf>
    <xf numFmtId="0" fontId="19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4" fontId="24" fillId="0" borderId="1" applyNumberFormat="0" applyFont="0" applyFill="0" applyBorder="0" applyProtection="0">
      <alignment horizontal="distributed"/>
    </xf>
    <xf numFmtId="9" fontId="15" fillId="2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18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centerContinuous" vertical="center"/>
    </xf>
    <xf numFmtId="187" fontId="26" fillId="0" borderId="0" applyFill="0" applyBorder="0" applyProtection="0">
      <alignment horizontal="centerContinuous" vertical="center"/>
    </xf>
    <xf numFmtId="188" fontId="26" fillId="0" borderId="0" applyNumberFormat="0" applyFont="0" applyFill="0" applyBorder="0" applyProtection="0">
      <alignment horizontal="centerContinuous"/>
    </xf>
    <xf numFmtId="0" fontId="27" fillId="0" borderId="0" applyNumberFormat="0" applyFont="0" applyFill="0" applyBorder="0" applyProtection="0">
      <alignment horizontal="centerContinuous" vertical="center"/>
    </xf>
    <xf numFmtId="185" fontId="24" fillId="0" borderId="0" applyNumberFormat="0" applyFont="0" applyFill="0" applyBorder="0" applyProtection="0">
      <alignment horizontal="centerContinuous"/>
    </xf>
    <xf numFmtId="188" fontId="26" fillId="0" borderId="0" applyNumberFormat="0" applyFont="0" applyFill="0" applyBorder="0" applyProtection="0">
      <alignment horizontal="centerContinuous" vertical="center"/>
    </xf>
    <xf numFmtId="188" fontId="28" fillId="0" borderId="11" applyFont="0" applyFill="0" applyBorder="0" applyAlignment="0" applyProtection="0">
      <alignment vertical="center"/>
    </xf>
    <xf numFmtId="187" fontId="28" fillId="0" borderId="11" applyFont="0" applyFill="0" applyBorder="0" applyAlignment="0" applyProtection="0">
      <alignment vertical="center"/>
    </xf>
    <xf numFmtId="0" fontId="29" fillId="0" borderId="0">
      <alignment vertical="center"/>
    </xf>
    <xf numFmtId="188" fontId="26" fillId="0" borderId="0" applyFont="0" applyFill="0" applyBorder="0" applyProtection="0">
      <alignment horizontal="centerContinuous" vertical="center"/>
    </xf>
    <xf numFmtId="189" fontId="7" fillId="0" borderId="0">
      <alignment vertical="center"/>
    </xf>
    <xf numFmtId="190" fontId="26" fillId="0" borderId="0" applyFont="0" applyFill="0" applyBorder="0" applyProtection="0">
      <alignment horizontal="centerContinuous" vertical="center"/>
    </xf>
    <xf numFmtId="183" fontId="26" fillId="0" borderId="0" applyFont="0" applyFill="0" applyBorder="0" applyProtection="0">
      <alignment horizontal="centerContinuous" vertical="center"/>
    </xf>
    <xf numFmtId="191" fontId="11" fillId="0" borderId="0" applyFont="0" applyFill="0" applyBorder="0" applyAlignment="0" applyProtection="0">
      <alignment vertical="center"/>
    </xf>
    <xf numFmtId="191" fontId="26" fillId="0" borderId="12" applyFont="0" applyFill="0" applyBorder="0" applyProtection="0">
      <alignment horizontal="right" vertical="center"/>
      <protection locked="0"/>
    </xf>
    <xf numFmtId="0" fontId="6" fillId="0" borderId="0"/>
    <xf numFmtId="0" fontId="4" fillId="0" borderId="0"/>
    <xf numFmtId="0" fontId="30" fillId="0" borderId="13"/>
    <xf numFmtId="192" fontId="4" fillId="0" borderId="0" applyFont="0" applyFill="0" applyBorder="0" applyAlignment="0" applyProtection="0"/>
    <xf numFmtId="0" fontId="31" fillId="0" borderId="0">
      <alignment vertical="center"/>
    </xf>
    <xf numFmtId="0" fontId="32" fillId="0" borderId="0">
      <alignment horizontal="center" vertical="center"/>
    </xf>
    <xf numFmtId="188" fontId="26" fillId="0" borderId="0" applyNumberFormat="0" applyFont="0" applyFill="0" applyBorder="0" applyProtection="0">
      <alignment vertical="center"/>
    </xf>
    <xf numFmtId="4" fontId="19" fillId="0" borderId="0" applyFont="0" applyFill="0" applyBorder="0" applyAlignment="0" applyProtection="0"/>
    <xf numFmtId="0" fontId="33" fillId="0" borderId="0"/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1" fontId="5" fillId="2" borderId="0" applyNumberFormat="0" applyFont="0" applyFill="0" applyBorder="0" applyAlignment="0">
      <alignment vertical="center"/>
    </xf>
    <xf numFmtId="1" fontId="34" fillId="2" borderId="0" applyNumberFormat="0" applyBorder="0" applyAlignment="0">
      <alignment vertical="center"/>
    </xf>
    <xf numFmtId="0" fontId="4" fillId="0" borderId="0">
      <alignment vertical="center"/>
    </xf>
    <xf numFmtId="0" fontId="35" fillId="0" borderId="0">
      <alignment horizontal="centerContinuous" vertical="center"/>
    </xf>
    <xf numFmtId="0" fontId="4" fillId="0" borderId="1">
      <alignment horizontal="distributed" vertical="center" justifyLastLine="1"/>
    </xf>
    <xf numFmtId="0" fontId="4" fillId="0" borderId="5">
      <alignment horizontal="distributed" vertical="top" justifyLastLine="1"/>
    </xf>
    <xf numFmtId="0" fontId="4" fillId="0" borderId="6">
      <alignment horizontal="distributed" justifyLastLine="1"/>
    </xf>
    <xf numFmtId="181" fontId="36" fillId="0" borderId="0">
      <alignment vertical="center"/>
    </xf>
    <xf numFmtId="0" fontId="4" fillId="0" borderId="0"/>
    <xf numFmtId="1" fontId="37" fillId="2" borderId="0" applyNumberFormat="0" applyFont="0" applyFill="0" applyBorder="0" applyAlignment="0">
      <alignment vertical="center"/>
    </xf>
    <xf numFmtId="193" fontId="24" fillId="0" borderId="0" applyFont="0" applyFill="0" applyBorder="0" applyProtection="0">
      <alignment vertical="center"/>
    </xf>
    <xf numFmtId="38" fontId="24" fillId="0" borderId="0" applyFont="0" applyFill="0" applyBorder="0" applyProtection="0">
      <alignment vertical="center"/>
    </xf>
    <xf numFmtId="194" fontId="17" fillId="0" borderId="1">
      <alignment vertical="center"/>
    </xf>
    <xf numFmtId="41" fontId="7" fillId="0" borderId="0" applyFont="0" applyFill="0" applyBorder="0" applyAlignment="0" applyProtection="0"/>
    <xf numFmtId="195" fontId="7" fillId="2" borderId="0" applyFill="0" applyBorder="0" applyProtection="0">
      <alignment horizontal="right"/>
    </xf>
    <xf numFmtId="38" fontId="24" fillId="0" borderId="0" applyFont="0" applyFill="0" applyBorder="0" applyAlignment="0" applyProtection="0">
      <alignment vertical="center"/>
    </xf>
    <xf numFmtId="196" fontId="24" fillId="0" borderId="0" applyFont="0" applyFill="0" applyBorder="0" applyAlignment="0" applyProtection="0">
      <alignment vertical="center"/>
    </xf>
    <xf numFmtId="197" fontId="24" fillId="0" borderId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4" fillId="0" borderId="0"/>
    <xf numFmtId="10" fontId="19" fillId="0" borderId="0" applyFont="0" applyFill="0" applyBorder="0" applyAlignment="0" applyProtection="0"/>
    <xf numFmtId="0" fontId="5" fillId="0" borderId="6">
      <alignment horizontal="distributed" justifyLastLine="1"/>
    </xf>
    <xf numFmtId="0" fontId="5" fillId="0" borderId="14">
      <alignment horizontal="distributed" vertical="center" justifyLastLine="1"/>
    </xf>
    <xf numFmtId="0" fontId="5" fillId="0" borderId="15">
      <alignment horizontal="distributed" vertical="top" justifyLastLine="1"/>
    </xf>
    <xf numFmtId="0" fontId="38" fillId="3" borderId="16" applyNumberFormat="0" applyProtection="0">
      <alignment horizontal="right"/>
    </xf>
    <xf numFmtId="0" fontId="7" fillId="0" borderId="0"/>
    <xf numFmtId="0" fontId="19" fillId="0" borderId="17" applyNumberFormat="0" applyFont="0" applyFill="0" applyAlignment="0" applyProtection="0"/>
    <xf numFmtId="198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0" fontId="39" fillId="0" borderId="0">
      <protection locked="0"/>
    </xf>
    <xf numFmtId="0" fontId="28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6" fillId="0" borderId="0"/>
    <xf numFmtId="0" fontId="43" fillId="0" borderId="0" applyFont="0" applyFill="0" applyBorder="0" applyAlignment="0" applyProtection="0"/>
    <xf numFmtId="181" fontId="40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202" fontId="40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45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37" fontId="41" fillId="0" borderId="0"/>
    <xf numFmtId="0" fontId="9" fillId="0" borderId="0"/>
    <xf numFmtId="0" fontId="7" fillId="0" borderId="0" applyFill="0" applyBorder="0" applyAlignment="0"/>
    <xf numFmtId="0" fontId="50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4" fillId="0" borderId="0"/>
    <xf numFmtId="4" fontId="52" fillId="0" borderId="0">
      <protection locked="0"/>
    </xf>
    <xf numFmtId="38" fontId="9" fillId="0" borderId="0" applyFont="0" applyFill="0" applyBorder="0" applyAlignment="0" applyProtection="0"/>
    <xf numFmtId="203" fontId="7" fillId="0" borderId="0"/>
    <xf numFmtId="202" fontId="9" fillId="0" borderId="0" applyFont="0" applyFill="0" applyBorder="0" applyAlignment="0" applyProtection="0"/>
    <xf numFmtId="3" fontId="53" fillId="0" borderId="0" applyFont="0" applyFill="0" applyBorder="0" applyAlignment="0" applyProtection="0"/>
    <xf numFmtId="0" fontId="54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52" fillId="0" borderId="0">
      <protection locked="0"/>
    </xf>
    <xf numFmtId="204" fontId="9" fillId="0" borderId="0" applyFont="0" applyFill="0" applyBorder="0" applyAlignment="0" applyProtection="0"/>
    <xf numFmtId="0" fontId="4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7" fillId="0" borderId="0"/>
    <xf numFmtId="0" fontId="53" fillId="0" borderId="0" applyFont="0" applyFill="0" applyBorder="0" applyAlignment="0" applyProtection="0"/>
    <xf numFmtId="207" fontId="7" fillId="0" borderId="0"/>
    <xf numFmtId="0" fontId="55" fillId="0" borderId="0" applyNumberFormat="0" applyAlignment="0">
      <alignment horizontal="left"/>
    </xf>
    <xf numFmtId="208" fontId="7" fillId="0" borderId="0" applyFont="0" applyFill="0" applyBorder="0" applyAlignment="0" applyProtection="0"/>
    <xf numFmtId="0" fontId="56" fillId="0" borderId="0">
      <protection locked="0"/>
    </xf>
    <xf numFmtId="0" fontId="52" fillId="0" borderId="0">
      <protection locked="0"/>
    </xf>
    <xf numFmtId="0" fontId="57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8" fillId="0" borderId="0">
      <protection locked="0"/>
    </xf>
    <xf numFmtId="2" fontId="53" fillId="0" borderId="0" applyFont="0" applyFill="0" applyBorder="0" applyAlignment="0" applyProtection="0"/>
    <xf numFmtId="38" fontId="59" fillId="2" borderId="0" applyNumberFormat="0" applyBorder="0" applyAlignment="0" applyProtection="0"/>
    <xf numFmtId="3" fontId="27" fillId="0" borderId="18">
      <alignment horizontal="right" vertical="center"/>
    </xf>
    <xf numFmtId="4" fontId="27" fillId="0" borderId="18">
      <alignment horizontal="right" vertical="center"/>
    </xf>
    <xf numFmtId="0" fontId="60" fillId="0" borderId="0">
      <alignment horizontal="left"/>
    </xf>
    <xf numFmtId="0" fontId="61" fillId="0" borderId="19" applyNumberFormat="0" applyAlignment="0" applyProtection="0">
      <alignment horizontal="left" vertical="center"/>
    </xf>
    <xf numFmtId="0" fontId="61" fillId="0" borderId="20">
      <alignment horizontal="left" vertical="center"/>
    </xf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209" fontId="56" fillId="0" borderId="0">
      <protection locked="0"/>
    </xf>
    <xf numFmtId="209" fontId="56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10" fontId="59" fillId="2" borderId="1" applyNumberFormat="0" applyBorder="0" applyAlignment="0" applyProtection="0"/>
    <xf numFmtId="0" fontId="7" fillId="0" borderId="21">
      <protection locked="0"/>
    </xf>
    <xf numFmtId="210" fontId="65" fillId="0" borderId="0">
      <alignment horizontal="left"/>
    </xf>
    <xf numFmtId="0" fontId="9" fillId="0" borderId="0" applyFont="0" applyFill="0" applyBorder="0" applyAlignment="0" applyProtection="0"/>
    <xf numFmtId="0" fontId="66" fillId="0" borderId="21"/>
    <xf numFmtId="37" fontId="67" fillId="0" borderId="0"/>
    <xf numFmtId="0" fontId="4" fillId="0" borderId="0"/>
    <xf numFmtId="211" fontId="7" fillId="0" borderId="0"/>
    <xf numFmtId="0" fontId="9" fillId="0" borderId="0"/>
    <xf numFmtId="0" fontId="52" fillId="0" borderId="0">
      <protection locked="0"/>
    </xf>
    <xf numFmtId="10" fontId="9" fillId="0" borderId="0" applyFont="0" applyFill="0" applyBorder="0" applyAlignment="0" applyProtection="0"/>
    <xf numFmtId="30" fontId="69" fillId="0" borderId="0" applyNumberFormat="0" applyFill="0" applyBorder="0" applyAlignment="0" applyProtection="0">
      <alignment horizontal="left"/>
    </xf>
    <xf numFmtId="0" fontId="66" fillId="0" borderId="0"/>
    <xf numFmtId="40" fontId="70" fillId="0" borderId="0" applyBorder="0">
      <alignment horizontal="right"/>
    </xf>
    <xf numFmtId="212" fontId="71" fillId="0" borderId="0">
      <alignment horizontal="center"/>
    </xf>
    <xf numFmtId="0" fontId="72" fillId="0" borderId="0" applyFill="0" applyBorder="0" applyProtection="0">
      <alignment horizontal="centerContinuous" vertical="center"/>
    </xf>
    <xf numFmtId="0" fontId="17" fillId="2" borderId="0" applyFill="0" applyBorder="0" applyProtection="0">
      <alignment horizontal="center" vertical="center"/>
    </xf>
    <xf numFmtId="0" fontId="53" fillId="0" borderId="17" applyNumberFormat="0" applyFont="0" applyFill="0" applyAlignment="0" applyProtection="0"/>
    <xf numFmtId="0" fontId="73" fillId="0" borderId="22">
      <alignment horizontal="left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>
      <alignment vertical="center"/>
    </xf>
    <xf numFmtId="41" fontId="7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12" fillId="0" borderId="0"/>
    <xf numFmtId="0" fontId="9" fillId="0" borderId="0"/>
    <xf numFmtId="0" fontId="6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12" fillId="0" borderId="0"/>
    <xf numFmtId="0" fontId="6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2" fontId="4" fillId="0" borderId="0">
      <alignment horizontal="center" vertical="center"/>
    </xf>
    <xf numFmtId="216" fontId="7" fillId="0" borderId="0">
      <alignment horizontal="center" vertical="center"/>
    </xf>
    <xf numFmtId="216" fontId="7" fillId="0" borderId="0">
      <alignment horizontal="center" vertical="center"/>
    </xf>
    <xf numFmtId="0" fontId="17" fillId="0" borderId="0"/>
    <xf numFmtId="0" fontId="17" fillId="0" borderId="0"/>
    <xf numFmtId="0" fontId="17" fillId="0" borderId="0"/>
    <xf numFmtId="9" fontId="4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0" borderId="0"/>
    <xf numFmtId="0" fontId="7" fillId="0" borderId="5" applyBorder="0"/>
    <xf numFmtId="38" fontId="79" fillId="0" borderId="0">
      <alignment vertical="center" wrapText="1"/>
    </xf>
    <xf numFmtId="0" fontId="33" fillId="0" borderId="28"/>
    <xf numFmtId="4" fontId="33" fillId="0" borderId="5"/>
    <xf numFmtId="217" fontId="7" fillId="0" borderId="5"/>
    <xf numFmtId="0" fontId="7" fillId="0" borderId="5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1" fontId="4" fillId="0" borderId="29"/>
    <xf numFmtId="218" fontId="80" fillId="0" borderId="0" applyFill="0" applyBorder="0">
      <alignment horizontal="centerContinuous"/>
    </xf>
    <xf numFmtId="219" fontId="80" fillId="0" borderId="0" applyFill="0" applyBorder="0">
      <alignment horizontal="centerContinuous"/>
    </xf>
    <xf numFmtId="220" fontId="81" fillId="0" borderId="0" applyFill="0" applyBorder="0">
      <alignment horizontal="centerContinuous"/>
    </xf>
    <xf numFmtId="221" fontId="80" fillId="0" borderId="0" applyFill="0" applyBorder="0">
      <alignment horizontal="centerContinuous"/>
    </xf>
    <xf numFmtId="222" fontId="80" fillId="0" borderId="0" applyFill="0" applyBorder="0">
      <alignment horizontal="centerContinuous"/>
    </xf>
    <xf numFmtId="181" fontId="4" fillId="0" borderId="30">
      <alignment horizontal="center" vertical="center"/>
    </xf>
    <xf numFmtId="181" fontId="4" fillId="0" borderId="0" applyNumberFormat="0" applyFont="0" applyFill="0" applyBorder="0" applyProtection="0">
      <alignment vertical="center"/>
    </xf>
    <xf numFmtId="200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/>
    <xf numFmtId="0" fontId="1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82" fillId="0" borderId="0" applyFont="0" applyFill="0" applyBorder="0" applyAlignment="0" applyProtection="0"/>
    <xf numFmtId="181" fontId="4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2" fillId="0" borderId="0" applyFont="0" applyFill="0" applyBorder="0" applyAlignment="0" applyProtection="0"/>
    <xf numFmtId="202" fontId="42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5" fillId="0" borderId="31">
      <alignment horizontal="center" vertical="center"/>
    </xf>
    <xf numFmtId="0" fontId="86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90" fillId="0" borderId="0"/>
    <xf numFmtId="0" fontId="7" fillId="0" borderId="0"/>
    <xf numFmtId="0" fontId="91" fillId="0" borderId="0"/>
    <xf numFmtId="0" fontId="42" fillId="0" borderId="0"/>
    <xf numFmtId="0" fontId="82" fillId="0" borderId="0"/>
    <xf numFmtId="0" fontId="42" fillId="0" borderId="0"/>
    <xf numFmtId="0" fontId="82" fillId="0" borderId="0"/>
    <xf numFmtId="0" fontId="7" fillId="0" borderId="0"/>
    <xf numFmtId="0" fontId="92" fillId="0" borderId="0"/>
    <xf numFmtId="0" fontId="84" fillId="0" borderId="0"/>
    <xf numFmtId="0" fontId="82" fillId="0" borderId="0"/>
    <xf numFmtId="0" fontId="42" fillId="0" borderId="0"/>
    <xf numFmtId="0" fontId="93" fillId="0" borderId="0"/>
    <xf numFmtId="0" fontId="7" fillId="0" borderId="0"/>
    <xf numFmtId="0" fontId="94" fillId="0" borderId="0"/>
    <xf numFmtId="0" fontId="86" fillId="0" borderId="0"/>
    <xf numFmtId="0" fontId="41" fillId="0" borderId="0"/>
    <xf numFmtId="0" fontId="44" fillId="0" borderId="0"/>
    <xf numFmtId="0" fontId="95" fillId="0" borderId="0"/>
    <xf numFmtId="0" fontId="96" fillId="0" borderId="0"/>
    <xf numFmtId="0" fontId="41" fillId="0" borderId="0"/>
    <xf numFmtId="0" fontId="86" fillId="0" borderId="0"/>
    <xf numFmtId="0" fontId="9" fillId="0" borderId="0"/>
    <xf numFmtId="0" fontId="97" fillId="0" borderId="0"/>
    <xf numFmtId="0" fontId="87" fillId="0" borderId="0"/>
    <xf numFmtId="0" fontId="86" fillId="0" borderId="0"/>
    <xf numFmtId="0" fontId="86" fillId="0" borderId="0"/>
    <xf numFmtId="0" fontId="41" fillId="0" borderId="0"/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81" fillId="0" borderId="0" applyFill="0" applyBorder="0">
      <alignment horizontal="centerContinuous"/>
    </xf>
    <xf numFmtId="38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224" fontId="7" fillId="0" borderId="0" applyFont="0" applyFill="0" applyBorder="0" applyAlignment="0" applyProtection="0"/>
    <xf numFmtId="225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9" fillId="4" borderId="0"/>
    <xf numFmtId="226" fontId="81" fillId="0" borderId="0" applyFill="0" applyBorder="0">
      <alignment horizontal="centerContinuous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8" fillId="0" borderId="0" applyNumberForma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190" fontId="7" fillId="0" borderId="0" applyFont="0" applyFill="0" applyBorder="0" applyAlignment="0" applyProtection="0">
      <alignment vertical="center"/>
    </xf>
    <xf numFmtId="0" fontId="99" fillId="0" borderId="0"/>
    <xf numFmtId="0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0" fillId="0" borderId="0"/>
    <xf numFmtId="0" fontId="6" fillId="0" borderId="0"/>
    <xf numFmtId="0" fontId="6" fillId="0" borderId="0"/>
    <xf numFmtId="0" fontId="9" fillId="0" borderId="0"/>
    <xf numFmtId="0" fontId="11" fillId="0" borderId="0" applyFont="0" applyFill="0" applyBorder="0" applyAlignment="0" applyProtection="0"/>
    <xf numFmtId="0" fontId="6" fillId="0" borderId="0"/>
    <xf numFmtId="0" fontId="11" fillId="0" borderId="0" applyFont="0" applyFill="0" applyBorder="0" applyAlignment="0" applyProtection="0"/>
    <xf numFmtId="0" fontId="9" fillId="0" borderId="0"/>
    <xf numFmtId="0" fontId="7" fillId="0" borderId="0"/>
    <xf numFmtId="0" fontId="11" fillId="0" borderId="0" applyFont="0" applyFill="0" applyBorder="0" applyAlignment="0" applyProtection="0"/>
    <xf numFmtId="0" fontId="9" fillId="0" borderId="0"/>
    <xf numFmtId="0" fontId="6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1" fillId="0" borderId="0"/>
    <xf numFmtId="0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7" fillId="0" borderId="0"/>
    <xf numFmtId="0" fontId="7" fillId="0" borderId="0"/>
    <xf numFmtId="0" fontId="81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11" fillId="0" borderId="0" applyFont="0" applyFill="0" applyBorder="0" applyAlignment="0" applyProtection="0"/>
    <xf numFmtId="0" fontId="9" fillId="0" borderId="0"/>
    <xf numFmtId="0" fontId="6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101" fillId="0" borderId="0"/>
    <xf numFmtId="3" fontId="102" fillId="0" borderId="0"/>
    <xf numFmtId="0" fontId="9" fillId="0" borderId="0" applyBorder="0"/>
    <xf numFmtId="227" fontId="17" fillId="0" borderId="0"/>
    <xf numFmtId="181" fontId="9" fillId="0" borderId="0" applyFont="0" applyFill="0" applyBorder="0" applyAlignment="0" applyProtection="0"/>
    <xf numFmtId="0" fontId="103" fillId="0" borderId="35"/>
    <xf numFmtId="0" fontId="9" fillId="0" borderId="0">
      <alignment wrapText="1"/>
    </xf>
    <xf numFmtId="0" fontId="59" fillId="0" borderId="0"/>
    <xf numFmtId="3" fontId="6" fillId="0" borderId="0"/>
    <xf numFmtId="0" fontId="104" fillId="0" borderId="0"/>
    <xf numFmtId="0" fontId="99" fillId="0" borderId="0"/>
    <xf numFmtId="228" fontId="17" fillId="0" borderId="0" applyFont="0" applyFill="0" applyBorder="0" applyAlignment="0" applyProtection="0"/>
    <xf numFmtId="3" fontId="59" fillId="0" borderId="0"/>
    <xf numFmtId="0" fontId="11" fillId="0" borderId="0" applyFont="0" applyFill="0" applyBorder="0" applyAlignment="0" applyProtection="0"/>
    <xf numFmtId="0" fontId="12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1" fillId="0" borderId="0" applyFont="0" applyFill="0" applyBorder="0" applyAlignment="0" applyProtection="0"/>
    <xf numFmtId="229" fontId="7" fillId="0" borderId="0" applyFont="0" applyFill="0" applyBorder="0" applyProtection="0">
      <alignment vertical="center"/>
    </xf>
    <xf numFmtId="203" fontId="7" fillId="0" borderId="0">
      <alignment vertical="center"/>
    </xf>
    <xf numFmtId="230" fontId="7" fillId="0" borderId="0" applyFont="0" applyFill="0" applyBorder="0" applyAlignment="0" applyProtection="0">
      <alignment vertical="center"/>
    </xf>
    <xf numFmtId="0" fontId="81" fillId="0" borderId="0"/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3" fontId="14" fillId="0" borderId="9">
      <alignment horizontal="right" vertical="center"/>
    </xf>
    <xf numFmtId="231" fontId="7" fillId="0" borderId="32" applyBorder="0">
      <alignment vertical="center" wrapText="1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2" fontId="14" fillId="0" borderId="9">
      <alignment horizontal="right" vertical="center"/>
    </xf>
    <xf numFmtId="0" fontId="9" fillId="0" borderId="0"/>
    <xf numFmtId="49" fontId="27" fillId="0" borderId="1">
      <alignment horizontal="center" vertical="center"/>
    </xf>
    <xf numFmtId="233" fontId="7" fillId="0" borderId="1">
      <alignment vertical="center"/>
    </xf>
    <xf numFmtId="234" fontId="7" fillId="0" borderId="1">
      <alignment vertical="center"/>
    </xf>
    <xf numFmtId="235" fontId="7" fillId="0" borderId="1">
      <alignment vertical="center"/>
    </xf>
    <xf numFmtId="236" fontId="17" fillId="0" borderId="0"/>
    <xf numFmtId="37" fontId="5" fillId="0" borderId="25">
      <alignment horizontal="center" vertical="center"/>
    </xf>
    <xf numFmtId="37" fontId="5" fillId="0" borderId="9" applyAlignment="0"/>
    <xf numFmtId="236" fontId="15" fillId="0" borderId="0"/>
    <xf numFmtId="0" fontId="106" fillId="0" borderId="0" applyNumberFormat="0" applyFill="0" applyBorder="0" applyAlignment="0" applyProtection="0">
      <alignment vertical="top"/>
      <protection locked="0"/>
    </xf>
    <xf numFmtId="237" fontId="7" fillId="0" borderId="0">
      <alignment vertical="center"/>
    </xf>
    <xf numFmtId="237" fontId="7" fillId="0" borderId="0">
      <alignment vertical="center"/>
    </xf>
    <xf numFmtId="209" fontId="108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9" fontId="109" fillId="0" borderId="0" applyFont="0" applyFill="0" applyBorder="0" applyAlignment="0" applyProtection="0">
      <alignment vertical="center"/>
    </xf>
    <xf numFmtId="9" fontId="10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0" fillId="0" borderId="0"/>
    <xf numFmtId="0" fontId="107" fillId="0" borderId="0"/>
    <xf numFmtId="0" fontId="111" fillId="0" borderId="0"/>
    <xf numFmtId="239" fontId="15" fillId="0" borderId="6" applyNumberFormat="0" applyBorder="0" applyAlignment="0"/>
    <xf numFmtId="41" fontId="7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7" fillId="0" borderId="35">
      <alignment vertical="center"/>
    </xf>
    <xf numFmtId="240" fontId="7" fillId="0" borderId="1" applyBorder="0">
      <alignment vertical="center"/>
    </xf>
    <xf numFmtId="241" fontId="7" fillId="0" borderId="1" applyBorder="0">
      <alignment horizontal="left" vertical="center"/>
    </xf>
    <xf numFmtId="3" fontId="7" fillId="0" borderId="1"/>
    <xf numFmtId="0" fontId="81" fillId="0" borderId="0"/>
    <xf numFmtId="0" fontId="81" fillId="0" borderId="0"/>
    <xf numFmtId="209" fontId="108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0" fontId="4" fillId="0" borderId="0" applyFont="0" applyFill="0" applyBorder="0" applyAlignment="0" applyProtection="0"/>
    <xf numFmtId="242" fontId="11" fillId="0" borderId="0" applyFont="0" applyFill="0" applyBorder="0" applyAlignment="0" applyProtection="0">
      <alignment vertical="center"/>
    </xf>
    <xf numFmtId="209" fontId="108" fillId="0" borderId="0">
      <protection locked="0"/>
    </xf>
    <xf numFmtId="0" fontId="113" fillId="0" borderId="12"/>
    <xf numFmtId="0" fontId="7" fillId="0" borderId="0" applyFont="0" applyFill="0" applyBorder="0" applyAlignment="0" applyProtection="0"/>
    <xf numFmtId="209" fontId="108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09" fontId="108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4" fillId="0" borderId="0">
      <alignment vertical="center"/>
    </xf>
    <xf numFmtId="0" fontId="115" fillId="0" borderId="0">
      <alignment vertical="center"/>
    </xf>
    <xf numFmtId="0" fontId="116" fillId="0" borderId="0">
      <alignment vertical="center"/>
    </xf>
    <xf numFmtId="240" fontId="7" fillId="0" borderId="1">
      <alignment vertical="center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0" fontId="88" fillId="0" borderId="0" applyFont="0" applyFill="0" applyBorder="0" applyAlignment="0" applyProtection="0"/>
    <xf numFmtId="200" fontId="41" fillId="0" borderId="0" applyFont="0" applyFill="0" applyBorder="0" applyAlignment="0" applyProtection="0"/>
    <xf numFmtId="0" fontId="7" fillId="0" borderId="0">
      <protection locked="0"/>
    </xf>
    <xf numFmtId="0" fontId="88" fillId="0" borderId="0" applyFont="0" applyFill="0" applyBorder="0" applyAlignment="0" applyProtection="0"/>
    <xf numFmtId="201" fontId="41" fillId="0" borderId="0" applyFont="0" applyFill="0" applyBorder="0" applyAlignment="0" applyProtection="0"/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0" fontId="88" fillId="0" borderId="0" applyFont="0" applyFill="0" applyBorder="0" applyAlignment="0" applyProtection="0"/>
    <xf numFmtId="181" fontId="41" fillId="0" borderId="0" applyFont="0" applyFill="0" applyBorder="0" applyAlignment="0" applyProtection="0"/>
    <xf numFmtId="243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5" fontId="6" fillId="0" borderId="0" applyFont="0" applyFill="0" applyBorder="0" applyAlignment="0" applyProtection="0"/>
    <xf numFmtId="0" fontId="88" fillId="0" borderId="0" applyFont="0" applyFill="0" applyBorder="0" applyAlignment="0" applyProtection="0"/>
    <xf numFmtId="202" fontId="41" fillId="0" borderId="0" applyFont="0" applyFill="0" applyBorder="0" applyAlignment="0" applyProtection="0"/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32" fontId="105" fillId="0" borderId="0">
      <protection locked="0"/>
    </xf>
    <xf numFmtId="246" fontId="17" fillId="0" borderId="0" applyFont="0" applyFill="0" applyBorder="0" applyAlignment="0" applyProtection="0"/>
    <xf numFmtId="247" fontId="9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248" fontId="7" fillId="0" borderId="1">
      <alignment vertical="center"/>
    </xf>
    <xf numFmtId="249" fontId="7" fillId="0" borderId="1">
      <alignment vertical="center"/>
    </xf>
    <xf numFmtId="241" fontId="7" fillId="0" borderId="1">
      <alignment horizontal="right" vertical="center"/>
    </xf>
    <xf numFmtId="250" fontId="7" fillId="0" borderId="1">
      <alignment horizontal="right" vertical="center"/>
    </xf>
    <xf numFmtId="251" fontId="7" fillId="0" borderId="1">
      <alignment vertical="center"/>
    </xf>
    <xf numFmtId="237" fontId="7" fillId="0" borderId="1">
      <alignment vertical="center"/>
    </xf>
    <xf numFmtId="0" fontId="5" fillId="0" borderId="36" applyNumberFormat="0" applyFont="0" applyBorder="0" applyProtection="0">
      <alignment horizontal="center" vertical="center"/>
    </xf>
    <xf numFmtId="0" fontId="9" fillId="0" borderId="0" applyNumberFormat="0" applyFill="0" applyBorder="0" applyAlignment="0" applyProtection="0"/>
    <xf numFmtId="0" fontId="81" fillId="0" borderId="0"/>
    <xf numFmtId="209" fontId="68" fillId="0" borderId="0">
      <protection locked="0"/>
    </xf>
    <xf numFmtId="49" fontId="26" fillId="0" borderId="0" applyBorder="0">
      <alignment horizontal="right"/>
    </xf>
    <xf numFmtId="0" fontId="9" fillId="0" borderId="0"/>
    <xf numFmtId="0" fontId="4" fillId="0" borderId="22">
      <alignment horizontal="center"/>
    </xf>
    <xf numFmtId="258" fontId="9" fillId="0" borderId="1"/>
    <xf numFmtId="0" fontId="9" fillId="0" borderId="0"/>
    <xf numFmtId="259" fontId="4" fillId="0" borderId="0"/>
    <xf numFmtId="0" fontId="121" fillId="0" borderId="0"/>
    <xf numFmtId="0" fontId="11" fillId="0" borderId="0">
      <alignment vertical="center"/>
    </xf>
    <xf numFmtId="0" fontId="7" fillId="0" borderId="0"/>
    <xf numFmtId="0" fontId="78" fillId="0" borderId="0"/>
    <xf numFmtId="0" fontId="7" fillId="0" borderId="0"/>
    <xf numFmtId="0" fontId="7" fillId="0" borderId="0"/>
    <xf numFmtId="0" fontId="7" fillId="0" borderId="0"/>
    <xf numFmtId="41" fontId="112" fillId="0" borderId="0" applyFont="0" applyFill="0" applyBorder="0" applyAlignment="0" applyProtection="0">
      <alignment vertical="center"/>
    </xf>
    <xf numFmtId="9" fontId="112" fillId="0" borderId="0" applyFont="0" applyFill="0" applyBorder="0" applyAlignment="0" applyProtection="0">
      <alignment vertical="center"/>
    </xf>
  </cellStyleXfs>
  <cellXfs count="490">
    <xf numFmtId="0" fontId="0" fillId="0" borderId="0" xfId="0"/>
    <xf numFmtId="176" fontId="0" fillId="0" borderId="2" xfId="0" applyNumberFormat="1" applyBorder="1"/>
    <xf numFmtId="176" fontId="0" fillId="0" borderId="4" xfId="0" applyNumberFormat="1" applyBorder="1"/>
    <xf numFmtId="0" fontId="3" fillId="0" borderId="0" xfId="1"/>
    <xf numFmtId="0" fontId="3" fillId="0" borderId="2" xfId="1" applyBorder="1" applyAlignment="1">
      <alignment horizontal="left" vertical="center"/>
    </xf>
    <xf numFmtId="0" fontId="3" fillId="0" borderId="5" xfId="1" applyBorder="1" applyAlignment="1">
      <alignment horizontal="left" vertical="center"/>
    </xf>
    <xf numFmtId="0" fontId="75" fillId="0" borderId="0" xfId="2185" applyProtection="1">
      <alignment vertical="center"/>
      <protection locked="0"/>
    </xf>
    <xf numFmtId="0" fontId="75" fillId="0" borderId="0" xfId="2185">
      <alignment vertical="center"/>
    </xf>
    <xf numFmtId="176" fontId="0" fillId="0" borderId="17" xfId="0" applyNumberFormat="1" applyBorder="1"/>
    <xf numFmtId="176" fontId="0" fillId="0" borderId="20" xfId="0" applyNumberFormat="1" applyBorder="1" applyAlignment="1">
      <alignment horizontal="center" vertical="center"/>
    </xf>
    <xf numFmtId="213" fontId="0" fillId="0" borderId="0" xfId="0" applyNumberFormat="1" applyAlignment="1"/>
    <xf numFmtId="214" fontId="0" fillId="0" borderId="0" xfId="0" applyNumberFormat="1" applyAlignment="1"/>
    <xf numFmtId="177" fontId="0" fillId="0" borderId="0" xfId="0" applyNumberFormat="1" applyAlignment="1"/>
    <xf numFmtId="0" fontId="2" fillId="0" borderId="1" xfId="0" applyFont="1" applyBorder="1"/>
    <xf numFmtId="0" fontId="0" fillId="0" borderId="1" xfId="0" applyBorder="1"/>
    <xf numFmtId="177" fontId="0" fillId="0" borderId="1" xfId="0" applyNumberFormat="1" applyBorder="1"/>
    <xf numFmtId="176" fontId="2" fillId="0" borderId="1" xfId="0" applyNumberFormat="1" applyFont="1" applyBorder="1"/>
    <xf numFmtId="176" fontId="0" fillId="0" borderId="1" xfId="0" applyNumberFormat="1" applyBorder="1"/>
    <xf numFmtId="176" fontId="2" fillId="0" borderId="23" xfId="0" applyNumberFormat="1" applyFont="1" applyBorder="1"/>
    <xf numFmtId="176" fontId="0" fillId="0" borderId="23" xfId="0" applyNumberFormat="1" applyBorder="1"/>
    <xf numFmtId="0" fontId="3" fillId="0" borderId="2" xfId="1" applyBorder="1" applyAlignment="1">
      <alignment horizontal="left" vertical="center"/>
    </xf>
    <xf numFmtId="0" fontId="3" fillId="0" borderId="2" xfId="1" applyBorder="1" applyAlignment="1">
      <alignment horizontal="left" vertical="center"/>
    </xf>
    <xf numFmtId="0" fontId="3" fillId="0" borderId="2" xfId="1" applyBorder="1" applyAlignment="1">
      <alignment horizontal="left" vertical="center"/>
    </xf>
    <xf numFmtId="0" fontId="3" fillId="0" borderId="2" xfId="1" applyBorder="1" applyAlignment="1">
      <alignment horizontal="left" vertical="center"/>
    </xf>
    <xf numFmtId="0" fontId="3" fillId="0" borderId="2" xfId="1" applyFill="1" applyBorder="1" applyAlignment="1">
      <alignment horizontal="left" vertical="center"/>
    </xf>
    <xf numFmtId="0" fontId="3" fillId="0" borderId="0" xfId="1" applyFill="1"/>
    <xf numFmtId="176" fontId="0" fillId="0" borderId="2" xfId="0" applyNumberFormat="1" applyFill="1" applyBorder="1"/>
    <xf numFmtId="177" fontId="0" fillId="0" borderId="2" xfId="0" applyNumberFormat="1" applyFill="1" applyBorder="1" applyAlignment="1"/>
    <xf numFmtId="0" fontId="0" fillId="0" borderId="0" xfId="0" applyFill="1"/>
    <xf numFmtId="177" fontId="0" fillId="0" borderId="3" xfId="0" applyNumberFormat="1" applyFill="1" applyBorder="1" applyAlignment="1"/>
    <xf numFmtId="176" fontId="0" fillId="0" borderId="4" xfId="0" applyNumberFormat="1" applyFill="1" applyBorder="1"/>
    <xf numFmtId="177" fontId="3" fillId="0" borderId="0" xfId="1" applyNumberFormat="1" applyFill="1"/>
    <xf numFmtId="0" fontId="3" fillId="0" borderId="2" xfId="1" applyBorder="1" applyAlignment="1">
      <alignment horizontal="left" vertical="center"/>
    </xf>
    <xf numFmtId="0" fontId="3" fillId="0" borderId="2" xfId="1" applyBorder="1" applyAlignment="1">
      <alignment horizontal="left" vertical="center"/>
    </xf>
    <xf numFmtId="213" fontId="3" fillId="0" borderId="0" xfId="1" applyNumberFormat="1"/>
    <xf numFmtId="213" fontId="3" fillId="0" borderId="2" xfId="2186" applyNumberFormat="1" applyFont="1" applyBorder="1" applyAlignment="1">
      <alignment horizontal="right" vertical="center"/>
    </xf>
    <xf numFmtId="213" fontId="3" fillId="0" borderId="2" xfId="1" applyNumberFormat="1" applyBorder="1" applyAlignment="1">
      <alignment horizontal="right" vertical="center"/>
    </xf>
    <xf numFmtId="213" fontId="3" fillId="0" borderId="7" xfId="2186" applyNumberFormat="1" applyFont="1" applyBorder="1" applyAlignment="1">
      <alignment horizontal="right" vertical="center"/>
    </xf>
    <xf numFmtId="213" fontId="3" fillId="0" borderId="5" xfId="1" applyNumberFormat="1" applyBorder="1" applyAlignment="1">
      <alignment horizontal="left" vertical="center"/>
    </xf>
    <xf numFmtId="213" fontId="3" fillId="0" borderId="5" xfId="1" applyNumberFormat="1" applyBorder="1" applyAlignment="1">
      <alignment horizontal="right" vertical="center"/>
    </xf>
    <xf numFmtId="213" fontId="3" fillId="0" borderId="2" xfId="1" applyNumberFormat="1" applyBorder="1" applyAlignment="1">
      <alignment horizontal="left" vertical="center"/>
    </xf>
    <xf numFmtId="213" fontId="3" fillId="0" borderId="8" xfId="2186" applyNumberFormat="1" applyFont="1" applyBorder="1" applyAlignment="1">
      <alignment horizontal="right" vertical="center"/>
    </xf>
    <xf numFmtId="213" fontId="0" fillId="0" borderId="2" xfId="0" applyNumberFormat="1" applyBorder="1" applyAlignment="1"/>
    <xf numFmtId="213" fontId="0" fillId="0" borderId="2" xfId="0" applyNumberFormat="1" applyBorder="1"/>
    <xf numFmtId="213" fontId="0" fillId="0" borderId="3" xfId="0" applyNumberFormat="1" applyBorder="1" applyAlignment="1"/>
    <xf numFmtId="213" fontId="0" fillId="0" borderId="5" xfId="0" applyNumberFormat="1" applyBorder="1" applyAlignment="1"/>
    <xf numFmtId="213" fontId="0" fillId="0" borderId="4" xfId="0" applyNumberFormat="1" applyBorder="1" applyAlignment="1"/>
    <xf numFmtId="213" fontId="3" fillId="0" borderId="8" xfId="2186" applyNumberFormat="1" applyFont="1" applyFill="1" applyBorder="1" applyAlignment="1">
      <alignment horizontal="right" vertical="center"/>
    </xf>
    <xf numFmtId="213" fontId="3" fillId="0" borderId="0" xfId="1" applyNumberFormat="1" applyFill="1"/>
    <xf numFmtId="213" fontId="0" fillId="0" borderId="2" xfId="0" applyNumberFormat="1" applyFill="1" applyBorder="1" applyAlignment="1"/>
    <xf numFmtId="213" fontId="0" fillId="0" borderId="2" xfId="0" applyNumberFormat="1" applyFill="1" applyBorder="1"/>
    <xf numFmtId="213" fontId="0" fillId="0" borderId="3" xfId="0" applyNumberFormat="1" applyFill="1" applyBorder="1" applyAlignment="1"/>
    <xf numFmtId="213" fontId="0" fillId="0" borderId="4" xfId="0" applyNumberFormat="1" applyFill="1" applyBorder="1" applyAlignment="1"/>
    <xf numFmtId="49" fontId="119" fillId="0" borderId="0" xfId="5748" applyNumberFormat="1" applyFont="1" applyAlignment="1">
      <alignment horizontal="centerContinuous" vertical="center"/>
    </xf>
    <xf numFmtId="0" fontId="9" fillId="0" borderId="0" xfId="5748"/>
    <xf numFmtId="49" fontId="28" fillId="0" borderId="0" xfId="5748" applyNumberFormat="1" applyFont="1" applyAlignment="1">
      <alignment horizontal="left" vertical="center"/>
    </xf>
    <xf numFmtId="49" fontId="28" fillId="0" borderId="6" xfId="5748" applyNumberFormat="1" applyFont="1" applyBorder="1" applyAlignment="1">
      <alignment horizontal="center" vertical="center"/>
    </xf>
    <xf numFmtId="49" fontId="28" fillId="0" borderId="43" xfId="5748" applyNumberFormat="1" applyFont="1" applyBorder="1" applyAlignment="1">
      <alignment horizontal="centerContinuous" vertical="center"/>
    </xf>
    <xf numFmtId="49" fontId="28" fillId="0" borderId="32" xfId="5748" applyNumberFormat="1" applyFont="1" applyBorder="1" applyAlignment="1">
      <alignment horizontal="centerContinuous" vertical="center"/>
    </xf>
    <xf numFmtId="49" fontId="28" fillId="0" borderId="5" xfId="5748" applyNumberFormat="1" applyFont="1" applyBorder="1" applyAlignment="1">
      <alignment horizontal="center" vertical="center"/>
    </xf>
    <xf numFmtId="49" fontId="28" fillId="0" borderId="1" xfId="5748" applyNumberFormat="1" applyFont="1" applyBorder="1" applyAlignment="1">
      <alignment horizontal="center" vertical="center"/>
    </xf>
    <xf numFmtId="49" fontId="15" fillId="0" borderId="6" xfId="5748" applyNumberFormat="1" applyFont="1" applyBorder="1" applyAlignment="1">
      <alignment horizontal="left" vertical="center"/>
    </xf>
    <xf numFmtId="0" fontId="9" fillId="0" borderId="6" xfId="5748" applyBorder="1"/>
    <xf numFmtId="49" fontId="15" fillId="0" borderId="5" xfId="5748" applyNumberFormat="1" applyFont="1" applyBorder="1" applyAlignment="1">
      <alignment horizontal="left" vertical="center"/>
    </xf>
    <xf numFmtId="0" fontId="9" fillId="0" borderId="5" xfId="5748" applyBorder="1"/>
    <xf numFmtId="49" fontId="15" fillId="0" borderId="5" xfId="5748" applyNumberFormat="1" applyFont="1" applyBorder="1" applyAlignment="1">
      <alignment horizontal="center" vertical="center"/>
    </xf>
    <xf numFmtId="49" fontId="28" fillId="0" borderId="1" xfId="5748" applyNumberFormat="1" applyFont="1" applyBorder="1" applyAlignment="1">
      <alignment horizontal="left" vertical="center"/>
    </xf>
    <xf numFmtId="253" fontId="28" fillId="0" borderId="1" xfId="5748" applyNumberFormat="1" applyFont="1" applyBorder="1" applyAlignment="1">
      <alignment horizontal="right" vertical="center"/>
    </xf>
    <xf numFmtId="254" fontId="28" fillId="0" borderId="1" xfId="5748" applyNumberFormat="1" applyFont="1" applyBorder="1" applyAlignment="1">
      <alignment horizontal="right" vertical="center"/>
    </xf>
    <xf numFmtId="255" fontId="28" fillId="0" borderId="1" xfId="5748" applyNumberFormat="1" applyFont="1" applyBorder="1" applyAlignment="1">
      <alignment horizontal="right" vertical="center"/>
    </xf>
    <xf numFmtId="256" fontId="28" fillId="0" borderId="1" xfId="5748" applyNumberFormat="1" applyFont="1" applyBorder="1" applyAlignment="1">
      <alignment horizontal="right" vertical="center"/>
    </xf>
    <xf numFmtId="257" fontId="28" fillId="0" borderId="1" xfId="5748" applyNumberFormat="1" applyFont="1" applyBorder="1" applyAlignment="1">
      <alignment horizontal="right" vertical="center"/>
    </xf>
    <xf numFmtId="49" fontId="120" fillId="0" borderId="0" xfId="5748" applyNumberFormat="1" applyFont="1" applyAlignment="1">
      <alignment horizontal="center" vertical="center"/>
    </xf>
    <xf numFmtId="49" fontId="120" fillId="0" borderId="0" xfId="5748" applyNumberFormat="1" applyFont="1" applyAlignment="1">
      <alignment horizontal="centerContinuous" vertical="center"/>
    </xf>
    <xf numFmtId="0" fontId="9" fillId="0" borderId="1" xfId="5748" applyBorder="1"/>
    <xf numFmtId="254" fontId="9" fillId="0" borderId="1" xfId="5748" applyNumberFormat="1" applyBorder="1"/>
    <xf numFmtId="41" fontId="9" fillId="0" borderId="0" xfId="2187" applyFont="1" applyAlignment="1"/>
    <xf numFmtId="0" fontId="121" fillId="0" borderId="0" xfId="5753"/>
    <xf numFmtId="3" fontId="123" fillId="0" borderId="38" xfId="5753" applyNumberFormat="1" applyFont="1" applyBorder="1" applyAlignment="1">
      <alignment horizontal="center" vertical="center"/>
    </xf>
    <xf numFmtId="3" fontId="123" fillId="0" borderId="44" xfId="5753" applyNumberFormat="1" applyFont="1" applyBorder="1" applyAlignment="1">
      <alignment horizontal="center" vertical="center"/>
    </xf>
    <xf numFmtId="3" fontId="123" fillId="0" borderId="45" xfId="5753" applyNumberFormat="1" applyFont="1" applyBorder="1" applyAlignment="1">
      <alignment horizontal="center" vertical="center"/>
    </xf>
    <xf numFmtId="3" fontId="123" fillId="0" borderId="32" xfId="5753" applyNumberFormat="1" applyFont="1" applyBorder="1" applyAlignment="1">
      <alignment horizontal="center" vertical="center"/>
    </xf>
    <xf numFmtId="3" fontId="123" fillId="0" borderId="46" xfId="5753" applyNumberFormat="1" applyFont="1" applyBorder="1" applyAlignment="1">
      <alignment horizontal="left" vertical="center"/>
    </xf>
    <xf numFmtId="3" fontId="123" fillId="0" borderId="18" xfId="5753" applyNumberFormat="1" applyFont="1" applyBorder="1" applyAlignment="1">
      <alignment horizontal="left" vertical="center"/>
    </xf>
    <xf numFmtId="3" fontId="124" fillId="0" borderId="13" xfId="5753" applyNumberFormat="1" applyFont="1" applyBorder="1" applyAlignment="1">
      <alignment vertical="center"/>
    </xf>
    <xf numFmtId="3" fontId="124" fillId="0" borderId="9" xfId="5753" applyNumberFormat="1" applyFont="1" applyBorder="1" applyAlignment="1">
      <alignment horizontal="right" vertical="center"/>
    </xf>
    <xf numFmtId="3" fontId="124" fillId="0" borderId="18" xfId="5753" applyNumberFormat="1" applyFont="1" applyBorder="1" applyAlignment="1">
      <alignment horizontal="right" vertical="center"/>
    </xf>
    <xf numFmtId="3" fontId="124" fillId="0" borderId="47" xfId="5753" applyNumberFormat="1" applyFont="1" applyBorder="1" applyAlignment="1">
      <alignment vertical="center"/>
    </xf>
    <xf numFmtId="3" fontId="124" fillId="0" borderId="46" xfId="5753" applyNumberFormat="1" applyFont="1" applyBorder="1" applyAlignment="1">
      <alignment horizontal="left" vertical="center"/>
    </xf>
    <xf numFmtId="3" fontId="124" fillId="0" borderId="18" xfId="5753" applyNumberFormat="1" applyFont="1" applyBorder="1" applyAlignment="1">
      <alignment horizontal="left" vertical="center"/>
    </xf>
    <xf numFmtId="3" fontId="124" fillId="0" borderId="9" xfId="5753" applyNumberFormat="1" applyFont="1" applyBorder="1" applyAlignment="1">
      <alignment vertical="center"/>
    </xf>
    <xf numFmtId="3" fontId="124" fillId="0" borderId="18" xfId="5753" applyNumberFormat="1" applyFont="1" applyBorder="1" applyAlignment="1">
      <alignment vertical="center"/>
    </xf>
    <xf numFmtId="3" fontId="124" fillId="0" borderId="47" xfId="5753" applyNumberFormat="1" applyFont="1" applyBorder="1" applyAlignment="1">
      <alignment horizontal="left" vertical="center"/>
    </xf>
    <xf numFmtId="262" fontId="124" fillId="0" borderId="13" xfId="5753" applyNumberFormat="1" applyFont="1" applyBorder="1" applyAlignment="1">
      <alignment vertical="center"/>
    </xf>
    <xf numFmtId="3" fontId="124" fillId="0" borderId="41" xfId="5753" applyNumberFormat="1" applyFont="1" applyBorder="1" applyAlignment="1">
      <alignment horizontal="left" vertical="center"/>
    </xf>
    <xf numFmtId="3" fontId="124" fillId="0" borderId="48" xfId="5753" applyNumberFormat="1" applyFont="1" applyBorder="1" applyAlignment="1">
      <alignment horizontal="left" vertical="center"/>
    </xf>
    <xf numFmtId="262" fontId="124" fillId="0" borderId="49" xfId="5753" applyNumberFormat="1" applyFont="1" applyBorder="1" applyAlignment="1">
      <alignment vertical="center"/>
    </xf>
    <xf numFmtId="3" fontId="124" fillId="0" borderId="49" xfId="5753" applyNumberFormat="1" applyFont="1" applyBorder="1" applyAlignment="1">
      <alignment vertical="center"/>
    </xf>
    <xf numFmtId="3" fontId="124" fillId="0" borderId="10" xfId="5753" applyNumberFormat="1" applyFont="1" applyBorder="1" applyAlignment="1">
      <alignment vertical="center"/>
    </xf>
    <xf numFmtId="3" fontId="124" fillId="0" borderId="48" xfId="5753" applyNumberFormat="1" applyFont="1" applyBorder="1" applyAlignment="1">
      <alignment vertical="center"/>
    </xf>
    <xf numFmtId="3" fontId="124" fillId="0" borderId="50" xfId="5753" applyNumberFormat="1" applyFont="1" applyBorder="1" applyAlignment="1">
      <alignment horizontal="left" vertical="center"/>
    </xf>
    <xf numFmtId="3" fontId="124" fillId="0" borderId="51" xfId="5753" applyNumberFormat="1" applyFont="1" applyBorder="1" applyAlignment="1">
      <alignment horizontal="left" vertical="center"/>
    </xf>
    <xf numFmtId="3" fontId="124" fillId="0" borderId="52" xfId="5753" applyNumberFormat="1" applyFont="1" applyBorder="1" applyAlignment="1">
      <alignment horizontal="left" vertical="center"/>
    </xf>
    <xf numFmtId="3" fontId="124" fillId="0" borderId="35" xfId="5753" applyNumberFormat="1" applyFont="1" applyBorder="1" applyAlignment="1">
      <alignment vertical="center"/>
    </xf>
    <xf numFmtId="3" fontId="124" fillId="0" borderId="53" xfId="5753" applyNumberFormat="1" applyFont="1" applyBorder="1" applyAlignment="1">
      <alignment vertical="center"/>
    </xf>
    <xf numFmtId="3" fontId="124" fillId="0" borderId="52" xfId="5753" applyNumberFormat="1" applyFont="1" applyBorder="1" applyAlignment="1">
      <alignment vertical="center"/>
    </xf>
    <xf numFmtId="3" fontId="124" fillId="0" borderId="54" xfId="5753" applyNumberFormat="1" applyFont="1" applyBorder="1" applyAlignment="1">
      <alignment horizontal="left" vertical="center"/>
    </xf>
    <xf numFmtId="3" fontId="123" fillId="0" borderId="51" xfId="5753" applyNumberFormat="1" applyFont="1" applyBorder="1" applyAlignment="1">
      <alignment horizontal="left" vertical="center"/>
    </xf>
    <xf numFmtId="3" fontId="123" fillId="0" borderId="52" xfId="5753" applyNumberFormat="1" applyFont="1" applyBorder="1" applyAlignment="1">
      <alignment horizontal="left" vertical="center"/>
    </xf>
    <xf numFmtId="3" fontId="124" fillId="0" borderId="53" xfId="5753" applyNumberFormat="1" applyFont="1" applyBorder="1" applyAlignment="1">
      <alignment horizontal="right" vertical="center"/>
    </xf>
    <xf numFmtId="3" fontId="124" fillId="0" borderId="52" xfId="5753" applyNumberFormat="1" applyFont="1" applyBorder="1" applyAlignment="1">
      <alignment horizontal="right" vertical="center"/>
    </xf>
    <xf numFmtId="3" fontId="124" fillId="0" borderId="54" xfId="5753" applyNumberFormat="1" applyFont="1" applyBorder="1" applyAlignment="1">
      <alignment vertical="center"/>
    </xf>
    <xf numFmtId="0" fontId="121" fillId="0" borderId="0" xfId="5753" applyAlignment="1">
      <alignment vertical="center"/>
    </xf>
    <xf numFmtId="0" fontId="11" fillId="0" borderId="0" xfId="5754">
      <alignment vertical="center"/>
    </xf>
    <xf numFmtId="0" fontId="126" fillId="0" borderId="0" xfId="5751" applyFont="1" applyAlignment="1">
      <alignment horizontal="left" vertical="center"/>
    </xf>
    <xf numFmtId="0" fontId="28" fillId="0" borderId="58" xfId="5751" applyFont="1" applyBorder="1" applyAlignment="1">
      <alignment horizontal="center" vertical="center"/>
    </xf>
    <xf numFmtId="0" fontId="28" fillId="0" borderId="39" xfId="5751" applyFont="1" applyBorder="1" applyAlignment="1">
      <alignment horizontal="center" vertical="center"/>
    </xf>
    <xf numFmtId="0" fontId="28" fillId="0" borderId="42" xfId="5751" applyFont="1" applyBorder="1" applyAlignment="1">
      <alignment horizontal="left" vertical="center"/>
    </xf>
    <xf numFmtId="0" fontId="28" fillId="0" borderId="42" xfId="5751" applyFont="1" applyBorder="1" applyAlignment="1">
      <alignment horizontal="center" vertical="center"/>
    </xf>
    <xf numFmtId="239" fontId="28" fillId="0" borderId="42" xfId="5751" applyNumberFormat="1" applyFont="1" applyBorder="1" applyAlignment="1">
      <alignment horizontal="right" vertical="center"/>
    </xf>
    <xf numFmtId="0" fontId="28" fillId="0" borderId="42" xfId="5751" applyFont="1" applyBorder="1" applyAlignment="1">
      <alignment horizontal="right" vertical="center"/>
    </xf>
    <xf numFmtId="257" fontId="28" fillId="0" borderId="42" xfId="5751" applyNumberFormat="1" applyFont="1" applyBorder="1" applyAlignment="1">
      <alignment horizontal="right" vertical="center"/>
    </xf>
    <xf numFmtId="0" fontId="118" fillId="0" borderId="57" xfId="5751" applyFont="1" applyBorder="1" applyAlignment="1">
      <alignment horizontal="center" vertical="center"/>
    </xf>
    <xf numFmtId="0" fontId="28" fillId="0" borderId="22" xfId="5751" applyFont="1" applyBorder="1" applyAlignment="1">
      <alignment horizontal="center" vertical="center"/>
    </xf>
    <xf numFmtId="0" fontId="28" fillId="0" borderId="12" xfId="5751" applyFont="1" applyBorder="1" applyAlignment="1">
      <alignment horizontal="left" vertical="center"/>
    </xf>
    <xf numFmtId="0" fontId="28" fillId="0" borderId="12" xfId="5751" applyFont="1" applyBorder="1" applyAlignment="1">
      <alignment horizontal="center" vertical="center"/>
    </xf>
    <xf numFmtId="257" fontId="28" fillId="0" borderId="12" xfId="5751" applyNumberFormat="1" applyFont="1" applyBorder="1" applyAlignment="1">
      <alignment horizontal="right" vertical="center"/>
    </xf>
    <xf numFmtId="0" fontId="28" fillId="0" borderId="12" xfId="5751" applyFont="1" applyBorder="1" applyAlignment="1">
      <alignment horizontal="right" vertical="center"/>
    </xf>
    <xf numFmtId="0" fontId="28" fillId="0" borderId="26" xfId="5751" applyFont="1" applyBorder="1" applyAlignment="1">
      <alignment horizontal="left" vertical="center"/>
    </xf>
    <xf numFmtId="0" fontId="28" fillId="0" borderId="26" xfId="5751" applyFont="1" applyBorder="1" applyAlignment="1">
      <alignment horizontal="center" vertical="center"/>
    </xf>
    <xf numFmtId="263" fontId="28" fillId="0" borderId="12" xfId="5751" applyNumberFormat="1" applyFont="1" applyBorder="1" applyAlignment="1">
      <alignment horizontal="right" vertical="center"/>
    </xf>
    <xf numFmtId="0" fontId="28" fillId="0" borderId="41" xfId="5751" applyFont="1" applyBorder="1" applyAlignment="1">
      <alignment horizontal="center" vertical="center"/>
    </xf>
    <xf numFmtId="0" fontId="28" fillId="0" borderId="10" xfId="5751" applyFont="1" applyBorder="1" applyAlignment="1">
      <alignment horizontal="left" vertical="center"/>
    </xf>
    <xf numFmtId="0" fontId="28" fillId="0" borderId="10" xfId="5751" applyFont="1" applyBorder="1" applyAlignment="1">
      <alignment horizontal="center" vertical="center"/>
    </xf>
    <xf numFmtId="257" fontId="28" fillId="0" borderId="10" xfId="5751" applyNumberFormat="1" applyFont="1" applyBorder="1" applyAlignment="1">
      <alignment horizontal="right" vertical="center"/>
    </xf>
    <xf numFmtId="0" fontId="28" fillId="0" borderId="10" xfId="5751" applyFont="1" applyBorder="1" applyAlignment="1">
      <alignment horizontal="right" vertical="center"/>
    </xf>
    <xf numFmtId="0" fontId="28" fillId="0" borderId="24" xfId="5751" applyFont="1" applyBorder="1" applyAlignment="1">
      <alignment horizontal="left" vertical="center"/>
    </xf>
    <xf numFmtId="0" fontId="127" fillId="0" borderId="0" xfId="2185" applyFont="1" applyAlignment="1">
      <alignment vertical="center"/>
    </xf>
    <xf numFmtId="0" fontId="75" fillId="0" borderId="0" xfId="2185" applyAlignment="1">
      <alignment horizontal="right" vertical="center"/>
    </xf>
    <xf numFmtId="10" fontId="75" fillId="0" borderId="0" xfId="2185" applyNumberFormat="1" applyAlignment="1">
      <alignment horizontal="left" vertical="center"/>
    </xf>
    <xf numFmtId="0" fontId="128" fillId="6" borderId="1" xfId="2185" applyFont="1" applyFill="1" applyBorder="1" applyAlignment="1">
      <alignment horizontal="center" vertical="center"/>
    </xf>
    <xf numFmtId="0" fontId="75" fillId="6" borderId="33" xfId="2185" applyFill="1" applyBorder="1" applyAlignment="1">
      <alignment horizontal="center" vertical="center"/>
    </xf>
    <xf numFmtId="0" fontId="75" fillId="6" borderId="34" xfId="2185" applyFill="1" applyBorder="1" applyAlignment="1">
      <alignment horizontal="center" vertical="center"/>
    </xf>
    <xf numFmtId="0" fontId="75" fillId="6" borderId="59" xfId="2185" applyFill="1" applyBorder="1" applyAlignment="1">
      <alignment horizontal="center" vertical="center"/>
    </xf>
    <xf numFmtId="0" fontId="129" fillId="0" borderId="60" xfId="2185" applyFont="1" applyBorder="1" applyAlignment="1">
      <alignment horizontal="center" vertical="center"/>
    </xf>
    <xf numFmtId="264" fontId="129" fillId="0" borderId="61" xfId="2185" applyNumberFormat="1" applyFont="1" applyBorder="1">
      <alignment vertical="center"/>
    </xf>
    <xf numFmtId="264" fontId="129" fillId="0" borderId="61" xfId="2185" applyNumberFormat="1" applyFont="1" applyBorder="1" applyAlignment="1">
      <alignment horizontal="right" vertical="center"/>
    </xf>
    <xf numFmtId="264" fontId="130" fillId="7" borderId="61" xfId="2185" applyNumberFormat="1" applyFont="1" applyFill="1" applyBorder="1" applyAlignment="1">
      <alignment horizontal="right" vertical="center"/>
    </xf>
    <xf numFmtId="0" fontId="131" fillId="0" borderId="61" xfId="2185" applyFont="1" applyBorder="1" applyAlignment="1">
      <alignment horizontal="center" vertical="center"/>
    </xf>
    <xf numFmtId="0" fontId="129" fillId="0" borderId="0" xfId="2185" applyFont="1">
      <alignment vertical="center"/>
    </xf>
    <xf numFmtId="0" fontId="129" fillId="0" borderId="2" xfId="2185" applyFont="1" applyBorder="1" applyAlignment="1">
      <alignment horizontal="center" vertical="center"/>
    </xf>
    <xf numFmtId="264" fontId="129" fillId="0" borderId="34" xfId="2185" applyNumberFormat="1" applyFont="1" applyBorder="1">
      <alignment vertical="center"/>
    </xf>
    <xf numFmtId="264" fontId="129" fillId="0" borderId="34" xfId="2185" applyNumberFormat="1" applyFont="1" applyBorder="1" applyAlignment="1">
      <alignment horizontal="right" vertical="center"/>
    </xf>
    <xf numFmtId="264" fontId="130" fillId="7" borderId="34" xfId="2185" applyNumberFormat="1" applyFont="1" applyFill="1" applyBorder="1" applyAlignment="1">
      <alignment horizontal="right" vertical="center"/>
    </xf>
    <xf numFmtId="0" fontId="131" fillId="0" borderId="34" xfId="2185" applyFont="1" applyBorder="1" applyAlignment="1">
      <alignment horizontal="center" vertical="center"/>
    </xf>
    <xf numFmtId="0" fontId="129" fillId="0" borderId="5" xfId="2185" applyFont="1" applyBorder="1" applyAlignment="1">
      <alignment horizontal="center" vertical="center"/>
    </xf>
    <xf numFmtId="264" fontId="129" fillId="0" borderId="59" xfId="2185" applyNumberFormat="1" applyFont="1" applyBorder="1">
      <alignment vertical="center"/>
    </xf>
    <xf numFmtId="264" fontId="129" fillId="0" borderId="59" xfId="2185" applyNumberFormat="1" applyFont="1" applyBorder="1" applyAlignment="1">
      <alignment horizontal="right" vertical="center"/>
    </xf>
    <xf numFmtId="264" fontId="130" fillId="7" borderId="59" xfId="2185" applyNumberFormat="1" applyFont="1" applyFill="1" applyBorder="1" applyAlignment="1">
      <alignment horizontal="right" vertical="center"/>
    </xf>
    <xf numFmtId="0" fontId="131" fillId="0" borderId="59" xfId="2185" applyFont="1" applyBorder="1" applyAlignment="1">
      <alignment horizontal="center" vertical="center"/>
    </xf>
    <xf numFmtId="49" fontId="129" fillId="0" borderId="60" xfId="2185" applyNumberFormat="1" applyFont="1" applyBorder="1" applyAlignment="1">
      <alignment horizontal="center" vertical="center"/>
    </xf>
    <xf numFmtId="264" fontId="132" fillId="7" borderId="61" xfId="2185" applyNumberFormat="1" applyFont="1" applyFill="1" applyBorder="1" applyAlignment="1">
      <alignment horizontal="right" vertical="center"/>
    </xf>
    <xf numFmtId="0" fontId="129" fillId="0" borderId="61" xfId="2185" applyFont="1" applyBorder="1">
      <alignment vertical="center"/>
    </xf>
    <xf numFmtId="49" fontId="129" fillId="0" borderId="2" xfId="2185" applyNumberFormat="1" applyFont="1" applyBorder="1">
      <alignment vertical="center"/>
    </xf>
    <xf numFmtId="264" fontId="132" fillId="7" borderId="34" xfId="2185" applyNumberFormat="1" applyFont="1" applyFill="1" applyBorder="1" applyAlignment="1">
      <alignment horizontal="right" vertical="center"/>
    </xf>
    <xf numFmtId="0" fontId="129" fillId="0" borderId="34" xfId="2185" applyFont="1" applyBorder="1">
      <alignment vertical="center"/>
    </xf>
    <xf numFmtId="0" fontId="129" fillId="0" borderId="15" xfId="2185" applyFont="1" applyBorder="1" applyAlignment="1">
      <alignment horizontal="center" vertical="center"/>
    </xf>
    <xf numFmtId="49" fontId="129" fillId="0" borderId="15" xfId="2185" applyNumberFormat="1" applyFont="1" applyBorder="1">
      <alignment vertical="center"/>
    </xf>
    <xf numFmtId="264" fontId="132" fillId="7" borderId="59" xfId="2185" applyNumberFormat="1" applyFont="1" applyFill="1" applyBorder="1" applyAlignment="1">
      <alignment horizontal="right" vertical="center"/>
    </xf>
    <xf numFmtId="0" fontId="129" fillId="0" borderId="59" xfId="2185" applyFont="1" applyBorder="1">
      <alignment vertical="center"/>
    </xf>
    <xf numFmtId="0" fontId="129" fillId="0" borderId="62" xfId="2185" applyFont="1" applyBorder="1" applyAlignment="1">
      <alignment horizontal="center" vertical="center"/>
    </xf>
    <xf numFmtId="0" fontId="129" fillId="0" borderId="63" xfId="2185" applyFont="1" applyBorder="1" applyAlignment="1">
      <alignment horizontal="center" vertical="center"/>
    </xf>
    <xf numFmtId="0" fontId="129" fillId="0" borderId="64" xfId="2185" applyFont="1" applyBorder="1" applyAlignment="1">
      <alignment horizontal="center" vertical="center"/>
    </xf>
    <xf numFmtId="0" fontId="133" fillId="0" borderId="0" xfId="2185" applyFont="1">
      <alignment vertical="center"/>
    </xf>
    <xf numFmtId="0" fontId="133" fillId="0" borderId="0" xfId="2185" applyFont="1" applyAlignment="1">
      <alignment horizontal="center" vertical="center"/>
    </xf>
    <xf numFmtId="0" fontId="134" fillId="0" borderId="0" xfId="2185" applyFont="1" applyAlignment="1">
      <alignment vertical="center"/>
    </xf>
    <xf numFmtId="0" fontId="133" fillId="0" borderId="0" xfId="2185" applyFont="1" applyAlignment="1">
      <alignment vertical="center"/>
    </xf>
    <xf numFmtId="0" fontId="135" fillId="0" borderId="0" xfId="2185" applyFont="1">
      <alignment vertical="center"/>
    </xf>
    <xf numFmtId="0" fontId="138" fillId="0" borderId="0" xfId="5756" quotePrefix="1" applyFont="1" applyFill="1" applyBorder="1" applyAlignment="1"/>
    <xf numFmtId="0" fontId="140" fillId="0" borderId="0" xfId="2185" applyFont="1">
      <alignment vertical="center"/>
    </xf>
    <xf numFmtId="41" fontId="141" fillId="0" borderId="1" xfId="5760" applyFont="1" applyFill="1" applyBorder="1" applyAlignment="1">
      <alignment horizontal="center" vertical="center"/>
    </xf>
    <xf numFmtId="41" fontId="141" fillId="0" borderId="6" xfId="5760" applyFont="1" applyFill="1" applyBorder="1" applyAlignment="1">
      <alignment horizontal="center" vertical="center"/>
    </xf>
    <xf numFmtId="0" fontId="141" fillId="0" borderId="6" xfId="2185" applyFont="1" applyFill="1" applyBorder="1" applyAlignment="1">
      <alignment horizontal="center" vertical="center"/>
    </xf>
    <xf numFmtId="1" fontId="140" fillId="0" borderId="0" xfId="2185" applyNumberFormat="1" applyFont="1" applyFill="1" applyAlignment="1">
      <alignment vertical="center" shrinkToFit="1"/>
    </xf>
    <xf numFmtId="0" fontId="142" fillId="0" borderId="1" xfId="5654" applyFont="1" applyFill="1" applyBorder="1" applyAlignment="1">
      <alignment horizontal="left" vertical="center" shrinkToFit="1"/>
    </xf>
    <xf numFmtId="0" fontId="142" fillId="0" borderId="1" xfId="5654" applyFont="1" applyFill="1" applyBorder="1" applyAlignment="1">
      <alignment vertical="center" shrinkToFit="1"/>
    </xf>
    <xf numFmtId="0" fontId="142" fillId="0" borderId="1" xfId="5654" applyNumberFormat="1" applyFont="1" applyFill="1" applyBorder="1" applyAlignment="1">
      <alignment horizontal="center" vertical="center" shrinkToFit="1"/>
    </xf>
    <xf numFmtId="41" fontId="142" fillId="0" borderId="1" xfId="5654" applyNumberFormat="1" applyFont="1" applyFill="1" applyBorder="1" applyAlignment="1">
      <alignment vertical="center" shrinkToFit="1"/>
    </xf>
    <xf numFmtId="41" fontId="140" fillId="0" borderId="1" xfId="5760" applyFont="1" applyFill="1" applyBorder="1" applyAlignment="1">
      <alignment vertical="center" shrinkToFit="1"/>
    </xf>
    <xf numFmtId="41" fontId="140" fillId="0" borderId="1" xfId="5760" applyFont="1" applyBorder="1" applyAlignment="1">
      <alignment vertical="center" shrinkToFit="1"/>
    </xf>
    <xf numFmtId="215" fontId="140" fillId="0" borderId="1" xfId="5760" applyNumberFormat="1" applyFont="1" applyFill="1" applyBorder="1" applyAlignment="1">
      <alignment vertical="center" shrinkToFit="1"/>
    </xf>
    <xf numFmtId="41" fontId="140" fillId="0" borderId="1" xfId="5760" applyNumberFormat="1" applyFont="1" applyFill="1" applyBorder="1" applyAlignment="1">
      <alignment vertical="center" shrinkToFit="1"/>
    </xf>
    <xf numFmtId="0" fontId="140" fillId="0" borderId="0" xfId="2185" applyFont="1" applyFill="1" applyAlignment="1">
      <alignment vertical="center" shrinkToFit="1"/>
    </xf>
    <xf numFmtId="1" fontId="140" fillId="0" borderId="0" xfId="2185" applyNumberFormat="1" applyFont="1" applyAlignment="1">
      <alignment vertical="center" shrinkToFit="1"/>
    </xf>
    <xf numFmtId="41" fontId="142" fillId="0" borderId="1" xfId="5654" applyNumberFormat="1" applyFont="1" applyFill="1" applyBorder="1" applyAlignment="1">
      <alignment horizontal="center" vertical="center" shrinkToFit="1"/>
    </xf>
    <xf numFmtId="215" fontId="140" fillId="0" borderId="1" xfId="5760" applyNumberFormat="1" applyFont="1" applyBorder="1" applyAlignment="1">
      <alignment vertical="center" shrinkToFit="1"/>
    </xf>
    <xf numFmtId="41" fontId="140" fillId="0" borderId="1" xfId="5760" applyNumberFormat="1" applyFont="1" applyBorder="1" applyAlignment="1">
      <alignment vertical="center" shrinkToFit="1"/>
    </xf>
    <xf numFmtId="0" fontId="140" fillId="0" borderId="0" xfId="2185" applyFont="1" applyAlignment="1">
      <alignment vertical="center" shrinkToFit="1"/>
    </xf>
    <xf numFmtId="0" fontId="140" fillId="0" borderId="0" xfId="2185" applyFont="1" applyAlignment="1" applyProtection="1">
      <alignment vertical="center" shrinkToFit="1"/>
      <protection locked="0"/>
    </xf>
    <xf numFmtId="41" fontId="141" fillId="0" borderId="1" xfId="5760" applyFont="1" applyFill="1" applyBorder="1" applyAlignment="1">
      <alignment vertical="center" shrinkToFit="1"/>
    </xf>
    <xf numFmtId="0" fontId="141" fillId="0" borderId="1" xfId="5759" applyFont="1" applyFill="1" applyBorder="1" applyAlignment="1">
      <alignment horizontal="left" vertical="center" shrinkToFit="1"/>
    </xf>
    <xf numFmtId="0" fontId="141" fillId="0" borderId="1" xfId="5759" applyFont="1" applyFill="1" applyBorder="1" applyAlignment="1">
      <alignment horizontal="center" vertical="center" shrinkToFit="1"/>
    </xf>
    <xf numFmtId="41" fontId="141" fillId="0" borderId="1" xfId="5759" applyNumberFormat="1" applyFont="1" applyFill="1" applyBorder="1" applyAlignment="1">
      <alignment vertical="center" shrinkToFit="1"/>
    </xf>
    <xf numFmtId="41" fontId="140" fillId="0" borderId="1" xfId="5760" applyFont="1" applyBorder="1" applyAlignment="1" applyProtection="1">
      <alignment vertical="center" shrinkToFit="1"/>
      <protection locked="0"/>
    </xf>
    <xf numFmtId="41" fontId="141" fillId="0" borderId="1" xfId="5760" applyNumberFormat="1" applyFont="1" applyFill="1" applyBorder="1" applyAlignment="1">
      <alignment vertical="center" shrinkToFit="1"/>
    </xf>
    <xf numFmtId="0" fontId="140" fillId="0" borderId="1" xfId="2185" quotePrefix="1" applyFont="1" applyBorder="1" applyAlignment="1">
      <alignment vertical="center" shrinkToFit="1"/>
    </xf>
    <xf numFmtId="41" fontId="140" fillId="0" borderId="0" xfId="2185" applyNumberFormat="1" applyFont="1" applyAlignment="1">
      <alignment vertical="center" shrinkToFit="1"/>
    </xf>
    <xf numFmtId="0" fontId="141" fillId="0" borderId="1" xfId="5759" applyFont="1" applyBorder="1" applyAlignment="1">
      <alignment horizontal="left" vertical="center" shrinkToFit="1"/>
    </xf>
    <xf numFmtId="0" fontId="140" fillId="0" borderId="1" xfId="2185" applyFont="1" applyBorder="1" applyAlignment="1">
      <alignment vertical="center" shrinkToFit="1"/>
    </xf>
    <xf numFmtId="41" fontId="80" fillId="0" borderId="1" xfId="5760" applyFont="1" applyFill="1" applyBorder="1" applyAlignment="1">
      <alignment vertical="center" shrinkToFit="1"/>
    </xf>
    <xf numFmtId="0" fontId="80" fillId="0" borderId="1" xfId="5759" applyFont="1" applyFill="1" applyBorder="1" applyAlignment="1">
      <alignment horizontal="center" vertical="center" shrinkToFit="1"/>
    </xf>
    <xf numFmtId="0" fontId="143" fillId="0" borderId="0" xfId="2185" applyFont="1" applyAlignment="1">
      <alignment vertical="center" shrinkToFit="1"/>
    </xf>
    <xf numFmtId="0" fontId="142" fillId="0" borderId="1" xfId="5654" applyFont="1" applyFill="1" applyBorder="1" applyAlignment="1">
      <alignment horizontal="center" vertical="center" shrinkToFit="1"/>
    </xf>
    <xf numFmtId="0" fontId="142" fillId="0" borderId="1" xfId="5759" applyFont="1" applyFill="1" applyBorder="1" applyAlignment="1">
      <alignment horizontal="left" vertical="center" shrinkToFit="1"/>
    </xf>
    <xf numFmtId="0" fontId="142" fillId="0" borderId="1" xfId="5759" applyFont="1" applyFill="1" applyBorder="1" applyAlignment="1">
      <alignment horizontal="center" vertical="center" shrinkToFit="1"/>
    </xf>
    <xf numFmtId="41" fontId="142" fillId="0" borderId="1" xfId="5759" applyNumberFormat="1" applyFont="1" applyFill="1" applyBorder="1" applyAlignment="1">
      <alignment vertical="center" shrinkToFit="1"/>
    </xf>
    <xf numFmtId="41" fontId="143" fillId="0" borderId="1" xfId="5760" applyFont="1" applyBorder="1" applyAlignment="1">
      <alignment vertical="center" shrinkToFit="1"/>
    </xf>
    <xf numFmtId="265" fontId="143" fillId="0" borderId="1" xfId="5760" applyNumberFormat="1" applyFont="1" applyBorder="1" applyAlignment="1">
      <alignment vertical="center" shrinkToFit="1"/>
    </xf>
    <xf numFmtId="41" fontId="143" fillId="0" borderId="1" xfId="5760" applyNumberFormat="1" applyFont="1" applyBorder="1" applyAlignment="1">
      <alignment vertical="center" shrinkToFit="1"/>
    </xf>
    <xf numFmtId="0" fontId="143" fillId="0" borderId="1" xfId="2185" applyFont="1" applyBorder="1" applyAlignment="1">
      <alignment vertical="center" shrinkToFit="1"/>
    </xf>
    <xf numFmtId="41" fontId="143" fillId="0" borderId="0" xfId="2185" applyNumberFormat="1" applyFont="1" applyAlignment="1">
      <alignment vertical="center" shrinkToFit="1"/>
    </xf>
    <xf numFmtId="0" fontId="143" fillId="0" borderId="1" xfId="2185" applyFont="1" applyBorder="1" applyAlignment="1">
      <alignment horizontal="center" vertical="center" shrinkToFit="1"/>
    </xf>
    <xf numFmtId="41" fontId="143" fillId="0" borderId="1" xfId="2185" applyNumberFormat="1" applyFont="1" applyBorder="1" applyAlignment="1">
      <alignment vertical="center" shrinkToFit="1"/>
    </xf>
    <xf numFmtId="41" fontId="135" fillId="0" borderId="0" xfId="2185" applyNumberFormat="1" applyFont="1">
      <alignment vertical="center"/>
    </xf>
    <xf numFmtId="41" fontId="135" fillId="0" borderId="0" xfId="5760" applyFont="1">
      <alignment vertical="center"/>
    </xf>
    <xf numFmtId="215" fontId="141" fillId="0" borderId="1" xfId="5760" applyNumberFormat="1" applyFont="1" applyFill="1" applyBorder="1" applyAlignment="1">
      <alignment vertical="center" shrinkToFit="1"/>
    </xf>
    <xf numFmtId="0" fontId="146" fillId="0" borderId="0" xfId="2185" applyFont="1" applyAlignment="1">
      <alignment vertical="center"/>
    </xf>
    <xf numFmtId="0" fontId="146" fillId="0" borderId="0" xfId="2185" applyFont="1" applyAlignment="1">
      <alignment horizontal="left" vertical="center"/>
    </xf>
    <xf numFmtId="0" fontId="146" fillId="0" borderId="0" xfId="2185" applyFont="1" applyAlignment="1">
      <alignment horizontal="left" vertical="center" shrinkToFit="1"/>
    </xf>
    <xf numFmtId="0" fontId="146" fillId="0" borderId="0" xfId="2185" applyFont="1" applyAlignment="1">
      <alignment vertical="center" shrinkToFit="1"/>
    </xf>
    <xf numFmtId="0" fontId="146" fillId="0" borderId="0" xfId="2185" applyFont="1" applyAlignment="1">
      <alignment horizontal="right" vertical="center"/>
    </xf>
    <xf numFmtId="264" fontId="147" fillId="7" borderId="48" xfId="5758" applyNumberFormat="1" applyFont="1" applyFill="1" applyBorder="1" applyAlignment="1">
      <alignment vertical="center"/>
    </xf>
    <xf numFmtId="264" fontId="147" fillId="7" borderId="10" xfId="5758" applyNumberFormat="1" applyFont="1" applyFill="1" applyBorder="1" applyAlignment="1">
      <alignment horizontal="center" vertical="center"/>
    </xf>
    <xf numFmtId="264" fontId="147" fillId="7" borderId="24" xfId="5758" applyNumberFormat="1" applyFont="1" applyFill="1" applyBorder="1" applyAlignment="1">
      <alignment horizontal="center" vertical="center"/>
    </xf>
    <xf numFmtId="264" fontId="147" fillId="7" borderId="41" xfId="5758" applyNumberFormat="1" applyFont="1" applyFill="1" applyBorder="1" applyAlignment="1">
      <alignment horizontal="center" vertical="center" shrinkToFit="1"/>
    </xf>
    <xf numFmtId="264" fontId="147" fillId="7" borderId="10" xfId="5758" applyNumberFormat="1" applyFont="1" applyFill="1" applyBorder="1" applyAlignment="1">
      <alignment horizontal="center" vertical="center" shrinkToFit="1"/>
    </xf>
    <xf numFmtId="264" fontId="147" fillId="7" borderId="69" xfId="5758" applyNumberFormat="1" applyFont="1" applyFill="1" applyBorder="1" applyAlignment="1">
      <alignment horizontal="center" vertical="center" shrinkToFit="1"/>
    </xf>
    <xf numFmtId="264" fontId="147" fillId="7" borderId="24" xfId="5758" applyNumberFormat="1" applyFont="1" applyFill="1" applyBorder="1" applyAlignment="1">
      <alignment horizontal="center" vertical="center" shrinkToFit="1"/>
    </xf>
    <xf numFmtId="0" fontId="148" fillId="0" borderId="31" xfId="2185" applyFont="1" applyBorder="1" applyAlignment="1">
      <alignment horizontal="left" vertical="center" shrinkToFit="1"/>
    </xf>
    <xf numFmtId="0" fontId="146" fillId="0" borderId="56" xfId="2185" applyFont="1" applyBorder="1" applyAlignment="1">
      <alignment horizontal="center" vertical="center" shrinkToFit="1"/>
    </xf>
    <xf numFmtId="0" fontId="146" fillId="0" borderId="42" xfId="2185" applyFont="1" applyBorder="1" applyAlignment="1">
      <alignment horizontal="center" vertical="center" shrinkToFit="1"/>
    </xf>
    <xf numFmtId="0" fontId="146" fillId="0" borderId="57" xfId="2185" applyFont="1" applyBorder="1" applyAlignment="1">
      <alignment horizontal="center" vertical="center" shrinkToFit="1"/>
    </xf>
    <xf numFmtId="41" fontId="146" fillId="0" borderId="46" xfId="2185" applyNumberFormat="1" applyFont="1" applyBorder="1" applyAlignment="1">
      <alignment horizontal="right" vertical="center" shrinkToFit="1"/>
    </xf>
    <xf numFmtId="41" fontId="146" fillId="0" borderId="9" xfId="2185" applyNumberFormat="1" applyFont="1" applyBorder="1" applyAlignment="1">
      <alignment horizontal="center" vertical="center" shrinkToFit="1"/>
    </xf>
    <xf numFmtId="41" fontId="146" fillId="0" borderId="70" xfId="2185" applyNumberFormat="1" applyFont="1" applyBorder="1" applyAlignment="1">
      <alignment horizontal="center" vertical="center" shrinkToFit="1"/>
    </xf>
    <xf numFmtId="41" fontId="146" fillId="0" borderId="9" xfId="5760" applyFont="1" applyBorder="1" applyAlignment="1">
      <alignment vertical="center" shrinkToFit="1"/>
    </xf>
    <xf numFmtId="41" fontId="146" fillId="0" borderId="55" xfId="5760" applyFont="1" applyBorder="1" applyAlignment="1">
      <alignment vertical="center" shrinkToFit="1"/>
    </xf>
    <xf numFmtId="41" fontId="146" fillId="0" borderId="71" xfId="5760" applyFont="1" applyBorder="1" applyAlignment="1">
      <alignment vertical="center" shrinkToFit="1"/>
    </xf>
    <xf numFmtId="0" fontId="146" fillId="0" borderId="47" xfId="2185" applyFont="1" applyBorder="1" applyAlignment="1">
      <alignment vertical="center"/>
    </xf>
    <xf numFmtId="41" fontId="146" fillId="0" borderId="0" xfId="2185" applyNumberFormat="1" applyFont="1" applyAlignment="1">
      <alignment vertical="center"/>
    </xf>
    <xf numFmtId="264" fontId="147" fillId="0" borderId="34" xfId="5758" quotePrefix="1" applyNumberFormat="1" applyFont="1" applyBorder="1" applyAlignment="1">
      <alignment horizontal="left" vertical="center" shrinkToFit="1"/>
    </xf>
    <xf numFmtId="264" fontId="1" fillId="0" borderId="72" xfId="5758" quotePrefix="1" applyNumberFormat="1" applyFont="1" applyBorder="1" applyAlignment="1">
      <alignment horizontal="center" vertical="center" shrinkToFit="1"/>
    </xf>
    <xf numFmtId="264" fontId="1" fillId="0" borderId="12" xfId="5758" quotePrefix="1" applyNumberFormat="1" applyFont="1" applyBorder="1" applyAlignment="1">
      <alignment horizontal="center" vertical="center" shrinkToFit="1"/>
    </xf>
    <xf numFmtId="264" fontId="1" fillId="0" borderId="26" xfId="5758" quotePrefix="1" applyNumberFormat="1" applyFont="1" applyBorder="1" applyAlignment="1">
      <alignment horizontal="center" vertical="center" shrinkToFit="1"/>
    </xf>
    <xf numFmtId="264" fontId="1" fillId="0" borderId="22" xfId="5758" quotePrefix="1" applyNumberFormat="1" applyFont="1" applyBorder="1" applyAlignment="1">
      <alignment horizontal="right" vertical="center" shrinkToFit="1"/>
    </xf>
    <xf numFmtId="264" fontId="1" fillId="0" borderId="11" xfId="5758" quotePrefix="1" applyNumberFormat="1" applyFont="1" applyBorder="1" applyAlignment="1">
      <alignment horizontal="center" vertical="center" shrinkToFit="1"/>
    </xf>
    <xf numFmtId="41" fontId="1" fillId="0" borderId="12" xfId="5760" applyFont="1" applyBorder="1" applyAlignment="1">
      <alignment vertical="center" shrinkToFit="1"/>
    </xf>
    <xf numFmtId="41" fontId="1" fillId="0" borderId="11" xfId="5760" applyFont="1" applyBorder="1" applyAlignment="1">
      <alignment vertical="center" shrinkToFit="1"/>
    </xf>
    <xf numFmtId="41" fontId="1" fillId="0" borderId="26" xfId="5760" applyFont="1" applyBorder="1" applyAlignment="1">
      <alignment vertical="center" shrinkToFit="1"/>
    </xf>
    <xf numFmtId="264" fontId="1" fillId="0" borderId="73" xfId="5758" quotePrefix="1" applyNumberFormat="1" applyFont="1" applyBorder="1" applyAlignment="1">
      <alignment vertical="center" wrapText="1"/>
    </xf>
    <xf numFmtId="41" fontId="1" fillId="0" borderId="34" xfId="5760" quotePrefix="1" applyFont="1" applyBorder="1" applyAlignment="1">
      <alignment horizontal="left" vertical="center" shrinkToFit="1"/>
    </xf>
    <xf numFmtId="264" fontId="1" fillId="0" borderId="9" xfId="5758" quotePrefix="1" applyNumberFormat="1" applyFont="1" applyBorder="1" applyAlignment="1">
      <alignment horizontal="center" vertical="center" shrinkToFit="1"/>
    </xf>
    <xf numFmtId="264" fontId="1" fillId="0" borderId="71" xfId="5758" quotePrefix="1" applyNumberFormat="1" applyFont="1" applyBorder="1" applyAlignment="1">
      <alignment horizontal="center" vertical="center" shrinkToFit="1"/>
    </xf>
    <xf numFmtId="41" fontId="146" fillId="0" borderId="12" xfId="2185" applyNumberFormat="1" applyFont="1" applyBorder="1" applyAlignment="1">
      <alignment horizontal="center" vertical="center" shrinkToFit="1"/>
    </xf>
    <xf numFmtId="266" fontId="149" fillId="2" borderId="72" xfId="2185" applyNumberFormat="1" applyFont="1" applyFill="1" applyBorder="1" applyAlignment="1">
      <alignment horizontal="left" vertical="center" shrinkToFit="1"/>
    </xf>
    <xf numFmtId="10" fontId="1" fillId="0" borderId="9" xfId="5761" quotePrefix="1" applyNumberFormat="1" applyFont="1" applyBorder="1" applyAlignment="1">
      <alignment horizontal="center" vertical="center" shrinkToFit="1"/>
    </xf>
    <xf numFmtId="10" fontId="1" fillId="0" borderId="71" xfId="5761" quotePrefix="1" applyNumberFormat="1" applyFont="1" applyBorder="1" applyAlignment="1">
      <alignment horizontal="center" vertical="center" shrinkToFit="1"/>
    </xf>
    <xf numFmtId="0" fontId="146" fillId="0" borderId="34" xfId="2185" applyFont="1" applyBorder="1" applyAlignment="1">
      <alignment horizontal="center" vertical="center" shrinkToFit="1"/>
    </xf>
    <xf numFmtId="0" fontId="146" fillId="0" borderId="72" xfId="2185" applyFont="1" applyBorder="1" applyAlignment="1">
      <alignment horizontal="center" vertical="center" shrinkToFit="1"/>
    </xf>
    <xf numFmtId="0" fontId="146" fillId="0" borderId="9" xfId="2185" applyFont="1" applyBorder="1" applyAlignment="1">
      <alignment horizontal="center" vertical="center" shrinkToFit="1"/>
    </xf>
    <xf numFmtId="0" fontId="146" fillId="0" borderId="71" xfId="2185" applyFont="1" applyBorder="1" applyAlignment="1">
      <alignment horizontal="center" vertical="center" shrinkToFit="1"/>
    </xf>
    <xf numFmtId="41" fontId="146" fillId="0" borderId="12" xfId="5760" applyFont="1" applyBorder="1" applyAlignment="1">
      <alignment vertical="center" shrinkToFit="1"/>
    </xf>
    <xf numFmtId="41" fontId="146" fillId="0" borderId="12" xfId="2185" applyNumberFormat="1" applyFont="1" applyBorder="1" applyAlignment="1">
      <alignment vertical="center" shrinkToFit="1"/>
    </xf>
    <xf numFmtId="41" fontId="146" fillId="0" borderId="11" xfId="2185" applyNumberFormat="1" applyFont="1" applyBorder="1" applyAlignment="1">
      <alignment vertical="center" shrinkToFit="1"/>
    </xf>
    <xf numFmtId="41" fontId="146" fillId="0" borderId="26" xfId="2185" applyNumberFormat="1" applyFont="1" applyBorder="1" applyAlignment="1">
      <alignment vertical="center" shrinkToFit="1"/>
    </xf>
    <xf numFmtId="0" fontId="146" fillId="0" borderId="73" xfId="2185" applyFont="1" applyBorder="1" applyAlignment="1">
      <alignment vertical="center"/>
    </xf>
    <xf numFmtId="0" fontId="146" fillId="0" borderId="12" xfId="2185" applyFont="1" applyBorder="1" applyAlignment="1">
      <alignment horizontal="center" vertical="center" shrinkToFit="1"/>
    </xf>
    <xf numFmtId="0" fontId="146" fillId="0" borderId="26" xfId="2185" applyFont="1" applyBorder="1" applyAlignment="1">
      <alignment horizontal="center" vertical="center" shrinkToFit="1"/>
    </xf>
    <xf numFmtId="0" fontId="146" fillId="0" borderId="11" xfId="2185" applyFont="1" applyBorder="1" applyAlignment="1">
      <alignment horizontal="center" vertical="center" shrinkToFit="1"/>
    </xf>
    <xf numFmtId="41" fontId="146" fillId="0" borderId="11" xfId="5760" applyFont="1" applyBorder="1" applyAlignment="1">
      <alignment vertical="center" shrinkToFit="1"/>
    </xf>
    <xf numFmtId="41" fontId="146" fillId="0" borderId="26" xfId="5760" applyFont="1" applyBorder="1" applyAlignment="1">
      <alignment vertical="center" shrinkToFit="1"/>
    </xf>
    <xf numFmtId="0" fontId="148" fillId="0" borderId="34" xfId="2185" applyFont="1" applyBorder="1" applyAlignment="1">
      <alignment horizontal="left" vertical="center" shrinkToFit="1"/>
    </xf>
    <xf numFmtId="43" fontId="146" fillId="0" borderId="72" xfId="2185" applyNumberFormat="1" applyFont="1" applyBorder="1" applyAlignment="1">
      <alignment horizontal="center" vertical="center" shrinkToFit="1"/>
    </xf>
    <xf numFmtId="43" fontId="146" fillId="0" borderId="12" xfId="2185" applyNumberFormat="1" applyFont="1" applyBorder="1" applyAlignment="1">
      <alignment horizontal="center" vertical="center" shrinkToFit="1"/>
    </xf>
    <xf numFmtId="43" fontId="146" fillId="0" borderId="26" xfId="2185" applyNumberFormat="1" applyFont="1" applyBorder="1" applyAlignment="1">
      <alignment horizontal="center" vertical="center" shrinkToFit="1"/>
    </xf>
    <xf numFmtId="43" fontId="146" fillId="0" borderId="11" xfId="2185" applyNumberFormat="1" applyFont="1" applyBorder="1" applyAlignment="1">
      <alignment horizontal="center" vertical="center" shrinkToFit="1"/>
    </xf>
    <xf numFmtId="267" fontId="149" fillId="2" borderId="73" xfId="2185" applyNumberFormat="1" applyFont="1" applyFill="1" applyBorder="1" applyAlignment="1">
      <alignment horizontal="left" vertical="center" indent="1"/>
    </xf>
    <xf numFmtId="41" fontId="146" fillId="0" borderId="34" xfId="5760" applyFont="1" applyBorder="1" applyAlignment="1">
      <alignment horizontal="left" vertical="center" shrinkToFit="1"/>
    </xf>
    <xf numFmtId="10" fontId="146" fillId="0" borderId="9" xfId="5761" applyNumberFormat="1" applyFont="1" applyBorder="1" applyAlignment="1">
      <alignment horizontal="center" vertical="center" shrinkToFit="1"/>
    </xf>
    <xf numFmtId="41" fontId="146" fillId="0" borderId="11" xfId="2185" applyNumberFormat="1" applyFont="1" applyBorder="1" applyAlignment="1">
      <alignment horizontal="center" vertical="center" shrinkToFit="1"/>
    </xf>
    <xf numFmtId="268" fontId="149" fillId="2" borderId="72" xfId="2185" applyNumberFormat="1" applyFont="1" applyFill="1" applyBorder="1" applyAlignment="1">
      <alignment horizontal="left" vertical="center" shrinkToFit="1"/>
    </xf>
    <xf numFmtId="10" fontId="146" fillId="0" borderId="71" xfId="5761" applyNumberFormat="1" applyFont="1" applyBorder="1" applyAlignment="1">
      <alignment horizontal="center" vertical="center" shrinkToFit="1"/>
    </xf>
    <xf numFmtId="41" fontId="146" fillId="0" borderId="9" xfId="5760" applyFont="1" applyFill="1" applyBorder="1" applyAlignment="1">
      <alignment vertical="center" shrinkToFit="1"/>
    </xf>
    <xf numFmtId="269" fontId="149" fillId="2" borderId="72" xfId="2185" applyNumberFormat="1" applyFont="1" applyFill="1" applyBorder="1" applyAlignment="1">
      <alignment horizontal="left" vertical="center" shrinkToFit="1"/>
    </xf>
    <xf numFmtId="270" fontId="149" fillId="2" borderId="73" xfId="2185" applyNumberFormat="1" applyFont="1" applyFill="1" applyBorder="1" applyAlignment="1">
      <alignment horizontal="left" vertical="center" indent="1"/>
    </xf>
    <xf numFmtId="271" fontId="149" fillId="2" borderId="72" xfId="2185" applyNumberFormat="1" applyFont="1" applyFill="1" applyBorder="1" applyAlignment="1">
      <alignment horizontal="left" vertical="center" shrinkToFit="1"/>
    </xf>
    <xf numFmtId="41" fontId="146" fillId="0" borderId="34" xfId="5760" applyFont="1" applyFill="1" applyBorder="1" applyAlignment="1">
      <alignment horizontal="left" vertical="center" shrinkToFit="1"/>
    </xf>
    <xf numFmtId="266" fontId="149" fillId="0" borderId="72" xfId="5757" applyNumberFormat="1" applyFont="1" applyFill="1" applyBorder="1" applyAlignment="1">
      <alignment horizontal="left" vertical="center" shrinkToFit="1"/>
    </xf>
    <xf numFmtId="10" fontId="146" fillId="0" borderId="9" xfId="5761" applyNumberFormat="1" applyFont="1" applyFill="1" applyBorder="1" applyAlignment="1">
      <alignment horizontal="center" vertical="center" shrinkToFit="1"/>
    </xf>
    <xf numFmtId="10" fontId="146" fillId="0" borderId="71" xfId="5761" applyNumberFormat="1" applyFont="1" applyFill="1" applyBorder="1" applyAlignment="1">
      <alignment horizontal="center" vertical="center" shrinkToFit="1"/>
    </xf>
    <xf numFmtId="41" fontId="146" fillId="0" borderId="46" xfId="2185" applyNumberFormat="1" applyFont="1" applyFill="1" applyBorder="1" applyAlignment="1">
      <alignment horizontal="right" vertical="center" shrinkToFit="1"/>
    </xf>
    <xf numFmtId="41" fontId="1" fillId="0" borderId="12" xfId="5760" applyFont="1" applyFill="1" applyBorder="1" applyAlignment="1">
      <alignment vertical="center" shrinkToFit="1"/>
    </xf>
    <xf numFmtId="41" fontId="1" fillId="0" borderId="11" xfId="5760" applyFont="1" applyFill="1" applyBorder="1" applyAlignment="1">
      <alignment vertical="center" shrinkToFit="1"/>
    </xf>
    <xf numFmtId="41" fontId="146" fillId="0" borderId="71" xfId="5760" applyFont="1" applyFill="1" applyBorder="1" applyAlignment="1">
      <alignment vertical="center" shrinkToFit="1"/>
    </xf>
    <xf numFmtId="267" fontId="149" fillId="0" borderId="73" xfId="2185" applyNumberFormat="1" applyFont="1" applyFill="1" applyBorder="1" applyAlignment="1">
      <alignment horizontal="left" vertical="center" indent="1"/>
    </xf>
    <xf numFmtId="0" fontId="146" fillId="0" borderId="0" xfId="2185" applyFont="1" applyFill="1" applyAlignment="1">
      <alignment vertical="center"/>
    </xf>
    <xf numFmtId="41" fontId="146" fillId="0" borderId="0" xfId="2185" applyNumberFormat="1" applyFont="1" applyFill="1" applyAlignment="1">
      <alignment vertical="center"/>
    </xf>
    <xf numFmtId="269" fontId="149" fillId="0" borderId="72" xfId="5757" applyNumberFormat="1" applyFont="1" applyFill="1" applyBorder="1" applyAlignment="1">
      <alignment horizontal="left" vertical="center" shrinkToFit="1"/>
    </xf>
    <xf numFmtId="272" fontId="149" fillId="0" borderId="72" xfId="5757" applyNumberFormat="1" applyFont="1" applyFill="1" applyBorder="1" applyAlignment="1">
      <alignment horizontal="left" vertical="center" shrinkToFit="1"/>
    </xf>
    <xf numFmtId="273" fontId="149" fillId="0" borderId="73" xfId="2185" applyNumberFormat="1" applyFont="1" applyFill="1" applyBorder="1" applyAlignment="1">
      <alignment horizontal="left" vertical="center" indent="1"/>
    </xf>
    <xf numFmtId="41" fontId="146" fillId="0" borderId="34" xfId="5760" applyFont="1" applyBorder="1" applyAlignment="1">
      <alignment horizontal="center" vertical="center" shrinkToFit="1"/>
    </xf>
    <xf numFmtId="274" fontId="149" fillId="2" borderId="72" xfId="2185" applyNumberFormat="1" applyFont="1" applyFill="1" applyBorder="1" applyAlignment="1">
      <alignment horizontal="left" vertical="center" shrinkToFit="1"/>
    </xf>
    <xf numFmtId="273" fontId="149" fillId="2" borderId="73" xfId="2185" applyNumberFormat="1" applyFont="1" applyFill="1" applyBorder="1" applyAlignment="1">
      <alignment horizontal="left" vertical="center" indent="1"/>
    </xf>
    <xf numFmtId="275" fontId="149" fillId="2" borderId="72" xfId="2185" applyNumberFormat="1" applyFont="1" applyFill="1" applyBorder="1" applyAlignment="1">
      <alignment horizontal="left" vertical="center" shrinkToFit="1"/>
    </xf>
    <xf numFmtId="276" fontId="146" fillId="0" borderId="9" xfId="5761" applyNumberFormat="1" applyFont="1" applyBorder="1" applyAlignment="1">
      <alignment horizontal="center" vertical="center" shrinkToFit="1"/>
    </xf>
    <xf numFmtId="276" fontId="146" fillId="0" borderId="71" xfId="5761" applyNumberFormat="1" applyFont="1" applyBorder="1" applyAlignment="1">
      <alignment horizontal="center" vertical="center" shrinkToFit="1"/>
    </xf>
    <xf numFmtId="274" fontId="149" fillId="0" borderId="72" xfId="2185" applyNumberFormat="1" applyFont="1" applyFill="1" applyBorder="1" applyAlignment="1">
      <alignment horizontal="left" vertical="center" shrinkToFit="1"/>
    </xf>
    <xf numFmtId="277" fontId="149" fillId="0" borderId="73" xfId="2185" applyNumberFormat="1" applyFont="1" applyFill="1" applyBorder="1" applyAlignment="1">
      <alignment horizontal="left" vertical="center" indent="1"/>
    </xf>
    <xf numFmtId="0" fontId="146" fillId="0" borderId="34" xfId="2185" applyFont="1" applyFill="1" applyBorder="1" applyAlignment="1">
      <alignment horizontal="center" vertical="center" shrinkToFit="1"/>
    </xf>
    <xf numFmtId="0" fontId="146" fillId="0" borderId="72" xfId="2185" applyFont="1" applyFill="1" applyBorder="1" applyAlignment="1">
      <alignment horizontal="center" vertical="center" shrinkToFit="1"/>
    </xf>
    <xf numFmtId="41" fontId="146" fillId="0" borderId="12" xfId="5760" applyFont="1" applyFill="1" applyBorder="1" applyAlignment="1">
      <alignment vertical="center" shrinkToFit="1"/>
    </xf>
    <xf numFmtId="41" fontId="146" fillId="0" borderId="11" xfId="5760" applyFont="1" applyFill="1" applyBorder="1" applyAlignment="1">
      <alignment vertical="center" shrinkToFit="1"/>
    </xf>
    <xf numFmtId="41" fontId="146" fillId="0" borderId="26" xfId="5760" applyFont="1" applyFill="1" applyBorder="1" applyAlignment="1">
      <alignment vertical="center" shrinkToFit="1"/>
    </xf>
    <xf numFmtId="278" fontId="149" fillId="0" borderId="73" xfId="2185" applyNumberFormat="1" applyFont="1" applyFill="1" applyBorder="1" applyAlignment="1">
      <alignment horizontal="left" vertical="center" indent="1"/>
    </xf>
    <xf numFmtId="10" fontId="150" fillId="0" borderId="74" xfId="5761" applyNumberFormat="1" applyFont="1" applyFill="1" applyBorder="1" applyAlignment="1">
      <alignment horizontal="center" vertical="center"/>
    </xf>
    <xf numFmtId="264" fontId="1" fillId="0" borderId="22" xfId="5758" quotePrefix="1" applyNumberFormat="1" applyFont="1" applyFill="1" applyBorder="1" applyAlignment="1">
      <alignment horizontal="right" vertical="center" shrinkToFit="1"/>
    </xf>
    <xf numFmtId="0" fontId="146" fillId="0" borderId="12" xfId="2185" applyFont="1" applyFill="1" applyBorder="1" applyAlignment="1">
      <alignment horizontal="center" vertical="center" shrinkToFit="1"/>
    </xf>
    <xf numFmtId="0" fontId="146" fillId="0" borderId="11" xfId="2185" applyFont="1" applyFill="1" applyBorder="1" applyAlignment="1">
      <alignment horizontal="center" vertical="center" shrinkToFit="1"/>
    </xf>
    <xf numFmtId="0" fontId="148" fillId="0" borderId="34" xfId="2185" applyFont="1" applyFill="1" applyBorder="1" applyAlignment="1">
      <alignment horizontal="left" vertical="center" shrinkToFit="1"/>
    </xf>
    <xf numFmtId="279" fontId="149" fillId="0" borderId="72" xfId="2185" applyNumberFormat="1" applyFont="1" applyFill="1" applyBorder="1" applyAlignment="1">
      <alignment horizontal="left" vertical="center" shrinkToFit="1"/>
    </xf>
    <xf numFmtId="280" fontId="149" fillId="0" borderId="73" xfId="2185" applyNumberFormat="1" applyFont="1" applyFill="1" applyBorder="1" applyAlignment="1">
      <alignment horizontal="left" vertical="center" indent="1"/>
    </xf>
    <xf numFmtId="281" fontId="149" fillId="0" borderId="72" xfId="2185" applyNumberFormat="1" applyFont="1" applyFill="1" applyBorder="1" applyAlignment="1">
      <alignment horizontal="left" vertical="center" shrinkToFit="1"/>
    </xf>
    <xf numFmtId="0" fontId="146" fillId="0" borderId="73" xfId="2185" applyFont="1" applyFill="1" applyBorder="1" applyAlignment="1">
      <alignment vertical="center"/>
    </xf>
    <xf numFmtId="0" fontId="146" fillId="0" borderId="72" xfId="2185" applyFont="1" applyFill="1" applyBorder="1" applyAlignment="1">
      <alignment vertical="center" shrinkToFit="1"/>
    </xf>
    <xf numFmtId="282" fontId="149" fillId="0" borderId="72" xfId="2185" applyNumberFormat="1" applyFont="1" applyFill="1" applyBorder="1" applyAlignment="1">
      <alignment horizontal="left" vertical="center" shrinkToFit="1"/>
    </xf>
    <xf numFmtId="283" fontId="149" fillId="0" borderId="73" xfId="2185" applyNumberFormat="1" applyFont="1" applyFill="1" applyBorder="1" applyAlignment="1">
      <alignment horizontal="left" vertical="center" indent="1"/>
    </xf>
    <xf numFmtId="284" fontId="149" fillId="0" borderId="72" xfId="2185" applyNumberFormat="1" applyFont="1" applyFill="1" applyBorder="1" applyAlignment="1">
      <alignment horizontal="left" vertical="center" shrinkToFit="1"/>
    </xf>
    <xf numFmtId="0" fontId="146" fillId="0" borderId="9" xfId="2185" applyFont="1" applyFill="1" applyBorder="1" applyAlignment="1">
      <alignment vertical="center" shrinkToFit="1"/>
    </xf>
    <xf numFmtId="0" fontId="146" fillId="0" borderId="71" xfId="2185" applyFont="1" applyFill="1" applyBorder="1" applyAlignment="1">
      <alignment vertical="center" shrinkToFit="1"/>
    </xf>
    <xf numFmtId="41" fontId="146" fillId="0" borderId="12" xfId="2185" applyNumberFormat="1" applyFont="1" applyFill="1" applyBorder="1" applyAlignment="1">
      <alignment vertical="center" shrinkToFit="1"/>
    </xf>
    <xf numFmtId="41" fontId="146" fillId="0" borderId="11" xfId="2185" applyNumberFormat="1" applyFont="1" applyFill="1" applyBorder="1" applyAlignment="1">
      <alignment vertical="center" shrinkToFit="1"/>
    </xf>
    <xf numFmtId="41" fontId="146" fillId="0" borderId="26" xfId="2185" applyNumberFormat="1" applyFont="1" applyFill="1" applyBorder="1" applyAlignment="1">
      <alignment vertical="center" shrinkToFit="1"/>
    </xf>
    <xf numFmtId="0" fontId="146" fillId="0" borderId="37" xfId="2185" applyFont="1" applyBorder="1" applyAlignment="1">
      <alignment horizontal="left" vertical="center" shrinkToFit="1"/>
    </xf>
    <xf numFmtId="0" fontId="146" fillId="0" borderId="48" xfId="2185" applyFont="1" applyBorder="1" applyAlignment="1">
      <alignment vertical="center" shrinkToFit="1"/>
    </xf>
    <xf numFmtId="0" fontId="146" fillId="0" borderId="10" xfId="2185" applyFont="1" applyBorder="1" applyAlignment="1">
      <alignment vertical="center" shrinkToFit="1"/>
    </xf>
    <xf numFmtId="0" fontId="146" fillId="0" borderId="24" xfId="2185" applyFont="1" applyBorder="1" applyAlignment="1">
      <alignment vertical="center" shrinkToFit="1"/>
    </xf>
    <xf numFmtId="0" fontId="146" fillId="0" borderId="41" xfId="2185" applyFont="1" applyBorder="1" applyAlignment="1">
      <alignment horizontal="right" vertical="center" shrinkToFit="1"/>
    </xf>
    <xf numFmtId="0" fontId="146" fillId="0" borderId="75" xfId="2185" applyFont="1" applyBorder="1" applyAlignment="1">
      <alignment vertical="center" shrinkToFit="1"/>
    </xf>
    <xf numFmtId="41" fontId="146" fillId="0" borderId="58" xfId="2185" applyNumberFormat="1" applyFont="1" applyBorder="1" applyAlignment="1">
      <alignment vertical="center" shrinkToFit="1"/>
    </xf>
    <xf numFmtId="41" fontId="146" fillId="0" borderId="75" xfId="2185" applyNumberFormat="1" applyFont="1" applyBorder="1" applyAlignment="1">
      <alignment vertical="center" shrinkToFit="1"/>
    </xf>
    <xf numFmtId="41" fontId="146" fillId="0" borderId="10" xfId="2185" applyNumberFormat="1" applyFont="1" applyBorder="1" applyAlignment="1">
      <alignment vertical="center" shrinkToFit="1"/>
    </xf>
    <xf numFmtId="41" fontId="146" fillId="0" borderId="24" xfId="2185" applyNumberFormat="1" applyFont="1" applyBorder="1" applyAlignment="1">
      <alignment vertical="center" shrinkToFit="1"/>
    </xf>
    <xf numFmtId="0" fontId="146" fillId="0" borderId="76" xfId="2185" applyFont="1" applyBorder="1" applyAlignment="1">
      <alignment vertical="center"/>
    </xf>
    <xf numFmtId="0" fontId="148" fillId="7" borderId="1" xfId="2185" applyFont="1" applyFill="1" applyBorder="1" applyAlignment="1">
      <alignment horizontal="center" vertical="center" shrinkToFit="1"/>
    </xf>
    <xf numFmtId="0" fontId="148" fillId="7" borderId="20" xfId="2185" applyFont="1" applyFill="1" applyBorder="1" applyAlignment="1">
      <alignment horizontal="center" vertical="center" shrinkToFit="1"/>
    </xf>
    <xf numFmtId="41" fontId="148" fillId="7" borderId="38" xfId="2185" applyNumberFormat="1" applyFont="1" applyFill="1" applyBorder="1" applyAlignment="1">
      <alignment horizontal="right" vertical="center" shrinkToFit="1"/>
    </xf>
    <xf numFmtId="41" fontId="146" fillId="7" borderId="45" xfId="2185" applyNumberFormat="1" applyFont="1" applyFill="1" applyBorder="1" applyAlignment="1">
      <alignment horizontal="center" vertical="center" shrinkToFit="1"/>
    </xf>
    <xf numFmtId="41" fontId="146" fillId="7" borderId="29" xfId="2185" applyNumberFormat="1" applyFont="1" applyFill="1" applyBorder="1" applyAlignment="1">
      <alignment horizontal="center" vertical="center" shrinkToFit="1"/>
    </xf>
    <xf numFmtId="0" fontId="148" fillId="7" borderId="32" xfId="2185" applyFont="1" applyFill="1" applyBorder="1" applyAlignment="1">
      <alignment horizontal="center" vertical="center"/>
    </xf>
    <xf numFmtId="0" fontId="148" fillId="0" borderId="0" xfId="2185" applyFont="1" applyAlignment="1">
      <alignment horizontal="center" vertical="center"/>
    </xf>
    <xf numFmtId="0" fontId="125" fillId="0" borderId="0" xfId="5755" applyFont="1" applyAlignment="1">
      <alignment vertical="center" wrapText="1"/>
    </xf>
    <xf numFmtId="0" fontId="0" fillId="0" borderId="0" xfId="5755" applyFont="1" applyAlignment="1">
      <alignment horizontal="left" vertical="center"/>
    </xf>
    <xf numFmtId="0" fontId="11" fillId="0" borderId="0" xfId="5755" applyFont="1" applyAlignment="1">
      <alignment horizontal="left" vertical="center"/>
    </xf>
    <xf numFmtId="0" fontId="17" fillId="0" borderId="0" xfId="5755" applyFont="1" applyAlignment="1">
      <alignment horizontal="center" vertical="center"/>
    </xf>
    <xf numFmtId="0" fontId="28" fillId="0" borderId="0" xfId="5755" applyFont="1" applyAlignment="1">
      <alignment horizontal="center" vertical="center"/>
    </xf>
    <xf numFmtId="0" fontId="125" fillId="0" borderId="0" xfId="5755" applyFont="1" applyFill="1" applyAlignment="1">
      <alignment vertical="center" wrapText="1"/>
    </xf>
    <xf numFmtId="10" fontId="152" fillId="7" borderId="1" xfId="5755" applyNumberFormat="1" applyFont="1" applyFill="1" applyBorder="1" applyAlignment="1">
      <alignment horizontal="center" vertical="center"/>
    </xf>
    <xf numFmtId="9" fontId="152" fillId="7" borderId="1" xfId="5755" applyNumberFormat="1" applyFont="1" applyFill="1" applyBorder="1" applyAlignment="1">
      <alignment horizontal="center" vertical="center"/>
    </xf>
    <xf numFmtId="0" fontId="125" fillId="0" borderId="0" xfId="5755" applyFont="1" applyFill="1" applyAlignment="1">
      <alignment horizontal="center" vertical="center" wrapText="1"/>
    </xf>
    <xf numFmtId="0" fontId="28" fillId="0" borderId="1" xfId="5755" applyFont="1" applyFill="1" applyBorder="1" applyAlignment="1">
      <alignment horizontal="center" vertical="center"/>
    </xf>
    <xf numFmtId="0" fontId="28" fillId="0" borderId="6" xfId="5755" applyFont="1" applyFill="1" applyBorder="1" applyAlignment="1">
      <alignment horizontal="center" vertical="center" wrapText="1"/>
    </xf>
    <xf numFmtId="41" fontId="28" fillId="0" borderId="1" xfId="2187" applyFont="1" applyFill="1" applyBorder="1" applyAlignment="1">
      <alignment horizontal="center" vertical="center"/>
    </xf>
    <xf numFmtId="41" fontId="28" fillId="0" borderId="5" xfId="2187" applyFont="1" applyFill="1" applyBorder="1" applyAlignment="1">
      <alignment horizontal="center" vertical="center"/>
    </xf>
    <xf numFmtId="0" fontId="28" fillId="0" borderId="5" xfId="5755" applyFont="1" applyFill="1" applyBorder="1" applyAlignment="1">
      <alignment horizontal="center" vertical="center" wrapText="1"/>
    </xf>
    <xf numFmtId="0" fontId="17" fillId="0" borderId="1" xfId="5755" applyFont="1" applyFill="1" applyBorder="1" applyAlignment="1">
      <alignment vertical="center"/>
    </xf>
    <xf numFmtId="41" fontId="28" fillId="0" borderId="1" xfId="2187" applyFont="1" applyFill="1" applyBorder="1" applyAlignment="1">
      <alignment horizontal="center" vertical="center" wrapText="1"/>
    </xf>
    <xf numFmtId="0" fontId="3" fillId="0" borderId="2" xfId="1" applyBorder="1"/>
    <xf numFmtId="0" fontId="3" fillId="0" borderId="5" xfId="1" applyBorder="1"/>
    <xf numFmtId="0" fontId="17" fillId="0" borderId="43" xfId="5755" applyFont="1" applyFill="1" applyBorder="1" applyAlignment="1">
      <alignment horizontal="center" vertical="center"/>
    </xf>
    <xf numFmtId="0" fontId="17" fillId="0" borderId="20" xfId="5755" applyFont="1" applyFill="1" applyBorder="1" applyAlignment="1">
      <alignment horizontal="center" vertical="center"/>
    </xf>
    <xf numFmtId="0" fontId="17" fillId="0" borderId="32" xfId="5755" applyFont="1" applyFill="1" applyBorder="1" applyAlignment="1">
      <alignment horizontal="center" vertical="center"/>
    </xf>
    <xf numFmtId="0" fontId="151" fillId="0" borderId="0" xfId="5755" applyFont="1" applyAlignment="1">
      <alignment horizontal="center" vertical="center"/>
    </xf>
    <xf numFmtId="0" fontId="152" fillId="7" borderId="77" xfId="5755" applyFont="1" applyFill="1" applyBorder="1" applyAlignment="1">
      <alignment horizontal="center" vertical="center"/>
    </xf>
    <xf numFmtId="0" fontId="152" fillId="7" borderId="65" xfId="5755" applyFont="1" applyFill="1" applyBorder="1" applyAlignment="1">
      <alignment horizontal="center" vertical="center"/>
    </xf>
    <xf numFmtId="0" fontId="152" fillId="7" borderId="66" xfId="5755" applyFont="1" applyFill="1" applyBorder="1" applyAlignment="1">
      <alignment horizontal="center" vertical="center"/>
    </xf>
    <xf numFmtId="0" fontId="152" fillId="7" borderId="78" xfId="5755" applyFont="1" applyFill="1" applyBorder="1" applyAlignment="1">
      <alignment horizontal="center" vertical="center"/>
    </xf>
    <xf numFmtId="0" fontId="152" fillId="7" borderId="0" xfId="5755" applyFont="1" applyFill="1" applyBorder="1" applyAlignment="1">
      <alignment horizontal="center" vertical="center"/>
    </xf>
    <xf numFmtId="0" fontId="152" fillId="7" borderId="28" xfId="5755" applyFont="1" applyFill="1" applyBorder="1" applyAlignment="1">
      <alignment horizontal="center" vertical="center"/>
    </xf>
    <xf numFmtId="0" fontId="152" fillId="7" borderId="79" xfId="5755" applyFont="1" applyFill="1" applyBorder="1" applyAlignment="1">
      <alignment horizontal="center" vertical="center"/>
    </xf>
    <xf numFmtId="0" fontId="152" fillId="7" borderId="35" xfId="5755" applyFont="1" applyFill="1" applyBorder="1" applyAlignment="1">
      <alignment horizontal="center" vertical="center"/>
    </xf>
    <xf numFmtId="0" fontId="152" fillId="7" borderId="54" xfId="5755" applyFont="1" applyFill="1" applyBorder="1" applyAlignment="1">
      <alignment horizontal="center" vertical="center"/>
    </xf>
    <xf numFmtId="0" fontId="152" fillId="7" borderId="6" xfId="5755" applyFont="1" applyFill="1" applyBorder="1" applyAlignment="1">
      <alignment horizontal="center" vertical="center"/>
    </xf>
    <xf numFmtId="0" fontId="152" fillId="7" borderId="2" xfId="5755" applyFont="1" applyFill="1" applyBorder="1" applyAlignment="1">
      <alignment horizontal="center" vertical="center"/>
    </xf>
    <xf numFmtId="0" fontId="152" fillId="7" borderId="5" xfId="5755" applyFont="1" applyFill="1" applyBorder="1" applyAlignment="1">
      <alignment horizontal="center" vertical="center"/>
    </xf>
    <xf numFmtId="0" fontId="152" fillId="7" borderId="6" xfId="5755" applyFont="1" applyFill="1" applyBorder="1" applyAlignment="1">
      <alignment horizontal="center" vertical="center" wrapText="1"/>
    </xf>
    <xf numFmtId="0" fontId="152" fillId="7" borderId="2" xfId="5755" applyFont="1" applyFill="1" applyBorder="1" applyAlignment="1">
      <alignment horizontal="center" vertical="center" wrapText="1"/>
    </xf>
    <xf numFmtId="0" fontId="152" fillId="7" borderId="5" xfId="5755" applyFont="1" applyFill="1" applyBorder="1" applyAlignment="1">
      <alignment horizontal="center" vertical="center" wrapText="1"/>
    </xf>
    <xf numFmtId="0" fontId="152" fillId="7" borderId="1" xfId="5755" applyFont="1" applyFill="1" applyBorder="1" applyAlignment="1">
      <alignment horizontal="center" vertical="center" wrapText="1"/>
    </xf>
    <xf numFmtId="0" fontId="152" fillId="7" borderId="1" xfId="5755" applyFont="1" applyFill="1" applyBorder="1" applyAlignment="1">
      <alignment horizontal="center" vertical="center"/>
    </xf>
    <xf numFmtId="0" fontId="145" fillId="0" borderId="0" xfId="2185" applyFont="1" applyAlignment="1">
      <alignment horizontal="center" vertical="center"/>
    </xf>
    <xf numFmtId="264" fontId="147" fillId="7" borderId="6" xfId="5758" applyNumberFormat="1" applyFont="1" applyFill="1" applyBorder="1" applyAlignment="1">
      <alignment horizontal="center" vertical="center"/>
    </xf>
    <xf numFmtId="264" fontId="147" fillId="7" borderId="5" xfId="5758" applyNumberFormat="1" applyFont="1" applyFill="1" applyBorder="1" applyAlignment="1">
      <alignment horizontal="center" vertical="center"/>
    </xf>
    <xf numFmtId="264" fontId="147" fillId="7" borderId="65" xfId="5758" applyNumberFormat="1" applyFont="1" applyFill="1" applyBorder="1" applyAlignment="1">
      <alignment horizontal="center" vertical="center"/>
    </xf>
    <xf numFmtId="264" fontId="147" fillId="7" borderId="66" xfId="5758" applyNumberFormat="1" applyFont="1" applyFill="1" applyBorder="1" applyAlignment="1">
      <alignment horizontal="center" vertical="center"/>
    </xf>
    <xf numFmtId="0" fontId="147" fillId="7" borderId="67" xfId="5758" applyNumberFormat="1" applyFont="1" applyFill="1" applyBorder="1" applyAlignment="1">
      <alignment horizontal="center" vertical="center" shrinkToFit="1"/>
    </xf>
    <xf numFmtId="0" fontId="147" fillId="7" borderId="68" xfId="5758" applyNumberFormat="1" applyFont="1" applyFill="1" applyBorder="1" applyAlignment="1">
      <alignment horizontal="center" vertical="center" shrinkToFit="1"/>
    </xf>
    <xf numFmtId="264" fontId="147" fillId="7" borderId="67" xfId="5758" applyNumberFormat="1" applyFont="1" applyFill="1" applyBorder="1" applyAlignment="1">
      <alignment horizontal="center" vertical="center" shrinkToFit="1"/>
    </xf>
    <xf numFmtId="264" fontId="147" fillId="7" borderId="68" xfId="5758" applyNumberFormat="1" applyFont="1" applyFill="1" applyBorder="1" applyAlignment="1">
      <alignment horizontal="center" vertical="center" shrinkToFit="1"/>
    </xf>
    <xf numFmtId="264" fontId="147" fillId="7" borderId="39" xfId="5758" applyNumberFormat="1" applyFont="1" applyFill="1" applyBorder="1" applyAlignment="1">
      <alignment horizontal="center" vertical="center" shrinkToFit="1"/>
    </xf>
    <xf numFmtId="264" fontId="147" fillId="7" borderId="42" xfId="5758" applyNumberFormat="1" applyFont="1" applyFill="1" applyBorder="1" applyAlignment="1">
      <alignment horizontal="center" vertical="center" shrinkToFit="1"/>
    </xf>
    <xf numFmtId="264" fontId="147" fillId="7" borderId="57" xfId="5758" applyNumberFormat="1" applyFont="1" applyFill="1" applyBorder="1" applyAlignment="1">
      <alignment horizontal="center" vertical="center" shrinkToFit="1"/>
    </xf>
    <xf numFmtId="264" fontId="147" fillId="7" borderId="66" xfId="5758" applyNumberFormat="1" applyFont="1" applyFill="1" applyBorder="1" applyAlignment="1">
      <alignment horizontal="center" vertical="center" wrapText="1"/>
    </xf>
    <xf numFmtId="264" fontId="147" fillId="7" borderId="54" xfId="5758" applyNumberFormat="1" applyFont="1" applyFill="1" applyBorder="1" applyAlignment="1">
      <alignment horizontal="center" vertical="center" wrapText="1"/>
    </xf>
    <xf numFmtId="0" fontId="136" fillId="0" borderId="0" xfId="2185" applyFont="1" applyAlignment="1">
      <alignment horizontal="center" vertical="center"/>
    </xf>
    <xf numFmtId="0" fontId="141" fillId="0" borderId="6" xfId="2185" applyFont="1" applyFill="1" applyBorder="1" applyAlignment="1">
      <alignment horizontal="center" vertical="center"/>
    </xf>
    <xf numFmtId="0" fontId="141" fillId="0" borderId="5" xfId="2185" applyFont="1" applyFill="1" applyBorder="1" applyAlignment="1">
      <alignment horizontal="center" vertical="center"/>
    </xf>
    <xf numFmtId="252" fontId="141" fillId="0" borderId="43" xfId="2185" applyNumberFormat="1" applyFont="1" applyFill="1" applyBorder="1" applyAlignment="1">
      <alignment horizontal="center" vertical="center"/>
    </xf>
    <xf numFmtId="252" fontId="141" fillId="0" borderId="20" xfId="2185" applyNumberFormat="1" applyFont="1" applyFill="1" applyBorder="1" applyAlignment="1">
      <alignment horizontal="center" vertical="center"/>
    </xf>
    <xf numFmtId="252" fontId="141" fillId="0" borderId="32" xfId="2185" applyNumberFormat="1" applyFont="1" applyFill="1" applyBorder="1" applyAlignment="1">
      <alignment horizontal="center" vertical="center"/>
    </xf>
    <xf numFmtId="41" fontId="141" fillId="0" borderId="43" xfId="5760" applyFont="1" applyFill="1" applyBorder="1" applyAlignment="1">
      <alignment horizontal="center" vertical="center"/>
    </xf>
    <xf numFmtId="41" fontId="141" fillId="0" borderId="20" xfId="5760" applyFont="1" applyFill="1" applyBorder="1" applyAlignment="1">
      <alignment horizontal="center" vertical="center"/>
    </xf>
    <xf numFmtId="41" fontId="141" fillId="0" borderId="32" xfId="5760" applyFont="1" applyFill="1" applyBorder="1" applyAlignment="1">
      <alignment horizontal="center" vertical="center"/>
    </xf>
    <xf numFmtId="41" fontId="141" fillId="0" borderId="6" xfId="5760" applyFont="1" applyFill="1" applyBorder="1" applyAlignment="1">
      <alignment horizontal="center" vertical="center"/>
    </xf>
    <xf numFmtId="41" fontId="141" fillId="0" borderId="5" xfId="5760" applyFont="1" applyFill="1" applyBorder="1" applyAlignment="1">
      <alignment horizontal="center" vertical="center"/>
    </xf>
    <xf numFmtId="0" fontId="75" fillId="6" borderId="1" xfId="2185" applyFill="1" applyBorder="1" applyAlignment="1">
      <alignment horizontal="center" vertical="center"/>
    </xf>
    <xf numFmtId="0" fontId="75" fillId="6" borderId="14" xfId="2185" applyFill="1" applyBorder="1" applyAlignment="1">
      <alignment horizontal="center" vertical="center"/>
    </xf>
    <xf numFmtId="0" fontId="75" fillId="6" borderId="1" xfId="2185" applyFill="1" applyBorder="1" applyAlignment="1">
      <alignment horizontal="center" vertical="center" wrapText="1"/>
    </xf>
    <xf numFmtId="0" fontId="75" fillId="5" borderId="1" xfId="2185" applyFill="1" applyBorder="1" applyAlignment="1">
      <alignment horizontal="center" vertical="center"/>
    </xf>
    <xf numFmtId="0" fontId="75" fillId="5" borderId="6" xfId="2185" applyFill="1" applyBorder="1" applyAlignment="1">
      <alignment horizontal="center" vertical="center"/>
    </xf>
    <xf numFmtId="0" fontId="128" fillId="6" borderId="1" xfId="2185" applyFont="1" applyFill="1" applyBorder="1" applyAlignment="1">
      <alignment horizontal="center" vertical="center"/>
    </xf>
    <xf numFmtId="0" fontId="128" fillId="6" borderId="43" xfId="2185" applyFont="1" applyFill="1" applyBorder="1" applyAlignment="1">
      <alignment horizontal="center" vertical="center"/>
    </xf>
    <xf numFmtId="0" fontId="128" fillId="6" borderId="20" xfId="2185" applyFont="1" applyFill="1" applyBorder="1" applyAlignment="1">
      <alignment horizontal="center" vertical="center"/>
    </xf>
    <xf numFmtId="0" fontId="128" fillId="6" borderId="32" xfId="2185" applyFont="1" applyFill="1" applyBorder="1" applyAlignment="1">
      <alignment horizontal="center" vertical="center"/>
    </xf>
    <xf numFmtId="0" fontId="2" fillId="0" borderId="60" xfId="5654" applyFont="1" applyFill="1" applyBorder="1" applyAlignment="1">
      <alignment horizontal="center" vertical="center" wrapText="1"/>
    </xf>
    <xf numFmtId="0" fontId="11" fillId="0" borderId="2" xfId="5654" applyFont="1" applyFill="1" applyBorder="1" applyAlignment="1">
      <alignment horizontal="center" vertical="center" wrapText="1"/>
    </xf>
    <xf numFmtId="0" fontId="11" fillId="0" borderId="15" xfId="5654" applyFont="1" applyFill="1" applyBorder="1" applyAlignment="1">
      <alignment horizontal="center" vertical="center" wrapText="1"/>
    </xf>
    <xf numFmtId="0" fontId="0" fillId="0" borderId="60" xfId="5654" applyNumberFormat="1" applyFont="1" applyFill="1" applyBorder="1" applyAlignment="1">
      <alignment horizontal="center" vertical="center" shrinkToFit="1"/>
    </xf>
    <xf numFmtId="0" fontId="11" fillId="0" borderId="2" xfId="5654" applyNumberFormat="1" applyFont="1" applyFill="1" applyBorder="1" applyAlignment="1">
      <alignment horizontal="center" vertical="center" shrinkToFit="1"/>
    </xf>
    <xf numFmtId="0" fontId="11" fillId="0" borderId="15" xfId="5654" applyNumberFormat="1" applyFont="1" applyFill="1" applyBorder="1" applyAlignment="1">
      <alignment horizontal="center" vertical="center" shrinkToFit="1"/>
    </xf>
    <xf numFmtId="0" fontId="129" fillId="0" borderId="60" xfId="2185" applyFont="1" applyBorder="1" applyAlignment="1">
      <alignment horizontal="center" vertical="center"/>
    </xf>
    <xf numFmtId="0" fontId="129" fillId="0" borderId="2" xfId="2185" applyFont="1" applyBorder="1" applyAlignment="1">
      <alignment horizontal="center" vertical="center"/>
    </xf>
    <xf numFmtId="0" fontId="129" fillId="0" borderId="15" xfId="2185" applyFont="1" applyBorder="1" applyAlignment="1">
      <alignment horizontal="center" vertical="center"/>
    </xf>
    <xf numFmtId="49" fontId="129" fillId="0" borderId="60" xfId="2185" applyNumberFormat="1" applyFont="1" applyBorder="1" applyAlignment="1">
      <alignment horizontal="center" vertical="center"/>
    </xf>
    <xf numFmtId="49" fontId="129" fillId="0" borderId="2" xfId="2185" applyNumberFormat="1" applyFont="1" applyBorder="1" applyAlignment="1">
      <alignment horizontal="center" vertical="center"/>
    </xf>
    <xf numFmtId="49" fontId="129" fillId="0" borderId="15" xfId="2185" applyNumberFormat="1" applyFont="1" applyBorder="1" applyAlignment="1">
      <alignment horizontal="center" vertical="center"/>
    </xf>
    <xf numFmtId="1" fontId="2" fillId="0" borderId="60" xfId="5654" applyNumberFormat="1" applyFont="1" applyFill="1" applyBorder="1" applyAlignment="1">
      <alignment horizontal="center" vertical="center" wrapText="1"/>
    </xf>
    <xf numFmtId="1" fontId="11" fillId="0" borderId="2" xfId="5654" applyNumberFormat="1" applyFont="1" applyFill="1" applyBorder="1" applyAlignment="1">
      <alignment horizontal="center" vertical="center" wrapText="1"/>
    </xf>
    <xf numFmtId="1" fontId="11" fillId="0" borderId="15" xfId="5654" applyNumberFormat="1" applyFont="1" applyFill="1" applyBorder="1" applyAlignment="1">
      <alignment horizontal="center" vertical="center" wrapText="1"/>
    </xf>
    <xf numFmtId="1" fontId="0" fillId="0" borderId="60" xfId="5654" applyNumberFormat="1" applyFont="1" applyFill="1" applyBorder="1" applyAlignment="1">
      <alignment horizontal="center" vertical="center"/>
    </xf>
    <xf numFmtId="1" fontId="11" fillId="0" borderId="2" xfId="5654" applyNumberFormat="1" applyFont="1" applyFill="1" applyBorder="1" applyAlignment="1">
      <alignment horizontal="center" vertical="center"/>
    </xf>
    <xf numFmtId="1" fontId="11" fillId="0" borderId="15" xfId="5654" applyNumberFormat="1" applyFont="1" applyFill="1" applyBorder="1" applyAlignment="1">
      <alignment horizontal="center" vertical="center"/>
    </xf>
    <xf numFmtId="0" fontId="129" fillId="0" borderId="60" xfId="2185" quotePrefix="1" applyNumberFormat="1" applyFont="1" applyBorder="1" applyAlignment="1">
      <alignment horizontal="center" vertical="center"/>
    </xf>
    <xf numFmtId="0" fontId="129" fillId="0" borderId="2" xfId="2185" quotePrefix="1" applyNumberFormat="1" applyFont="1" applyBorder="1" applyAlignment="1">
      <alignment horizontal="center" vertical="center"/>
    </xf>
    <xf numFmtId="0" fontId="129" fillId="0" borderId="15" xfId="2185" quotePrefix="1" applyNumberFormat="1" applyFont="1" applyBorder="1" applyAlignment="1">
      <alignment horizontal="center" vertical="center"/>
    </xf>
    <xf numFmtId="0" fontId="75" fillId="6" borderId="6" xfId="2185" applyFill="1" applyBorder="1" applyAlignment="1">
      <alignment horizontal="center" vertical="center" wrapText="1"/>
    </xf>
    <xf numFmtId="0" fontId="75" fillId="6" borderId="2" xfId="2185" applyFill="1" applyBorder="1" applyAlignment="1">
      <alignment horizontal="center" vertical="center"/>
    </xf>
    <xf numFmtId="0" fontId="75" fillId="6" borderId="15" xfId="2185" applyFill="1" applyBorder="1" applyAlignment="1">
      <alignment horizontal="center" vertical="center"/>
    </xf>
    <xf numFmtId="0" fontId="0" fillId="0" borderId="60" xfId="5654" applyFont="1" applyFill="1" applyBorder="1" applyAlignment="1">
      <alignment horizontal="center" vertical="center" wrapText="1"/>
    </xf>
    <xf numFmtId="0" fontId="0" fillId="0" borderId="60" xfId="5654" applyNumberFormat="1" applyFont="1" applyFill="1" applyBorder="1" applyAlignment="1">
      <alignment horizontal="center" vertical="center" wrapText="1" shrinkToFit="1"/>
    </xf>
    <xf numFmtId="1" fontId="0" fillId="0" borderId="60" xfId="5654" applyNumberFormat="1" applyFont="1" applyFill="1" applyBorder="1" applyAlignment="1">
      <alignment horizontal="center" vertical="center" wrapText="1"/>
    </xf>
    <xf numFmtId="0" fontId="11" fillId="0" borderId="60" xfId="5654" applyFont="1" applyFill="1" applyBorder="1" applyAlignment="1">
      <alignment horizontal="center" vertical="center"/>
    </xf>
    <xf numFmtId="0" fontId="11" fillId="0" borderId="2" xfId="5654" applyFont="1" applyFill="1" applyBorder="1" applyAlignment="1">
      <alignment horizontal="center" vertical="center"/>
    </xf>
    <xf numFmtId="0" fontId="11" fillId="0" borderId="15" xfId="5654" applyFont="1" applyFill="1" applyBorder="1" applyAlignment="1">
      <alignment horizontal="center" vertical="center"/>
    </xf>
    <xf numFmtId="0" fontId="11" fillId="0" borderId="60" xfId="5654" applyNumberFormat="1" applyFont="1" applyFill="1" applyBorder="1" applyAlignment="1">
      <alignment horizontal="center" vertical="center" shrinkToFit="1"/>
    </xf>
    <xf numFmtId="1" fontId="11" fillId="0" borderId="60" xfId="5654" applyNumberFormat="1" applyFont="1" applyFill="1" applyBorder="1" applyAlignment="1">
      <alignment horizontal="center" vertical="center"/>
    </xf>
    <xf numFmtId="1" fontId="11" fillId="0" borderId="60" xfId="5654" applyNumberFormat="1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3" fillId="0" borderId="2" xfId="1" applyBorder="1" applyAlignment="1">
      <alignment horizontal="left" vertical="center"/>
    </xf>
    <xf numFmtId="213" fontId="3" fillId="0" borderId="1" xfId="1" applyNumberFormat="1" applyBorder="1" applyAlignment="1">
      <alignment horizontal="center" vertical="center"/>
    </xf>
    <xf numFmtId="213" fontId="3" fillId="0" borderId="2" xfId="1" applyNumberFormat="1" applyBorder="1" applyAlignment="1">
      <alignment horizontal="left" vertical="center"/>
    </xf>
    <xf numFmtId="261" fontId="124" fillId="0" borderId="13" xfId="5753" applyNumberFormat="1" applyFont="1" applyBorder="1" applyAlignment="1">
      <alignment vertical="center"/>
    </xf>
    <xf numFmtId="3" fontId="124" fillId="0" borderId="13" xfId="5753" applyNumberFormat="1" applyFont="1" applyBorder="1" applyAlignment="1">
      <alignment vertical="center"/>
    </xf>
    <xf numFmtId="262" fontId="124" fillId="0" borderId="13" xfId="5753" applyNumberFormat="1" applyFont="1" applyBorder="1" applyAlignment="1">
      <alignment vertical="center"/>
    </xf>
    <xf numFmtId="0" fontId="122" fillId="0" borderId="0" xfId="5753" applyFont="1" applyAlignment="1">
      <alignment horizontal="center" vertical="center"/>
    </xf>
    <xf numFmtId="0" fontId="121" fillId="0" borderId="0" xfId="5753"/>
    <xf numFmtId="3" fontId="123" fillId="0" borderId="20" xfId="5753" applyNumberFormat="1" applyFont="1" applyBorder="1" applyAlignment="1">
      <alignment horizontal="center" vertical="center"/>
    </xf>
    <xf numFmtId="260" fontId="124" fillId="0" borderId="13" xfId="5753" applyNumberFormat="1" applyFont="1" applyBorder="1" applyAlignment="1">
      <alignment vertical="center"/>
    </xf>
    <xf numFmtId="3" fontId="124" fillId="0" borderId="35" xfId="5753" applyNumberFormat="1" applyFont="1" applyBorder="1" applyAlignment="1">
      <alignment vertical="center"/>
    </xf>
    <xf numFmtId="262" fontId="124" fillId="0" borderId="35" xfId="5753" applyNumberFormat="1" applyFont="1" applyBorder="1" applyAlignment="1">
      <alignment vertical="center"/>
    </xf>
    <xf numFmtId="261" fontId="124" fillId="0" borderId="35" xfId="5753" applyNumberFormat="1" applyFont="1" applyBorder="1" applyAlignment="1">
      <alignment vertical="center"/>
    </xf>
    <xf numFmtId="260" fontId="124" fillId="0" borderId="35" xfId="5753" applyNumberFormat="1" applyFont="1" applyBorder="1" applyAlignment="1">
      <alignment vertical="center"/>
    </xf>
    <xf numFmtId="0" fontId="28" fillId="0" borderId="57" xfId="5751" applyFont="1" applyBorder="1" applyAlignment="1">
      <alignment horizontal="center" vertical="center"/>
    </xf>
    <xf numFmtId="0" fontId="28" fillId="0" borderId="27" xfId="5751" applyFont="1" applyBorder="1" applyAlignment="1">
      <alignment horizontal="center" vertical="center"/>
    </xf>
    <xf numFmtId="0" fontId="125" fillId="0" borderId="0" xfId="5754" applyFont="1" applyAlignment="1">
      <alignment horizontal="center" vertical="center"/>
    </xf>
    <xf numFmtId="0" fontId="28" fillId="0" borderId="39" xfId="5751" applyFont="1" applyBorder="1" applyAlignment="1">
      <alignment horizontal="center" vertical="center"/>
    </xf>
    <xf numFmtId="0" fontId="28" fillId="0" borderId="40" xfId="5751" applyFont="1" applyBorder="1" applyAlignment="1">
      <alignment horizontal="center" vertical="center"/>
    </xf>
    <xf numFmtId="0" fontId="28" fillId="0" borderId="42" xfId="5751" applyFont="1" applyBorder="1" applyAlignment="1">
      <alignment horizontal="center" vertical="center"/>
    </xf>
    <xf numFmtId="0" fontId="28" fillId="0" borderId="58" xfId="5751" applyFont="1" applyBorder="1" applyAlignment="1">
      <alignment horizontal="center" vertical="center"/>
    </xf>
    <xf numFmtId="0" fontId="28" fillId="0" borderId="55" xfId="5751" applyFont="1" applyBorder="1" applyAlignment="1">
      <alignment horizontal="center" vertical="center"/>
    </xf>
    <xf numFmtId="0" fontId="28" fillId="0" borderId="56" xfId="5751" applyFont="1" applyBorder="1" applyAlignment="1">
      <alignment horizontal="center" vertical="center"/>
    </xf>
  </cellXfs>
  <cellStyles count="5762">
    <cellStyle name=" " xfId="2"/>
    <cellStyle name=" _97연말" xfId="3"/>
    <cellStyle name=" _97연말1" xfId="4"/>
    <cellStyle name=" _Book1" xfId="5"/>
    <cellStyle name="#,##0" xfId="6"/>
    <cellStyle name="$" xfId="7"/>
    <cellStyle name="$_견적2" xfId="8"/>
    <cellStyle name="$_기아" xfId="9"/>
    <cellStyle name="$_db진흥" xfId="10"/>
    <cellStyle name="$_SE40" xfId="11"/>
    <cellStyle name="(##.00)" xfId="2728"/>
    <cellStyle name=";;;" xfId="12"/>
    <cellStyle name="??_x0001_" xfId="2729"/>
    <cellStyle name="??&amp;5_x0007_?._x0007_9_x0008_??_x0007__x0001__x0001_" xfId="2730"/>
    <cellStyle name="??&amp;쏗?뷐9_x0008__x0011__x0007_?_x0007__x0001__x0001_" xfId="13"/>
    <cellStyle name="??&amp;O?&amp;H?_x0008__x000f__x0007_?_x0007__x0001__x0001_" xfId="14"/>
    <cellStyle name="??&amp;O?&amp;H?_x0008_??_x0007__x0001__x0001_" xfId="15"/>
    <cellStyle name="???­ [0]_º?¼± ±æ¾?±?º? ¼?·? ??°??? " xfId="16"/>
    <cellStyle name="???­_º?¼± ±æ¾?±?º? ¼?·? ??°??? " xfId="17"/>
    <cellStyle name="?曹%U?&amp;H?_x0008_?s&#10;_x0007__x0001__x0001_" xfId="18"/>
    <cellStyle name="?Þ¸¶ [0]_º?¼± ±æ¾?±?º? ¼?·? ??°??? " xfId="19"/>
    <cellStyle name="?Þ¸¶_º?¼± ±æ¾?±?º? ¼?·? ??°??? " xfId="20"/>
    <cellStyle name="?W?_laroux" xfId="2188"/>
    <cellStyle name="_(02.03.05) 묵동 현장관리비 실행" xfId="2731"/>
    <cellStyle name="_(02.03.08) 묵동 현장관리비 실행" xfId="2732"/>
    <cellStyle name="_(02.09.17)인천 삼산1지구 2블럭 주공아파트" xfId="2733"/>
    <cellStyle name="_(02.09.23  64,000평)인천 삼산1지구 2블럭 " xfId="2734"/>
    <cellStyle name="_(07.31 최종확정)묵동 실행예산" xfId="2735"/>
    <cellStyle name="_(09.05)인천원당 공통가설공사" xfId="2736"/>
    <cellStyle name="_★이화-삼계도급실행(2003.04.11)" xfId="2737"/>
    <cellStyle name="_★이화-삼계도급실행(2003.04.11)_02)최저가내역작업(광주3-83.5%-동일)" xfId="2738"/>
    <cellStyle name="_★이화-삼계도급실행(2003.04.11)_02)투찰내역서(엑셀용-1)" xfId="2739"/>
    <cellStyle name="_★이화-삼계도급실행(2003.04.11)_02)투찰내역서(엑셀용-1)_02)최저가내역작업(광주3-83.5%-동일)" xfId="2740"/>
    <cellStyle name="_★이화-삼계도급실행(2003.04.11)_02)투찰내역서(엑셀용-1)_05)최저가내역작업(광주3-84.5%-동일-수정확정분)" xfId="2741"/>
    <cellStyle name="_★이화-삼계도급실행(2003.04.11)_02)투찰내역서(엑셀용-1-확인용)" xfId="2742"/>
    <cellStyle name="_★이화-삼계도급실행(2003.04.11)_02)투찰내역서(엑셀용-1-확인용)_02)최저가내역작업(광주3-83.5%-동일)" xfId="2743"/>
    <cellStyle name="_★이화-삼계도급실행(2003.04.11)_02)투찰내역서(엑셀용-1-확인용)_05)최저가내역작업(광주3-84.5%-동일-수정확정분)" xfId="2744"/>
    <cellStyle name="_★이화-삼계도급실행(2003.04.11)_05)최저가내역작업(광주3-84.5%-동일-수정확정분)" xfId="2745"/>
    <cellStyle name="_★이화-삼계도급실행(2003.04.11)_발주의뢰서(발코니난간)071004" xfId="2746"/>
    <cellStyle name="_★이화-삼계도급실행(2003.04.11)_유리공사(문화동8.5)" xfId="2747"/>
    <cellStyle name="_★이화-삼계도급실행(2003.04.11)_유리공사(문화동8.5)_발주의뢰서(발코니난간)071004" xfId="2748"/>
    <cellStyle name="_★이화-삼계도급실행(2003.04.11)_유리공사(문화동8.5)_창호철물수량(05.9.7)" xfId="2749"/>
    <cellStyle name="_★이화-삼계도급실행(2003.04.11)_유리공사(문화동8.5)_창호철물수량(05.9.7)_발주의뢰서(발코니난간)071004" xfId="2750"/>
    <cellStyle name="_★이화-삼계도급실행(2003.04.11)_창호철물(검토)" xfId="2751"/>
    <cellStyle name="_★이화-삼계도급실행(2003.04.11)_창호철물(검토)_발주의뢰서(발코니난간)071004" xfId="2752"/>
    <cellStyle name="_★이화-삼계도급실행(2003.04.11)_창호철물(검토)_창호철물수량(05.9.7)" xfId="2753"/>
    <cellStyle name="_★이화-삼계도급실행(2003.04.11)_창호철물(검토)_창호철물수량(05.9.7)_발주의뢰서(발코니난간)071004" xfId="2754"/>
    <cellStyle name="_01" xfId="21"/>
    <cellStyle name="_01. 장비진입로 잡석치환건" xfId="2755"/>
    <cellStyle name="_01년하반기계획" xfId="22"/>
    <cellStyle name="_06월소장단회의" xfId="23"/>
    <cellStyle name="_0-알펜시아-실행,실시설계" xfId="24"/>
    <cellStyle name="_1. 삼성동 실행 030225(조적추가)" xfId="2756"/>
    <cellStyle name="_1. 삼성동 실행(030329)" xfId="2757"/>
    <cellStyle name="_1. 송도신도시현장관리비전순일검토" xfId="2758"/>
    <cellStyle name="_1차분계약내역" xfId="25"/>
    <cellStyle name="_2000-10회의" xfId="26"/>
    <cellStyle name="_2001년분 실행" xfId="27"/>
    <cellStyle name="_2001년스케쥴" xfId="28"/>
    <cellStyle name="_2001년업무(재조정)" xfId="29"/>
    <cellStyle name="_2002년 현장운영계획양식" xfId="30"/>
    <cellStyle name="_2002년 현장운영계획양식_2003년실행(싸릿재)" xfId="31"/>
    <cellStyle name="_2002년 현장운영계획양식_2003년실행(싸릿재)_거제신현터널현장실행" xfId="32"/>
    <cellStyle name="_2002년 현장운영계획양식_2003년실행(싸릿재)_거제신현터널현장실행_원덕실행분할" xfId="33"/>
    <cellStyle name="_2002년 현장운영계획양식_2003년실행(싸릿재)_신현실행단가산출서" xfId="34"/>
    <cellStyle name="_2002년 현장운영계획양식_2003년실행(싸릿재)_신현실행단가산출서_원덕실행분할" xfId="35"/>
    <cellStyle name="_2002년 현장운영계획양식_2003년실행(싸릿재)_원덕실행분할" xfId="36"/>
    <cellStyle name="_2002년 현장운영계획양식_실행단가" xfId="37"/>
    <cellStyle name="_2002년 현장운영계획양식_실행단가_2003년실행(싸릿재)" xfId="38"/>
    <cellStyle name="_2002년 현장운영계획양식_실행단가_2003년실행(싸릿재)_거제신현터널현장실행" xfId="39"/>
    <cellStyle name="_2002년 현장운영계획양식_실행단가_2003년실행(싸릿재)_거제신현터널현장실행_원덕실행분할" xfId="40"/>
    <cellStyle name="_2002년 현장운영계획양식_실행단가_2003년실행(싸릿재)_신현실행단가산출서" xfId="41"/>
    <cellStyle name="_2002년 현장운영계획양식_실행단가_2003년실행(싸릿재)_신현실행단가산출서_원덕실행분할" xfId="42"/>
    <cellStyle name="_2002년 현장운영계획양식_실행단가_2003년실행(싸릿재)_원덕실행분할" xfId="43"/>
    <cellStyle name="_2002년 현장운영계획양식_실행단가_원덕실행분할" xfId="44"/>
    <cellStyle name="_2002년 현장운영계획양식_원덕실행분할" xfId="45"/>
    <cellStyle name="_2003년 실행(장성-담양)" xfId="46"/>
    <cellStyle name="_2003년 실행(장성-담양)_원덕실행분할" xfId="47"/>
    <cellStyle name="_2003년공정표(30억)" xfId="2759"/>
    <cellStyle name="_2003년도 설계(발주) 차트" xfId="48"/>
    <cellStyle name="_2003년실행양식" xfId="49"/>
    <cellStyle name="_2003년실행양식_2003년실행(싸릿재)" xfId="50"/>
    <cellStyle name="_2003년실행양식_2003년실행(싸릿재)_거제신현터널현장실행" xfId="51"/>
    <cellStyle name="_2003년실행양식_2003년실행(싸릿재)_거제신현터널현장실행_원덕실행분할" xfId="52"/>
    <cellStyle name="_2003년실행양식_2003년실행(싸릿재)_신현실행단가산출서" xfId="53"/>
    <cellStyle name="_2003년실행양식_2003년실행(싸릿재)_신현실행단가산출서_원덕실행분할" xfId="54"/>
    <cellStyle name="_2003년실행양식_2003년실행(싸릿재)_원덕실행분할" xfId="55"/>
    <cellStyle name="_2003년실행양식_원덕실행분할" xfId="56"/>
    <cellStyle name="_2003웁스" xfId="57"/>
    <cellStyle name="_2003웁스_2003년실행(싸릿재)" xfId="58"/>
    <cellStyle name="_2003웁스_2003년실행(싸릿재)_거제신현터널현장실행" xfId="59"/>
    <cellStyle name="_2003웁스_2003년실행(싸릿재)_거제신현터널현장실행_원덕실행분할" xfId="60"/>
    <cellStyle name="_2003웁스_2003년실행(싸릿재)_신현실행단가산출서" xfId="61"/>
    <cellStyle name="_2003웁스_2003년실행(싸릿재)_신현실행단가산출서_원덕실행분할" xfId="62"/>
    <cellStyle name="_2003웁스_2003년실행(싸릿재)_원덕실행분할" xfId="63"/>
    <cellStyle name="_2003웁스_원덕실행분할" xfId="64"/>
    <cellStyle name="_2007년 설계자료(총괄)" xfId="2189"/>
    <cellStyle name="_2-4.상반기실적부문별요약" xfId="2190"/>
    <cellStyle name="_2-4.상반기실적부문별요약(표지및목차포함)" xfId="2191"/>
    <cellStyle name="_2-4.상반기실적부문별요약(표지및목차포함)_1" xfId="2192"/>
    <cellStyle name="_2-4.상반기실적부문별요약_1" xfId="2193"/>
    <cellStyle name="_2차공사예정공정표" xfId="65"/>
    <cellStyle name="_2차발주설계서표지" xfId="66"/>
    <cellStyle name="_2차변경- 후 -하도급기성(27회0801)대은" xfId="2194"/>
    <cellStyle name="_2차변경- 후 -하도급기성(28회0802)대은" xfId="2195"/>
    <cellStyle name="_3. 인천간석동현장관리비전순일 분석" xfId="2760"/>
    <cellStyle name="_38회공정보고(02.08)" xfId="2761"/>
    <cellStyle name="_4. 파주 변경 현장안20030128" xfId="2762"/>
    <cellStyle name="_6-7월기성" xfId="2763"/>
    <cellStyle name="_7월예정공정표" xfId="67"/>
    <cellStyle name="_8.내역서 갑지" xfId="2764"/>
    <cellStyle name="_8월공무정산(서동조정)" xfId="68"/>
    <cellStyle name="_'99상반기경영개선활동결과(게시용)" xfId="2196"/>
    <cellStyle name="_9월소장단회의" xfId="69"/>
    <cellStyle name="_가로등 원가계산" xfId="2765"/>
    <cellStyle name="_가로등+점검등산출" xfId="70"/>
    <cellStyle name="_간석동현장관리비(alt3-2)1021" xfId="2766"/>
    <cellStyle name="_간접비" xfId="2767"/>
    <cellStyle name="_강경천강경제하류입찰내역" xfId="2768"/>
    <cellStyle name="_강관말뚝" xfId="2769"/>
    <cellStyle name="_강관말뚝_발주의뢰서(발코니난간)071004" xfId="2770"/>
    <cellStyle name="_강관말뚝_정산내역서" xfId="2771"/>
    <cellStyle name="_강관말뚝_정산내역서_발주의뢰서(발코니난간)071004" xfId="2772"/>
    <cellStyle name="_거제신현터널현장실행" xfId="71"/>
    <cellStyle name="_거제신현터널현장실행_원덕실행분할" xfId="72"/>
    <cellStyle name="_검단 실행 작성(0515)" xfId="2773"/>
    <cellStyle name="_검단 최종(변경0623 최종)" xfId="2774"/>
    <cellStyle name="_견갑" xfId="73"/>
    <cellStyle name="_견적서" xfId="2775"/>
    <cellStyle name="_견적양식" xfId="2776"/>
    <cellStyle name="_견적의뢰(협력)27" xfId="2777"/>
    <cellStyle name="_견치블럭 외주-직영대비표" xfId="2197"/>
    <cellStyle name="_경영개선활동상반기실적(990708)" xfId="2198"/>
    <cellStyle name="_경영개선활동상반기실적(990708)_1" xfId="2199"/>
    <cellStyle name="_경영개선활동상반기실적(990708)_2" xfId="2200"/>
    <cellStyle name="_경영개선활성화방안(990802)" xfId="2201"/>
    <cellStyle name="_경영개선활성화방안(990802)_1" xfId="2202"/>
    <cellStyle name="_고속철도11-1부대품의" xfId="74"/>
    <cellStyle name="_고철11-1부대현설" xfId="75"/>
    <cellStyle name="_공무월간보고" xfId="76"/>
    <cellStyle name="_공무월간보고_공무정산양식(10월초)" xfId="77"/>
    <cellStyle name="_공무월간보고_공무정산양식(10월초)_기성내역서" xfId="78"/>
    <cellStyle name="_공무월간보고_공무정산양식(10월초)_기성내역서_전체계약변경(03)" xfId="79"/>
    <cellStyle name="_공무월간보고_공무정산양식(10월초)_전체계약변경(03)" xfId="80"/>
    <cellStyle name="_공무월간보고_공무정산양식(10월초)_포장외건(최종)" xfId="81"/>
    <cellStyle name="_공무월간보고_기성내역서" xfId="82"/>
    <cellStyle name="_공무월간보고_기성내역서_전체계약변경(03)" xfId="83"/>
    <cellStyle name="_공무월간보고_전체계약변경(03)" xfId="84"/>
    <cellStyle name="_공무월간보고_포장외건(최종)" xfId="85"/>
    <cellStyle name="_공무정산0104" xfId="86"/>
    <cellStyle name="_공무정산0104_공무정산양식(10월초)" xfId="87"/>
    <cellStyle name="_공무정산0104_공무정산양식(10월초)_기성내역서" xfId="88"/>
    <cellStyle name="_공무정산0104_공무정산양식(10월초)_기성내역서_전체계약변경(03)" xfId="89"/>
    <cellStyle name="_공무정산0104_공무정산양식(10월초)_전체계약변경(03)" xfId="90"/>
    <cellStyle name="_공무정산0104_공무정산양식(10월초)_포장외건(최종)" xfId="91"/>
    <cellStyle name="_공무정산0104_기성내역서" xfId="92"/>
    <cellStyle name="_공무정산0104_기성내역서_전체계약변경(03)" xfId="93"/>
    <cellStyle name="_공무정산0104_전체계약변경(03)" xfId="94"/>
    <cellStyle name="_공무정산0104_포장외건(최종)" xfId="95"/>
    <cellStyle name="_공사개요(2003) " xfId="2778"/>
    <cellStyle name="_공정보고사진" xfId="2779"/>
    <cellStyle name="_공주서천4실행" xfId="96"/>
    <cellStyle name="_광주+속초내역(듀엘견적)" xfId="2780"/>
    <cellStyle name="_광주용봉동실행내역서(최종3)" xfId="2781"/>
    <cellStyle name="_광주-장성 실행예산" xfId="97"/>
    <cellStyle name="_광주평동실행" xfId="2782"/>
    <cellStyle name="_광주평동실행_발주의뢰서(발코니난간)071004" xfId="2783"/>
    <cellStyle name="_광주평동실행_번암견적의뢰(협력)" xfId="2784"/>
    <cellStyle name="_광주평동실행_번암견적의뢰(협력)_발주의뢰서(발코니난간)071004" xfId="2785"/>
    <cellStyle name="_광주평동품의1" xfId="2786"/>
    <cellStyle name="_광주평동품의1_무안-광주2공구(협력)수정" xfId="2787"/>
    <cellStyle name="_광주평동품의1_무안-광주2공구(협력)수정_발주의뢰서(발코니난간)071004" xfId="2788"/>
    <cellStyle name="_광주평동품의1_발주의뢰서(발코니난간)071004" xfId="2789"/>
    <cellStyle name="_광주평동품의1_번암견적의뢰(협력)" xfId="2790"/>
    <cellStyle name="_광주평동품의1_번암견적의뢰(협력)_발주의뢰서(발코니난간)071004" xfId="2791"/>
    <cellStyle name="_광주평동품의1_적상무주IC도로(1공구)" xfId="2792"/>
    <cellStyle name="_광주평동품의1_적상무주IC도로(1공구)_발주의뢰서(발코니난간)071004" xfId="2793"/>
    <cellStyle name="_괴산연풍2(설계공종)" xfId="2794"/>
    <cellStyle name="_구월동오피스텔(이토협의)의 백업" xfId="2795"/>
    <cellStyle name="_국도23호선영암연소지구내역서" xfId="2203"/>
    <cellStyle name="_국도38호선통리지구내역서" xfId="2204"/>
    <cellStyle name="_국도42호선여량지구오르막차로" xfId="2205"/>
    <cellStyle name="_금월봉변경가실행" xfId="2796"/>
    <cellStyle name="_금천청소년수련관(토목林)" xfId="2206"/>
    <cellStyle name="_금천청소년수련관(토목林)_견치블럭 외주-직영대비표" xfId="2207"/>
    <cellStyle name="_금천청소년수련관(토목林)_견치블럭 외주-직영대비표_문화재구간 가설인도 단가및내역" xfId="2208"/>
    <cellStyle name="_금천청소년수련관(토목林)_견치블럭 외주-직영대비표_사토장운반단가(신천현장)" xfId="2209"/>
    <cellStyle name="_금천청소년수련관(토목林)_견치블럭 외주-직영대비표_환기구,점검구 단가및내역" xfId="2210"/>
    <cellStyle name="_금천청소년수련관(토목林)_교량 강관비계 내역서 및 수량산출서" xfId="2211"/>
    <cellStyle name="_금천청소년수련관(토목林)_교량 강관비계 내역서 및 수량산출서_문화재구간 가설인도 단가및내역" xfId="2212"/>
    <cellStyle name="_금천청소년수련관(토목林)_교량 강관비계 내역서 및 수량산출서_사토장운반단가(신천현장)" xfId="2213"/>
    <cellStyle name="_금천청소년수련관(토목林)_교량 강관비계 내역서 및 수량산출서_환기구,점검구 단가및내역" xfId="2214"/>
    <cellStyle name="_금천청소년수련관(토목林)_내역서" xfId="2215"/>
    <cellStyle name="_금천청소년수련관(토목林)_내역서_문화재구간 가설인도 단가및내역" xfId="2216"/>
    <cellStyle name="_금천청소년수련관(토목林)_내역서_사토장운반단가(신천현장)" xfId="2217"/>
    <cellStyle name="_금천청소년수련관(토목林)_내역서_환기구,점검구 단가및내역" xfId="2218"/>
    <cellStyle name="_금천청소년수련관(토목林)_환기구,점검구 단가및내역" xfId="2219"/>
    <cellStyle name="_금천청소년수련관(토목林)_환기구,점검구 단가및내역_문화재구간 가설인도 단가및내역" xfId="2220"/>
    <cellStyle name="_금천청소년수련관(토목林)_환기구,점검구 단가및내역_사토장운반단가(신천현장)" xfId="2221"/>
    <cellStyle name="_금천청소년수련관(토목林)_환기구,점검구 단가및내역_환기구,점검구 단가및내역" xfId="2222"/>
    <cellStyle name="_기계경비대가" xfId="2223"/>
    <cellStyle name="_기본단가" xfId="2797"/>
    <cellStyle name="_기본단가_02)최저가내역작업(광주3-83.5%-동일)" xfId="2798"/>
    <cellStyle name="_기본단가_02)투찰내역서(엑셀용-1)" xfId="2799"/>
    <cellStyle name="_기본단가_02)투찰내역서(엑셀용-1)_02)최저가내역작업(광주3-83.5%-동일)" xfId="2800"/>
    <cellStyle name="_기본단가_02)투찰내역서(엑셀용-1)_05)최저가내역작업(광주3-84.5%-동일-수정확정분)" xfId="2801"/>
    <cellStyle name="_기본단가_02)투찰내역서(엑셀용-1-확인용)" xfId="2802"/>
    <cellStyle name="_기본단가_02)투찰내역서(엑셀용-1-확인용)_02)최저가내역작업(광주3-83.5%-동일)" xfId="2803"/>
    <cellStyle name="_기본단가_02)투찰내역서(엑셀용-1-확인용)_05)최저가내역작업(광주3-84.5%-동일-수정확정분)" xfId="2804"/>
    <cellStyle name="_기본단가_05)최저가내역작업(광주3-84.5%-동일-수정확정분)" xfId="2805"/>
    <cellStyle name="_기본단가_발주의뢰서(발코니난간)071004" xfId="2806"/>
    <cellStyle name="_기본단가_유리공사(문화동8.5)" xfId="2807"/>
    <cellStyle name="_기본단가_유리공사(문화동8.5)_발주의뢰서(발코니난간)071004" xfId="2808"/>
    <cellStyle name="_기본단가_유리공사(문화동8.5)_창호철물수량(05.9.7)" xfId="2809"/>
    <cellStyle name="_기본단가_유리공사(문화동8.5)_창호철물수량(05.9.7)_발주의뢰서(발코니난간)071004" xfId="2810"/>
    <cellStyle name="_기본단가_창호철물(검토)" xfId="2811"/>
    <cellStyle name="_기본단가_창호철물(검토)_발주의뢰서(발코니난간)071004" xfId="2812"/>
    <cellStyle name="_기본단가_창호철물(검토)_창호철물수량(05.9.7)" xfId="2813"/>
    <cellStyle name="_기본단가_창호철물(검토)_창호철물수량(05.9.7)_발주의뢰서(발코니난간)071004" xfId="2814"/>
    <cellStyle name="_기성보고" xfId="98"/>
    <cellStyle name="_기성보고_원덕실행분할" xfId="99"/>
    <cellStyle name="_기성보고01월" xfId="100"/>
    <cellStyle name="_기성보고01월_원덕실행분할" xfId="101"/>
    <cellStyle name="_기성보고12월" xfId="102"/>
    <cellStyle name="_기성보고12월_원덕실행분할" xfId="103"/>
    <cellStyle name="_기안품의(결재)" xfId="2815"/>
    <cellStyle name="_기안품의(결재)_02)최저가내역작업(광주3-83.5%-동일)" xfId="2816"/>
    <cellStyle name="_기안품의(결재)_02)투찰내역서(엑셀용-1)" xfId="2817"/>
    <cellStyle name="_기안품의(결재)_02)투찰내역서(엑셀용-1)_02)최저가내역작업(광주3-83.5%-동일)" xfId="2818"/>
    <cellStyle name="_기안품의(결재)_02)투찰내역서(엑셀용-1)_05)최저가내역작업(광주3-84.5%-동일-수정확정분)" xfId="2819"/>
    <cellStyle name="_기안품의(결재)_02)투찰내역서(엑셀용-1-확인용)" xfId="2820"/>
    <cellStyle name="_기안품의(결재)_02)투찰내역서(엑셀용-1-확인용)_02)최저가내역작업(광주3-83.5%-동일)" xfId="2821"/>
    <cellStyle name="_기안품의(결재)_02)투찰내역서(엑셀용-1-확인용)_05)최저가내역작업(광주3-84.5%-동일-수정확정분)" xfId="2822"/>
    <cellStyle name="_기안품의(결재)_05)최저가내역작업(광주3-84.5%-동일-수정확정분)" xfId="2823"/>
    <cellStyle name="_기안품의(결재)_발주의뢰서(발코니난간)071004" xfId="2824"/>
    <cellStyle name="_기안품의(결재)_유리공사(문화동8.5)" xfId="2825"/>
    <cellStyle name="_기안품의(결재)_유리공사(문화동8.5)_발주의뢰서(발코니난간)071004" xfId="2826"/>
    <cellStyle name="_기안품의(결재)_유리공사(문화동8.5)_창호철물수량(05.9.7)" xfId="2827"/>
    <cellStyle name="_기안품의(결재)_유리공사(문화동8.5)_창호철물수량(05.9.7)_발주의뢰서(발코니난간)071004" xfId="2828"/>
    <cellStyle name="_기안품의(결재)_창호철물(검토)" xfId="2829"/>
    <cellStyle name="_기안품의(결재)_창호철물(검토)_발주의뢰서(발코니난간)071004" xfId="2830"/>
    <cellStyle name="_기안품의(결재)_창호철물(검토)_창호철물수량(05.9.7)" xfId="2831"/>
    <cellStyle name="_기안품의(결재)_창호철물(검토)_창호철물수량(05.9.7)_발주의뢰서(발코니난간)071004" xfId="2832"/>
    <cellStyle name="_기장하수실행1" xfId="2833"/>
    <cellStyle name="_기장하수실행1_발주의뢰서(발코니난간)071004" xfId="2834"/>
    <cellStyle name="_기장하수실행1_번암견적의뢰(협력)" xfId="2835"/>
    <cellStyle name="_기장하수실행1_번암견적의뢰(협력)_발주의뢰서(발코니난간)071004" xfId="2836"/>
    <cellStyle name="_기타경비" xfId="104"/>
    <cellStyle name="_김해교투찰" xfId="105"/>
    <cellStyle name="_김해교투찰(1)" xfId="106"/>
    <cellStyle name="_김해교투찰(1)_원덕실행분할" xfId="107"/>
    <cellStyle name="_김해교투찰(1)_원덕실행분할_원덕실행분할" xfId="108"/>
    <cellStyle name="_김해교투찰(1)_직영품의" xfId="2837"/>
    <cellStyle name="_김해교투찰(1)_직영품의_총괄" xfId="2838"/>
    <cellStyle name="_김해교투찰(1)_총괄" xfId="2839"/>
    <cellStyle name="_김해교투찰(김해시)" xfId="109"/>
    <cellStyle name="_김해교투찰(김해시)_원덕실행분할" xfId="110"/>
    <cellStyle name="_김해교투찰(김해시)_원덕실행분할_원덕실행분할" xfId="111"/>
    <cellStyle name="_김해교투찰(김해시)_직영품의" xfId="2840"/>
    <cellStyle name="_김해교투찰(김해시)_직영품의_총괄" xfId="2841"/>
    <cellStyle name="_김해교투찰(김해시)_총괄" xfId="2842"/>
    <cellStyle name="_김해교투찰_원덕실행분할" xfId="112"/>
    <cellStyle name="_김해교투찰_원덕실행분할_원덕실행분할" xfId="113"/>
    <cellStyle name="_김해교투찰_직영품의" xfId="2843"/>
    <cellStyle name="_김해교투찰_직영품의_총괄" xfId="2844"/>
    <cellStyle name="_김해교투찰_총괄" xfId="2845"/>
    <cellStyle name="_내역 및 일위대가" xfId="2846"/>
    <cellStyle name="_내역서(1차분)" xfId="2224"/>
    <cellStyle name="_내역서(1차분)_견치블럭 외주-직영대비표" xfId="2225"/>
    <cellStyle name="_내역서(1차분)_견치블럭 외주-직영대비표_문화재구간 가설인도 단가및내역" xfId="2226"/>
    <cellStyle name="_내역서(1차분)_견치블럭 외주-직영대비표_사토장운반단가(신천현장)" xfId="2227"/>
    <cellStyle name="_내역서(1차분)_견치블럭 외주-직영대비표_환기구,점검구 단가및내역" xfId="2228"/>
    <cellStyle name="_내역서(1차분)_교량 강관비계 내역서 및 수량산출서" xfId="2229"/>
    <cellStyle name="_내역서(1차분)_교량 강관비계 내역서 및 수량산출서_문화재구간 가설인도 단가및내역" xfId="2230"/>
    <cellStyle name="_내역서(1차분)_교량 강관비계 내역서 및 수량산출서_사토장운반단가(신천현장)" xfId="2231"/>
    <cellStyle name="_내역서(1차분)_교량 강관비계 내역서 및 수량산출서_환기구,점검구 단가및내역" xfId="2232"/>
    <cellStyle name="_내역서(1차분)_내역서" xfId="2233"/>
    <cellStyle name="_내역서(1차분)_내역서_문화재구간 가설인도 단가및내역" xfId="2234"/>
    <cellStyle name="_내역서(1차분)_내역서_사토장운반단가(신천현장)" xfId="2235"/>
    <cellStyle name="_내역서(1차분)_내역서_환기구,점검구 단가및내역" xfId="2236"/>
    <cellStyle name="_내역서(1차분)_환기구,점검구 단가및내역" xfId="2237"/>
    <cellStyle name="_내역서(1차분)_환기구,점검구 단가및내역_문화재구간 가설인도 단가및내역" xfId="2238"/>
    <cellStyle name="_내역서(1차분)_환기구,점검구 단가및내역_사토장운반단가(신천현장)" xfId="2239"/>
    <cellStyle name="_내역서(1차분)_환기구,점검구 단가및내역_환기구,점검구 단가및내역" xfId="2240"/>
    <cellStyle name="_내역서(밀양시)" xfId="114"/>
    <cellStyle name="_내역서(총괄변경)" xfId="2241"/>
    <cellStyle name="_내역서(총괄변경)_견치블럭 외주-직영대비표" xfId="2242"/>
    <cellStyle name="_내역서(총괄변경)_견치블럭 외주-직영대비표_문화재구간 가설인도 단가및내역" xfId="2243"/>
    <cellStyle name="_내역서(총괄변경)_견치블럭 외주-직영대비표_사토장운반단가(신천현장)" xfId="2244"/>
    <cellStyle name="_내역서(총괄변경)_견치블럭 외주-직영대비표_환기구,점검구 단가및내역" xfId="2245"/>
    <cellStyle name="_내역서(총괄변경)_교량 강관비계 내역서 및 수량산출서" xfId="2246"/>
    <cellStyle name="_내역서(총괄변경)_교량 강관비계 내역서 및 수량산출서_문화재구간 가설인도 단가및내역" xfId="2247"/>
    <cellStyle name="_내역서(총괄변경)_교량 강관비계 내역서 및 수량산출서_사토장운반단가(신천현장)" xfId="2248"/>
    <cellStyle name="_내역서(총괄변경)_교량 강관비계 내역서 및 수량산출서_환기구,점검구 단가및내역" xfId="2249"/>
    <cellStyle name="_내역서(총괄변경)_내역서" xfId="2250"/>
    <cellStyle name="_내역서(총괄변경)_내역서_문화재구간 가설인도 단가및내역" xfId="2251"/>
    <cellStyle name="_내역서(총괄변경)_내역서_사토장운반단가(신천현장)" xfId="2252"/>
    <cellStyle name="_내역서(총괄변경)_내역서_환기구,점검구 단가및내역" xfId="2253"/>
    <cellStyle name="_내역서(총괄변경)_환기구,점검구 단가및내역" xfId="2254"/>
    <cellStyle name="_내역서(총괄변경)_환기구,점검구 단가및내역_문화재구간 가설인도 단가및내역" xfId="2255"/>
    <cellStyle name="_내역서(총괄변경)_환기구,점검구 단가및내역_사토장운반단가(신천현장)" xfId="2256"/>
    <cellStyle name="_내역서(총괄변경)_환기구,점검구 단가및내역_환기구,점검구 단가및내역" xfId="2257"/>
    <cellStyle name="_단가(2차변경)" xfId="2258"/>
    <cellStyle name="_당진대전7부대품의" xfId="115"/>
    <cellStyle name="_대안투찰내역(0221)" xfId="2847"/>
    <cellStyle name="_대안투찰내역(0221)_★이화-삼계도급실행(2003.04.11)" xfId="2848"/>
    <cellStyle name="_대안투찰내역(0221)_★이화-삼계도급실행(2003.04.11)_02)최저가내역작업(광주3-83.5%-동일)" xfId="2849"/>
    <cellStyle name="_대안투찰내역(0221)_★이화-삼계도급실행(2003.04.11)_02)투찰내역서(엑셀용-1)" xfId="2850"/>
    <cellStyle name="_대안투찰내역(0221)_★이화-삼계도급실행(2003.04.11)_02)투찰내역서(엑셀용-1)_02)최저가내역작업(광주3-83.5%-동일)" xfId="2851"/>
    <cellStyle name="_대안투찰내역(0221)_★이화-삼계도급실행(2003.04.11)_02)투찰내역서(엑셀용-1)_05)최저가내역작업(광주3-84.5%-동일-수정확정분)" xfId="2852"/>
    <cellStyle name="_대안투찰내역(0221)_★이화-삼계도급실행(2003.04.11)_02)투찰내역서(엑셀용-1-확인용)" xfId="2853"/>
    <cellStyle name="_대안투찰내역(0221)_★이화-삼계도급실행(2003.04.11)_02)투찰내역서(엑셀용-1-확인용)_02)최저가내역작업(광주3-83.5%-동일)" xfId="2854"/>
    <cellStyle name="_대안투찰내역(0221)_★이화-삼계도급실행(2003.04.11)_02)투찰내역서(엑셀용-1-확인용)_05)최저가내역작업(광주3-84.5%-동일-수정확정분)" xfId="2855"/>
    <cellStyle name="_대안투찰내역(0221)_★이화-삼계도급실행(2003.04.11)_05)최저가내역작업(광주3-84.5%-동일-수정확정분)" xfId="2856"/>
    <cellStyle name="_대안투찰내역(0221)_★이화-삼계도급실행(2003.04.11)_발주의뢰서(발코니난간)071004" xfId="2857"/>
    <cellStyle name="_대안투찰내역(0221)_★이화-삼계도급실행(2003.04.11)_유리공사(문화동8.5)" xfId="2858"/>
    <cellStyle name="_대안투찰내역(0221)_★이화-삼계도급실행(2003.04.11)_유리공사(문화동8.5)_발주의뢰서(발코니난간)071004" xfId="2859"/>
    <cellStyle name="_대안투찰내역(0221)_★이화-삼계도급실행(2003.04.11)_유리공사(문화동8.5)_창호철물수량(05.9.7)" xfId="2860"/>
    <cellStyle name="_대안투찰내역(0221)_★이화-삼계도급실행(2003.04.11)_유리공사(문화동8.5)_창호철물수량(05.9.7)_발주의뢰서(발코니난간)071004" xfId="2861"/>
    <cellStyle name="_대안투찰내역(0221)_★이화-삼계도급실행(2003.04.11)_창호철물(검토)" xfId="2862"/>
    <cellStyle name="_대안투찰내역(0221)_★이화-삼계도급실행(2003.04.11)_창호철물(검토)_발주의뢰서(발코니난간)071004" xfId="2863"/>
    <cellStyle name="_대안투찰내역(0221)_★이화-삼계도급실행(2003.04.11)_창호철물(검토)_창호철물수량(05.9.7)" xfId="2864"/>
    <cellStyle name="_대안투찰내역(0221)_★이화-삼계도급실행(2003.04.11)_창호철물(검토)_창호철물수량(05.9.7)_발주의뢰서(발코니난간)071004" xfId="2865"/>
    <cellStyle name="_대안투찰내역(0221)_02)최저가내역작업(광주3-83.5%-동일)" xfId="2866"/>
    <cellStyle name="_대안투찰내역(0221)_02)투찰내역서(엑셀용-1)" xfId="2867"/>
    <cellStyle name="_대안투찰내역(0221)_02)투찰내역서(엑셀용-1)_02)최저가내역작업(광주3-83.5%-동일)" xfId="2868"/>
    <cellStyle name="_대안투찰내역(0221)_02)투찰내역서(엑셀용-1)_05)최저가내역작업(광주3-84.5%-동일-수정확정분)" xfId="2869"/>
    <cellStyle name="_대안투찰내역(0221)_02)투찰내역서(엑셀용-1-확인용)" xfId="2870"/>
    <cellStyle name="_대안투찰내역(0221)_02)투찰내역서(엑셀용-1-확인용)_02)최저가내역작업(광주3-83.5%-동일)" xfId="2871"/>
    <cellStyle name="_대안투찰내역(0221)_02)투찰내역서(엑셀용-1-확인용)_05)최저가내역작업(광주3-84.5%-동일-수정확정분)" xfId="2872"/>
    <cellStyle name="_대안투찰내역(0221)_05)최저가내역작업(광주3-84.5%-동일-수정확정분)" xfId="2873"/>
    <cellStyle name="_대안투찰내역(0221)_발주의뢰서(발코니난간)071004" xfId="2874"/>
    <cellStyle name="_대안투찰내역(0221)_유리공사(문화동8.5)" xfId="2875"/>
    <cellStyle name="_대안투찰내역(0221)_유리공사(문화동8.5)_발주의뢰서(발코니난간)071004" xfId="2876"/>
    <cellStyle name="_대안투찰내역(0221)_유리공사(문화동8.5)_창호철물수량(05.9.7)" xfId="2877"/>
    <cellStyle name="_대안투찰내역(0221)_유리공사(문화동8.5)_창호철물수량(05.9.7)_발주의뢰서(발코니난간)071004" xfId="2878"/>
    <cellStyle name="_대안투찰내역(0221)_이화삼계(공종기안)" xfId="2879"/>
    <cellStyle name="_대안투찰내역(0221)_이화삼계(공종기안)_02)최저가내역작업(광주3-83.5%-동일)" xfId="2880"/>
    <cellStyle name="_대안투찰내역(0221)_이화삼계(공종기안)_02)투찰내역서(엑셀용-1)" xfId="2881"/>
    <cellStyle name="_대안투찰내역(0221)_이화삼계(공종기안)_02)투찰내역서(엑셀용-1)_02)최저가내역작업(광주3-83.5%-동일)" xfId="2882"/>
    <cellStyle name="_대안투찰내역(0221)_이화삼계(공종기안)_02)투찰내역서(엑셀용-1)_05)최저가내역작업(광주3-84.5%-동일-수정확정분)" xfId="2883"/>
    <cellStyle name="_대안투찰내역(0221)_이화삼계(공종기안)_02)투찰내역서(엑셀용-1-확인용)" xfId="2884"/>
    <cellStyle name="_대안투찰내역(0221)_이화삼계(공종기안)_02)투찰내역서(엑셀용-1-확인용)_02)최저가내역작업(광주3-83.5%-동일)" xfId="2885"/>
    <cellStyle name="_대안투찰내역(0221)_이화삼계(공종기안)_02)투찰내역서(엑셀용-1-확인용)_05)최저가내역작업(광주3-84.5%-동일-수정확정분)" xfId="2886"/>
    <cellStyle name="_대안투찰내역(0221)_이화삼계(공종기안)_05)최저가내역작업(광주3-84.5%-동일-수정확정분)" xfId="2887"/>
    <cellStyle name="_대안투찰내역(0221)_이화삼계(공종기안)_발주의뢰서(발코니난간)071004" xfId="2888"/>
    <cellStyle name="_대안투찰내역(0221)_이화삼계(공종기안)_유리공사(문화동8.5)" xfId="2889"/>
    <cellStyle name="_대안투찰내역(0221)_이화삼계(공종기안)_유리공사(문화동8.5)_발주의뢰서(발코니난간)071004" xfId="2890"/>
    <cellStyle name="_대안투찰내역(0221)_이화삼계(공종기안)_유리공사(문화동8.5)_창호철물수량(05.9.7)" xfId="2891"/>
    <cellStyle name="_대안투찰내역(0221)_이화삼계(공종기안)_유리공사(문화동8.5)_창호철물수량(05.9.7)_발주의뢰서(발코니난간)071004" xfId="2892"/>
    <cellStyle name="_대안투찰내역(0221)_이화삼계(공종기안)_창호철물(검토)" xfId="2893"/>
    <cellStyle name="_대안투찰내역(0221)_이화삼계(공종기안)_창호철물(검토)_발주의뢰서(발코니난간)071004" xfId="2894"/>
    <cellStyle name="_대안투찰내역(0221)_이화삼계(공종기안)_창호철물(검토)_창호철물수량(05.9.7)" xfId="2895"/>
    <cellStyle name="_대안투찰내역(0221)_이화삼계(공종기안)_창호철물(검토)_창호철물수량(05.9.7)_발주의뢰서(발코니난간)071004" xfId="2896"/>
    <cellStyle name="_대안투찰내역(0221)_창호철물(검토)" xfId="2897"/>
    <cellStyle name="_대안투찰내역(0221)_창호철물(검토)_발주의뢰서(발코니난간)071004" xfId="2898"/>
    <cellStyle name="_대안투찰내역(0221)_창호철물(검토)_창호철물수량(05.9.7)" xfId="2899"/>
    <cellStyle name="_대안투찰내역(0221)_창호철물(검토)_창호철물수량(05.9.7)_발주의뢰서(발코니난간)071004" xfId="2900"/>
    <cellStyle name="_대안투찰내역(0223)" xfId="2901"/>
    <cellStyle name="_대안투찰내역(0223)_★이화-삼계도급실행(2003.04.11)" xfId="2902"/>
    <cellStyle name="_대안투찰내역(0223)_★이화-삼계도급실행(2003.04.11)_02)최저가내역작업(광주3-83.5%-동일)" xfId="2903"/>
    <cellStyle name="_대안투찰내역(0223)_★이화-삼계도급실행(2003.04.11)_02)투찰내역서(엑셀용-1)" xfId="2904"/>
    <cellStyle name="_대안투찰내역(0223)_★이화-삼계도급실행(2003.04.11)_02)투찰내역서(엑셀용-1)_02)최저가내역작업(광주3-83.5%-동일)" xfId="2905"/>
    <cellStyle name="_대안투찰내역(0223)_★이화-삼계도급실행(2003.04.11)_02)투찰내역서(엑셀용-1)_05)최저가내역작업(광주3-84.5%-동일-수정확정분)" xfId="2906"/>
    <cellStyle name="_대안투찰내역(0223)_★이화-삼계도급실행(2003.04.11)_02)투찰내역서(엑셀용-1-확인용)" xfId="2907"/>
    <cellStyle name="_대안투찰내역(0223)_★이화-삼계도급실행(2003.04.11)_02)투찰내역서(엑셀용-1-확인용)_02)최저가내역작업(광주3-83.5%-동일)" xfId="2908"/>
    <cellStyle name="_대안투찰내역(0223)_★이화-삼계도급실행(2003.04.11)_02)투찰내역서(엑셀용-1-확인용)_05)최저가내역작업(광주3-84.5%-동일-수정확정분)" xfId="2909"/>
    <cellStyle name="_대안투찰내역(0223)_★이화-삼계도급실행(2003.04.11)_05)최저가내역작업(광주3-84.5%-동일-수정확정분)" xfId="2910"/>
    <cellStyle name="_대안투찰내역(0223)_★이화-삼계도급실행(2003.04.11)_발주의뢰서(발코니난간)071004" xfId="2911"/>
    <cellStyle name="_대안투찰내역(0223)_★이화-삼계도급실행(2003.04.11)_유리공사(문화동8.5)" xfId="2912"/>
    <cellStyle name="_대안투찰내역(0223)_★이화-삼계도급실행(2003.04.11)_유리공사(문화동8.5)_발주의뢰서(발코니난간)071004" xfId="2913"/>
    <cellStyle name="_대안투찰내역(0223)_★이화-삼계도급실행(2003.04.11)_유리공사(문화동8.5)_창호철물수량(05.9.7)" xfId="2914"/>
    <cellStyle name="_대안투찰내역(0223)_★이화-삼계도급실행(2003.04.11)_유리공사(문화동8.5)_창호철물수량(05.9.7)_발주의뢰서(발코니난간)071004" xfId="2915"/>
    <cellStyle name="_대안투찰내역(0223)_★이화-삼계도급실행(2003.04.11)_창호철물(검토)" xfId="2916"/>
    <cellStyle name="_대안투찰내역(0223)_★이화-삼계도급실행(2003.04.11)_창호철물(검토)_발주의뢰서(발코니난간)071004" xfId="2917"/>
    <cellStyle name="_대안투찰내역(0223)_★이화-삼계도급실행(2003.04.11)_창호철물(검토)_창호철물수량(05.9.7)" xfId="2918"/>
    <cellStyle name="_대안투찰내역(0223)_★이화-삼계도급실행(2003.04.11)_창호철물(검토)_창호철물수량(05.9.7)_발주의뢰서(발코니난간)071004" xfId="2919"/>
    <cellStyle name="_대안투찰내역(0223)_02)최저가내역작업(광주3-83.5%-동일)" xfId="2920"/>
    <cellStyle name="_대안투찰내역(0223)_02)투찰내역서(엑셀용-1)" xfId="2921"/>
    <cellStyle name="_대안투찰내역(0223)_02)투찰내역서(엑셀용-1)_02)최저가내역작업(광주3-83.5%-동일)" xfId="2922"/>
    <cellStyle name="_대안투찰내역(0223)_02)투찰내역서(엑셀용-1)_05)최저가내역작업(광주3-84.5%-동일-수정확정분)" xfId="2923"/>
    <cellStyle name="_대안투찰내역(0223)_02)투찰내역서(엑셀용-1-확인용)" xfId="2924"/>
    <cellStyle name="_대안투찰내역(0223)_02)투찰내역서(엑셀용-1-확인용)_02)최저가내역작업(광주3-83.5%-동일)" xfId="2925"/>
    <cellStyle name="_대안투찰내역(0223)_02)투찰내역서(엑셀용-1-확인용)_05)최저가내역작업(광주3-84.5%-동일-수정확정분)" xfId="2926"/>
    <cellStyle name="_대안투찰내역(0223)_05)최저가내역작업(광주3-84.5%-동일-수정확정분)" xfId="2927"/>
    <cellStyle name="_대안투찰내역(0223)_발주의뢰서(발코니난간)071004" xfId="2928"/>
    <cellStyle name="_대안투찰내역(0223)_유리공사(문화동8.5)" xfId="2929"/>
    <cellStyle name="_대안투찰내역(0223)_유리공사(문화동8.5)_발주의뢰서(발코니난간)071004" xfId="2930"/>
    <cellStyle name="_대안투찰내역(0223)_유리공사(문화동8.5)_창호철물수량(05.9.7)" xfId="2931"/>
    <cellStyle name="_대안투찰내역(0223)_유리공사(문화동8.5)_창호철물수량(05.9.7)_발주의뢰서(발코니난간)071004" xfId="2932"/>
    <cellStyle name="_대안투찰내역(0223)_이화삼계(공종기안)" xfId="2933"/>
    <cellStyle name="_대안투찰내역(0223)_이화삼계(공종기안)_02)최저가내역작업(광주3-83.5%-동일)" xfId="2934"/>
    <cellStyle name="_대안투찰내역(0223)_이화삼계(공종기안)_02)투찰내역서(엑셀용-1)" xfId="2935"/>
    <cellStyle name="_대안투찰내역(0223)_이화삼계(공종기안)_02)투찰내역서(엑셀용-1)_02)최저가내역작업(광주3-83.5%-동일)" xfId="2936"/>
    <cellStyle name="_대안투찰내역(0223)_이화삼계(공종기안)_02)투찰내역서(엑셀용-1)_05)최저가내역작업(광주3-84.5%-동일-수정확정분)" xfId="2937"/>
    <cellStyle name="_대안투찰내역(0223)_이화삼계(공종기안)_02)투찰내역서(엑셀용-1-확인용)" xfId="2938"/>
    <cellStyle name="_대안투찰내역(0223)_이화삼계(공종기안)_02)투찰내역서(엑셀용-1-확인용)_02)최저가내역작업(광주3-83.5%-동일)" xfId="2939"/>
    <cellStyle name="_대안투찰내역(0223)_이화삼계(공종기안)_02)투찰내역서(엑셀용-1-확인용)_05)최저가내역작업(광주3-84.5%-동일-수정확정분)" xfId="2940"/>
    <cellStyle name="_대안투찰내역(0223)_이화삼계(공종기안)_05)최저가내역작업(광주3-84.5%-동일-수정확정분)" xfId="2941"/>
    <cellStyle name="_대안투찰내역(0223)_이화삼계(공종기안)_발주의뢰서(발코니난간)071004" xfId="2942"/>
    <cellStyle name="_대안투찰내역(0223)_이화삼계(공종기안)_유리공사(문화동8.5)" xfId="2943"/>
    <cellStyle name="_대안투찰내역(0223)_이화삼계(공종기안)_유리공사(문화동8.5)_발주의뢰서(발코니난간)071004" xfId="2944"/>
    <cellStyle name="_대안투찰내역(0223)_이화삼계(공종기안)_유리공사(문화동8.5)_창호철물수량(05.9.7)" xfId="2945"/>
    <cellStyle name="_대안투찰내역(0223)_이화삼계(공종기안)_유리공사(문화동8.5)_창호철물수량(05.9.7)_발주의뢰서(발코니난간)071004" xfId="2946"/>
    <cellStyle name="_대안투찰내역(0223)_이화삼계(공종기안)_창호철물(검토)" xfId="2947"/>
    <cellStyle name="_대안투찰내역(0223)_이화삼계(공종기안)_창호철물(검토)_발주의뢰서(발코니난간)071004" xfId="2948"/>
    <cellStyle name="_대안투찰내역(0223)_이화삼계(공종기안)_창호철물(검토)_창호철물수량(05.9.7)" xfId="2949"/>
    <cellStyle name="_대안투찰내역(0223)_이화삼계(공종기안)_창호철물(검토)_창호철물수량(05.9.7)_발주의뢰서(발코니난간)071004" xfId="2950"/>
    <cellStyle name="_대안투찰내역(0223)_창호철물(검토)" xfId="2951"/>
    <cellStyle name="_대안투찰내역(0223)_창호철물(검토)_발주의뢰서(발코니난간)071004" xfId="2952"/>
    <cellStyle name="_대안투찰내역(0223)_창호철물(검토)_창호철물수량(05.9.7)" xfId="2953"/>
    <cellStyle name="_대안투찰내역(0223)_창호철물(검토)_창호철물수량(05.9.7)_발주의뢰서(발코니난간)071004" xfId="2954"/>
    <cellStyle name="_대안투찰내역(확정본0226)" xfId="2955"/>
    <cellStyle name="_대안투찰내역(확정본0226)_★이화-삼계도급실행(2003.04.11)" xfId="2956"/>
    <cellStyle name="_대안투찰내역(확정본0226)_★이화-삼계도급실행(2003.04.11)_02)최저가내역작업(광주3-83.5%-동일)" xfId="2957"/>
    <cellStyle name="_대안투찰내역(확정본0226)_★이화-삼계도급실행(2003.04.11)_02)투찰내역서(엑셀용-1)" xfId="2958"/>
    <cellStyle name="_대안투찰내역(확정본0226)_★이화-삼계도급실행(2003.04.11)_02)투찰내역서(엑셀용-1)_02)최저가내역작업(광주3-83.5%-동일)" xfId="2959"/>
    <cellStyle name="_대안투찰내역(확정본0226)_★이화-삼계도급실행(2003.04.11)_02)투찰내역서(엑셀용-1)_05)최저가내역작업(광주3-84.5%-동일-수정확정분)" xfId="2960"/>
    <cellStyle name="_대안투찰내역(확정본0226)_★이화-삼계도급실행(2003.04.11)_02)투찰내역서(엑셀용-1-확인용)" xfId="2961"/>
    <cellStyle name="_대안투찰내역(확정본0226)_★이화-삼계도급실행(2003.04.11)_02)투찰내역서(엑셀용-1-확인용)_02)최저가내역작업(광주3-83.5%-동일)" xfId="2962"/>
    <cellStyle name="_대안투찰내역(확정본0226)_★이화-삼계도급실행(2003.04.11)_02)투찰내역서(엑셀용-1-확인용)_05)최저가내역작업(광주3-84.5%-동일-수정확정분)" xfId="2963"/>
    <cellStyle name="_대안투찰내역(확정본0226)_★이화-삼계도급실행(2003.04.11)_05)최저가내역작업(광주3-84.5%-동일-수정확정분)" xfId="2964"/>
    <cellStyle name="_대안투찰내역(확정본0226)_★이화-삼계도급실행(2003.04.11)_발주의뢰서(발코니난간)071004" xfId="2965"/>
    <cellStyle name="_대안투찰내역(확정본0226)_★이화-삼계도급실행(2003.04.11)_유리공사(문화동8.5)" xfId="2966"/>
    <cellStyle name="_대안투찰내역(확정본0226)_★이화-삼계도급실행(2003.04.11)_유리공사(문화동8.5)_발주의뢰서(발코니난간)071004" xfId="2967"/>
    <cellStyle name="_대안투찰내역(확정본0226)_★이화-삼계도급실행(2003.04.11)_유리공사(문화동8.5)_창호철물수량(05.9.7)" xfId="2968"/>
    <cellStyle name="_대안투찰내역(확정본0226)_★이화-삼계도급실행(2003.04.11)_유리공사(문화동8.5)_창호철물수량(05.9.7)_발주의뢰서(발코니난간)071004" xfId="2969"/>
    <cellStyle name="_대안투찰내역(확정본0226)_★이화-삼계도급실행(2003.04.11)_창호철물(검토)" xfId="2970"/>
    <cellStyle name="_대안투찰내역(확정본0226)_★이화-삼계도급실행(2003.04.11)_창호철물(검토)_발주의뢰서(발코니난간)071004" xfId="2971"/>
    <cellStyle name="_대안투찰내역(확정본0226)_★이화-삼계도급실행(2003.04.11)_창호철물(검토)_창호철물수량(05.9.7)" xfId="2972"/>
    <cellStyle name="_대안투찰내역(확정본0226)_★이화-삼계도급실행(2003.04.11)_창호철물(검토)_창호철물수량(05.9.7)_발주의뢰서(발코니난간)071004" xfId="2973"/>
    <cellStyle name="_대안투찰내역(확정본0226)_02)최저가내역작업(광주3-83.5%-동일)" xfId="2974"/>
    <cellStyle name="_대안투찰내역(확정본0226)_02)투찰내역서(엑셀용-1)" xfId="2975"/>
    <cellStyle name="_대안투찰내역(확정본0226)_02)투찰내역서(엑셀용-1)_02)최저가내역작업(광주3-83.5%-동일)" xfId="2976"/>
    <cellStyle name="_대안투찰내역(확정본0226)_02)투찰내역서(엑셀용-1)_05)최저가내역작업(광주3-84.5%-동일-수정확정분)" xfId="2977"/>
    <cellStyle name="_대안투찰내역(확정본0226)_02)투찰내역서(엑셀용-1-확인용)" xfId="2978"/>
    <cellStyle name="_대안투찰내역(확정본0226)_02)투찰내역서(엑셀용-1-확인용)_02)최저가내역작업(광주3-83.5%-동일)" xfId="2979"/>
    <cellStyle name="_대안투찰내역(확정본0226)_02)투찰내역서(엑셀용-1-확인용)_05)최저가내역작업(광주3-84.5%-동일-수정확정분)" xfId="2980"/>
    <cellStyle name="_대안투찰내역(확정본0226)_05)최저가내역작업(광주3-84.5%-동일-수정확정분)" xfId="2981"/>
    <cellStyle name="_대안투찰내역(확정본0226)_발주의뢰서(발코니난간)071004" xfId="2982"/>
    <cellStyle name="_대안투찰내역(확정본0226)_유리공사(문화동8.5)" xfId="2983"/>
    <cellStyle name="_대안투찰내역(확정본0226)_유리공사(문화동8.5)_발주의뢰서(발코니난간)071004" xfId="2984"/>
    <cellStyle name="_대안투찰내역(확정본0226)_유리공사(문화동8.5)_창호철물수량(05.9.7)" xfId="2985"/>
    <cellStyle name="_대안투찰내역(확정본0226)_유리공사(문화동8.5)_창호철물수량(05.9.7)_발주의뢰서(발코니난간)071004" xfId="2986"/>
    <cellStyle name="_대안투찰내역(확정본0226)_이화삼계(공종기안)" xfId="2987"/>
    <cellStyle name="_대안투찰내역(확정본0226)_이화삼계(공종기안)_02)최저가내역작업(광주3-83.5%-동일)" xfId="2988"/>
    <cellStyle name="_대안투찰내역(확정본0226)_이화삼계(공종기안)_02)투찰내역서(엑셀용-1)" xfId="2989"/>
    <cellStyle name="_대안투찰내역(확정본0226)_이화삼계(공종기안)_02)투찰내역서(엑셀용-1)_02)최저가내역작업(광주3-83.5%-동일)" xfId="2990"/>
    <cellStyle name="_대안투찰내역(확정본0226)_이화삼계(공종기안)_02)투찰내역서(엑셀용-1)_05)최저가내역작업(광주3-84.5%-동일-수정확정분)" xfId="2991"/>
    <cellStyle name="_대안투찰내역(확정본0226)_이화삼계(공종기안)_02)투찰내역서(엑셀용-1-확인용)" xfId="2992"/>
    <cellStyle name="_대안투찰내역(확정본0226)_이화삼계(공종기안)_02)투찰내역서(엑셀용-1-확인용)_02)최저가내역작업(광주3-83.5%-동일)" xfId="2993"/>
    <cellStyle name="_대안투찰내역(확정본0226)_이화삼계(공종기안)_02)투찰내역서(엑셀용-1-확인용)_05)최저가내역작업(광주3-84.5%-동일-수정확정분)" xfId="2994"/>
    <cellStyle name="_대안투찰내역(확정본0226)_이화삼계(공종기안)_05)최저가내역작업(광주3-84.5%-동일-수정확정분)" xfId="2995"/>
    <cellStyle name="_대안투찰내역(확정본0226)_이화삼계(공종기안)_발주의뢰서(발코니난간)071004" xfId="2996"/>
    <cellStyle name="_대안투찰내역(확정본0226)_이화삼계(공종기안)_유리공사(문화동8.5)" xfId="2997"/>
    <cellStyle name="_대안투찰내역(확정본0226)_이화삼계(공종기안)_유리공사(문화동8.5)_발주의뢰서(발코니난간)071004" xfId="2998"/>
    <cellStyle name="_대안투찰내역(확정본0226)_이화삼계(공종기안)_유리공사(문화동8.5)_창호철물수량(05.9.7)" xfId="2999"/>
    <cellStyle name="_대안투찰내역(확정본0226)_이화삼계(공종기안)_유리공사(문화동8.5)_창호철물수량(05.9.7)_발주의뢰서(발코니난간)071004" xfId="3000"/>
    <cellStyle name="_대안투찰내역(확정본0226)_이화삼계(공종기안)_창호철물(검토)" xfId="3001"/>
    <cellStyle name="_대안투찰내역(확정본0226)_이화삼계(공종기안)_창호철물(검토)_발주의뢰서(발코니난간)071004" xfId="3002"/>
    <cellStyle name="_대안투찰내역(확정본0226)_이화삼계(공종기안)_창호철물(검토)_창호철물수량(05.9.7)" xfId="3003"/>
    <cellStyle name="_대안투찰내역(확정본0226)_이화삼계(공종기안)_창호철물(검토)_창호철물수량(05.9.7)_발주의뢰서(발코니난간)071004" xfId="3004"/>
    <cellStyle name="_대안투찰내역(확정본0226)_창호철물(검토)" xfId="3005"/>
    <cellStyle name="_대안투찰내역(확정본0226)_창호철물(검토)_발주의뢰서(발코니난간)071004" xfId="3006"/>
    <cellStyle name="_대안투찰내역(확정본0226)_창호철물(검토)_창호철물수량(05.9.7)" xfId="3007"/>
    <cellStyle name="_대안투찰내역(확정본0226)_창호철물(검토)_창호철물수량(05.9.7)_발주의뢰서(발코니난간)071004" xfId="3008"/>
    <cellStyle name="_대전지13" xfId="3009"/>
    <cellStyle name="_대전지13_02)최저가내역작업(광주3-83.5%-동일)" xfId="3010"/>
    <cellStyle name="_대전지13_02)투찰내역서(엑셀용-1)" xfId="3011"/>
    <cellStyle name="_대전지13_02)투찰내역서(엑셀용-1)_02)최저가내역작업(광주3-83.5%-동일)" xfId="3012"/>
    <cellStyle name="_대전지13_02)투찰내역서(엑셀용-1)_05)최저가내역작업(광주3-84.5%-동일-수정확정분)" xfId="3013"/>
    <cellStyle name="_대전지13_02)투찰내역서(엑셀용-1-확인용)" xfId="3014"/>
    <cellStyle name="_대전지13_02)투찰내역서(엑셀용-1-확인용)_02)최저가내역작업(광주3-83.5%-동일)" xfId="3015"/>
    <cellStyle name="_대전지13_02)투찰내역서(엑셀용-1-확인용)_05)최저가내역작업(광주3-84.5%-동일-수정확정분)" xfId="3016"/>
    <cellStyle name="_대전지13_05)최저가내역작업(광주3-84.5%-동일-수정확정분)" xfId="3017"/>
    <cellStyle name="_대전지13_발주의뢰서(발코니난간)071004" xfId="3018"/>
    <cellStyle name="_대전지13_유리공사(문화동8.5)" xfId="3019"/>
    <cellStyle name="_대전지13_유리공사(문화동8.5)_발주의뢰서(발코니난간)071004" xfId="3020"/>
    <cellStyle name="_대전지13_유리공사(문화동8.5)_창호철물수량(05.9.7)" xfId="3021"/>
    <cellStyle name="_대전지13_유리공사(문화동8.5)_창호철물수량(05.9.7)_발주의뢰서(발코니난간)071004" xfId="3022"/>
    <cellStyle name="_대전지13_창호철물(검토)" xfId="3023"/>
    <cellStyle name="_대전지13_창호철물(검토)_발주의뢰서(발코니난간)071004" xfId="3024"/>
    <cellStyle name="_대전지13_창호철물(검토)_창호철물수량(05.9.7)" xfId="3025"/>
    <cellStyle name="_대전지13_창호철물(검토)_창호철물수량(05.9.7)_발주의뢰서(발코니난간)071004" xfId="3026"/>
    <cellStyle name="_도고천품의안11" xfId="3027"/>
    <cellStyle name="_도고천품의안11_1" xfId="3028"/>
    <cellStyle name="_도고천품의안11_1_무안-광주2공구(협력)수정" xfId="3029"/>
    <cellStyle name="_도고천품의안11_1_무안-광주2공구(협력)수정_발주의뢰서(발코니난간)071004" xfId="3030"/>
    <cellStyle name="_도고천품의안11_1_발주의뢰서(발코니난간)071004" xfId="3031"/>
    <cellStyle name="_도고천품의안11_1_번암견적의뢰(협력)" xfId="3032"/>
    <cellStyle name="_도고천품의안11_1_번암견적의뢰(협력)_발주의뢰서(발코니난간)071004" xfId="3033"/>
    <cellStyle name="_도고천품의안11_1_적상무주IC도로(1공구)" xfId="3034"/>
    <cellStyle name="_도고천품의안11_1_적상무주IC도로(1공구)_발주의뢰서(발코니난간)071004" xfId="3035"/>
    <cellStyle name="_도고천품의안11_광주평동실행" xfId="3036"/>
    <cellStyle name="_도고천품의안11_광주평동실행_발주의뢰서(발코니난간)071004" xfId="3037"/>
    <cellStyle name="_도고천품의안11_광주평동실행_번암견적의뢰(협력)" xfId="3038"/>
    <cellStyle name="_도고천품의안11_광주평동실행_번암견적의뢰(협력)_발주의뢰서(발코니난간)071004" xfId="3039"/>
    <cellStyle name="_도고천품의안11_광주평동품의1" xfId="3040"/>
    <cellStyle name="_도고천품의안11_광주평동품의1_무안-광주2공구(협력)수정" xfId="3041"/>
    <cellStyle name="_도고천품의안11_광주평동품의1_무안-광주2공구(협력)수정_발주의뢰서(발코니난간)071004" xfId="3042"/>
    <cellStyle name="_도고천품의안11_광주평동품의1_발주의뢰서(발코니난간)071004" xfId="3043"/>
    <cellStyle name="_도고천품의안11_광주평동품의1_번암견적의뢰(협력)" xfId="3044"/>
    <cellStyle name="_도고천품의안11_광주평동품의1_번암견적의뢰(협력)_발주의뢰서(발코니난간)071004" xfId="3045"/>
    <cellStyle name="_도고천품의안11_광주평동품의1_적상무주IC도로(1공구)" xfId="3046"/>
    <cellStyle name="_도고천품의안11_광주평동품의1_적상무주IC도로(1공구)_발주의뢰서(발코니난간)071004" xfId="3047"/>
    <cellStyle name="_도고천품의안11_무안-광주2공구(협력)수정" xfId="3048"/>
    <cellStyle name="_도고천품의안11_무안-광주2공구(협력)수정_발주의뢰서(발코니난간)071004" xfId="3049"/>
    <cellStyle name="_도고천품의안11_발주의뢰서(발코니난간)071004" xfId="3050"/>
    <cellStyle name="_도고천품의안11_번암견적의뢰(협력)" xfId="3051"/>
    <cellStyle name="_도고천품의안11_번암견적의뢰(협력)_발주의뢰서(발코니난간)071004" xfId="3052"/>
    <cellStyle name="_도고천품의안11_송학실행안" xfId="3053"/>
    <cellStyle name="_도고천품의안11_송학실행안_발주의뢰서(발코니난간)071004" xfId="3054"/>
    <cellStyle name="_도고천품의안11_송학실행안_번암견적의뢰(협력)" xfId="3055"/>
    <cellStyle name="_도고천품의안11_송학실행안_번암견적의뢰(협력)_발주의뢰서(발코니난간)071004" xfId="3056"/>
    <cellStyle name="_도고천품의안11_송학하수품의(설계넣고)" xfId="3057"/>
    <cellStyle name="_도고천품의안11_송학하수품의(설계넣고)_무안-광주2공구(협력)수정" xfId="3058"/>
    <cellStyle name="_도고천품의안11_송학하수품의(설계넣고)_무안-광주2공구(협력)수정_발주의뢰서(발코니난간)071004" xfId="3059"/>
    <cellStyle name="_도고천품의안11_송학하수품의(설계넣고)_발주의뢰서(발코니난간)071004" xfId="3060"/>
    <cellStyle name="_도고천품의안11_송학하수품의(설계넣고)_번암견적의뢰(협력)" xfId="3061"/>
    <cellStyle name="_도고천품의안11_송학하수품의(설계넣고)_번암견적의뢰(협력)_발주의뢰서(발코니난간)071004" xfId="3062"/>
    <cellStyle name="_도고천품의안11_송학하수품의(설계넣고)_적상무주IC도로(1공구)" xfId="3063"/>
    <cellStyle name="_도고천품의안11_송학하수품의(설계넣고)_적상무주IC도로(1공구)_발주의뢰서(발코니난간)071004" xfId="3064"/>
    <cellStyle name="_도고천품의안11_적상무주IC도로(1공구)" xfId="3065"/>
    <cellStyle name="_도고천품의안11_적상무주IC도로(1공구)_발주의뢰서(발코니난간)071004" xfId="3066"/>
    <cellStyle name="_도급실행0211" xfId="3067"/>
    <cellStyle name="_도급실행0211_★이화-삼계도급실행(2003.04.11)" xfId="3068"/>
    <cellStyle name="_도급실행0211_★이화-삼계도급실행(2003.04.11)_02)최저가내역작업(광주3-83.5%-동일)" xfId="3069"/>
    <cellStyle name="_도급실행0211_★이화-삼계도급실행(2003.04.11)_02)투찰내역서(엑셀용-1)" xfId="3070"/>
    <cellStyle name="_도급실행0211_★이화-삼계도급실행(2003.04.11)_02)투찰내역서(엑셀용-1)_02)최저가내역작업(광주3-83.5%-동일)" xfId="3071"/>
    <cellStyle name="_도급실행0211_★이화-삼계도급실행(2003.04.11)_02)투찰내역서(엑셀용-1)_05)최저가내역작업(광주3-84.5%-동일-수정확정분)" xfId="3072"/>
    <cellStyle name="_도급실행0211_★이화-삼계도급실행(2003.04.11)_02)투찰내역서(엑셀용-1-확인용)" xfId="3073"/>
    <cellStyle name="_도급실행0211_★이화-삼계도급실행(2003.04.11)_02)투찰내역서(엑셀용-1-확인용)_02)최저가내역작업(광주3-83.5%-동일)" xfId="3074"/>
    <cellStyle name="_도급실행0211_★이화-삼계도급실행(2003.04.11)_02)투찰내역서(엑셀용-1-확인용)_05)최저가내역작업(광주3-84.5%-동일-수정확정분)" xfId="3075"/>
    <cellStyle name="_도급실행0211_★이화-삼계도급실행(2003.04.11)_05)최저가내역작업(광주3-84.5%-동일-수정확정분)" xfId="3076"/>
    <cellStyle name="_도급실행0211_★이화-삼계도급실행(2003.04.11)_발주의뢰서(발코니난간)071004" xfId="3077"/>
    <cellStyle name="_도급실행0211_★이화-삼계도급실행(2003.04.11)_유리공사(문화동8.5)" xfId="3078"/>
    <cellStyle name="_도급실행0211_★이화-삼계도급실행(2003.04.11)_유리공사(문화동8.5)_발주의뢰서(발코니난간)071004" xfId="3079"/>
    <cellStyle name="_도급실행0211_★이화-삼계도급실행(2003.04.11)_유리공사(문화동8.5)_창호철물수량(05.9.7)" xfId="3080"/>
    <cellStyle name="_도급실행0211_★이화-삼계도급실행(2003.04.11)_유리공사(문화동8.5)_창호철물수량(05.9.7)_발주의뢰서(발코니난간)071004" xfId="3081"/>
    <cellStyle name="_도급실행0211_★이화-삼계도급실행(2003.04.11)_창호철물(검토)" xfId="3082"/>
    <cellStyle name="_도급실행0211_★이화-삼계도급실행(2003.04.11)_창호철물(검토)_발주의뢰서(발코니난간)071004" xfId="3083"/>
    <cellStyle name="_도급실행0211_★이화-삼계도급실행(2003.04.11)_창호철물(검토)_창호철물수량(05.9.7)" xfId="3084"/>
    <cellStyle name="_도급실행0211_★이화-삼계도급실행(2003.04.11)_창호철물(검토)_창호철물수량(05.9.7)_발주의뢰서(발코니난간)071004" xfId="3085"/>
    <cellStyle name="_도급실행0211_02)최저가내역작업(광주3-83.5%-동일)" xfId="3086"/>
    <cellStyle name="_도급실행0211_02)투찰내역서(엑셀용-1)" xfId="3087"/>
    <cellStyle name="_도급실행0211_02)투찰내역서(엑셀용-1)_02)최저가내역작업(광주3-83.5%-동일)" xfId="3088"/>
    <cellStyle name="_도급실행0211_02)투찰내역서(엑셀용-1)_05)최저가내역작업(광주3-84.5%-동일-수정확정분)" xfId="3089"/>
    <cellStyle name="_도급실행0211_02)투찰내역서(엑셀용-1-확인용)" xfId="3090"/>
    <cellStyle name="_도급실행0211_02)투찰내역서(엑셀용-1-확인용)_02)최저가내역작업(광주3-83.5%-동일)" xfId="3091"/>
    <cellStyle name="_도급실행0211_02)투찰내역서(엑셀용-1-확인용)_05)최저가내역작업(광주3-84.5%-동일-수정확정분)" xfId="3092"/>
    <cellStyle name="_도급실행0211_05)최저가내역작업(광주3-84.5%-동일-수정확정분)" xfId="3093"/>
    <cellStyle name="_도급실행0211_발주의뢰서(발코니난간)071004" xfId="3094"/>
    <cellStyle name="_도급실행0211_유리공사(문화동8.5)" xfId="3095"/>
    <cellStyle name="_도급실행0211_유리공사(문화동8.5)_발주의뢰서(발코니난간)071004" xfId="3096"/>
    <cellStyle name="_도급실행0211_유리공사(문화동8.5)_창호철물수량(05.9.7)" xfId="3097"/>
    <cellStyle name="_도급실행0211_유리공사(문화동8.5)_창호철물수량(05.9.7)_발주의뢰서(발코니난간)071004" xfId="3098"/>
    <cellStyle name="_도급실행0211_이화삼계(공종기안)" xfId="3099"/>
    <cellStyle name="_도급실행0211_이화삼계(공종기안)_02)최저가내역작업(광주3-83.5%-동일)" xfId="3100"/>
    <cellStyle name="_도급실행0211_이화삼계(공종기안)_02)투찰내역서(엑셀용-1)" xfId="3101"/>
    <cellStyle name="_도급실행0211_이화삼계(공종기안)_02)투찰내역서(엑셀용-1)_02)최저가내역작업(광주3-83.5%-동일)" xfId="3102"/>
    <cellStyle name="_도급실행0211_이화삼계(공종기안)_02)투찰내역서(엑셀용-1)_05)최저가내역작업(광주3-84.5%-동일-수정확정분)" xfId="3103"/>
    <cellStyle name="_도급실행0211_이화삼계(공종기안)_02)투찰내역서(엑셀용-1-확인용)" xfId="3104"/>
    <cellStyle name="_도급실행0211_이화삼계(공종기안)_02)투찰내역서(엑셀용-1-확인용)_02)최저가내역작업(광주3-83.5%-동일)" xfId="3105"/>
    <cellStyle name="_도급실행0211_이화삼계(공종기안)_02)투찰내역서(엑셀용-1-확인용)_05)최저가내역작업(광주3-84.5%-동일-수정확정분)" xfId="3106"/>
    <cellStyle name="_도급실행0211_이화삼계(공종기안)_05)최저가내역작업(광주3-84.5%-동일-수정확정분)" xfId="3107"/>
    <cellStyle name="_도급실행0211_이화삼계(공종기안)_발주의뢰서(발코니난간)071004" xfId="3108"/>
    <cellStyle name="_도급실행0211_이화삼계(공종기안)_유리공사(문화동8.5)" xfId="3109"/>
    <cellStyle name="_도급실행0211_이화삼계(공종기안)_유리공사(문화동8.5)_발주의뢰서(발코니난간)071004" xfId="3110"/>
    <cellStyle name="_도급실행0211_이화삼계(공종기안)_유리공사(문화동8.5)_창호철물수량(05.9.7)" xfId="3111"/>
    <cellStyle name="_도급실행0211_이화삼계(공종기안)_유리공사(문화동8.5)_창호철물수량(05.9.7)_발주의뢰서(발코니난간)071004" xfId="3112"/>
    <cellStyle name="_도급실행0211_이화삼계(공종기안)_창호철물(검토)" xfId="3113"/>
    <cellStyle name="_도급실행0211_이화삼계(공종기안)_창호철물(검토)_발주의뢰서(발코니난간)071004" xfId="3114"/>
    <cellStyle name="_도급실행0211_이화삼계(공종기안)_창호철물(검토)_창호철물수량(05.9.7)" xfId="3115"/>
    <cellStyle name="_도급실행0211_이화삼계(공종기안)_창호철물(검토)_창호철물수량(05.9.7)_발주의뢰서(발코니난간)071004" xfId="3116"/>
    <cellStyle name="_도급실행0211_창호철물(검토)" xfId="3117"/>
    <cellStyle name="_도급실행0211_창호철물(검토)_발주의뢰서(발코니난간)071004" xfId="3118"/>
    <cellStyle name="_도급실행0211_창호철물(검토)_창호철물수량(05.9.7)" xfId="3119"/>
    <cellStyle name="_도급실행0211_창호철물(검토)_창호철물수량(05.9.7)_발주의뢰서(발코니난간)071004" xfId="3120"/>
    <cellStyle name="_두계변전소하도급" xfId="2259"/>
    <cellStyle name="_두계변전소하도급_견치블럭 외주-직영대비표" xfId="2260"/>
    <cellStyle name="_두계변전소하도급_견치블럭 외주-직영대비표_문화재구간 가설인도 단가및내역" xfId="2261"/>
    <cellStyle name="_두계변전소하도급_견치블럭 외주-직영대비표_사토장운반단가(신천현장)" xfId="2262"/>
    <cellStyle name="_두계변전소하도급_견치블럭 외주-직영대비표_환기구,점검구 단가및내역" xfId="2263"/>
    <cellStyle name="_두계변전소하도급_교량 강관비계 내역서 및 수량산출서" xfId="2264"/>
    <cellStyle name="_두계변전소하도급_교량 강관비계 내역서 및 수량산출서_문화재구간 가설인도 단가및내역" xfId="2265"/>
    <cellStyle name="_두계변전소하도급_교량 강관비계 내역서 및 수량산출서_사토장운반단가(신천현장)" xfId="2266"/>
    <cellStyle name="_두계변전소하도급_교량 강관비계 내역서 및 수량산출서_환기구,점검구 단가및내역" xfId="2267"/>
    <cellStyle name="_두계변전소하도급_내역서" xfId="2268"/>
    <cellStyle name="_두계변전소하도급_내역서_문화재구간 가설인도 단가및내역" xfId="2269"/>
    <cellStyle name="_두계변전소하도급_내역서_사토장운반단가(신천현장)" xfId="2270"/>
    <cellStyle name="_두계변전소하도급_내역서_환기구,점검구 단가및내역" xfId="2271"/>
    <cellStyle name="_두계변전소하도급_환기구,점검구 단가및내역" xfId="2272"/>
    <cellStyle name="_두계변전소하도급_환기구,점검구 단가및내역_문화재구간 가설인도 단가및내역" xfId="2273"/>
    <cellStyle name="_두계변전소하도급_환기구,점검구 단가및내역_사토장운반단가(신천현장)" xfId="2274"/>
    <cellStyle name="_두계변전소하도급_환기구,점검구 단가및내역_환기구,점검구 단가및내역" xfId="2275"/>
    <cellStyle name="_둔전~삼계리내역서(가로등)-수정" xfId="116"/>
    <cellStyle name="_락카현설" xfId="3121"/>
    <cellStyle name="_말띠고개(수정)" xfId="117"/>
    <cellStyle name="_매정견적보고" xfId="3122"/>
    <cellStyle name="_명암지도로실행" xfId="3123"/>
    <cellStyle name="_명암지도로실행_발주의뢰서(발코니난간)071004" xfId="3124"/>
    <cellStyle name="_명암지도로실행_번암견적의뢰(협력)" xfId="3125"/>
    <cellStyle name="_명암지도로실행_번암견적의뢰(협력)_발주의뢰서(발코니난간)071004" xfId="3126"/>
    <cellStyle name="_무안-광주2공구(협력)" xfId="3127"/>
    <cellStyle name="_무안-광주2공구(협력)_발주의뢰서(발코니난간)071004" xfId="3128"/>
    <cellStyle name="_무안-광주2공구(협력)수정" xfId="3129"/>
    <cellStyle name="_무안-광주2공구(협력)수정_발주의뢰서(발코니난간)071004" xfId="3130"/>
    <cellStyle name="_문래동가실행" xfId="3131"/>
    <cellStyle name="_문래동쇼핑몰" xfId="3132"/>
    <cellStyle name="_번암견적의뢰(협력)" xfId="3133"/>
    <cellStyle name="_번암견적의뢰(협력)_발주의뢰서(발코니난간)071004" xfId="3134"/>
    <cellStyle name="_번영교2001년사업보고" xfId="118"/>
    <cellStyle name="_번영교2001년사업보고_원덕실행분할" xfId="119"/>
    <cellStyle name="_번영교실단가작업(현장)" xfId="120"/>
    <cellStyle name="_번영교실단가작업(현장)_원덕실행분할" xfId="121"/>
    <cellStyle name="_변경계약분실행및2001년실행(견적비교포함)" xfId="122"/>
    <cellStyle name="_변경계약분실행및2001년실행(견적비교포함)_공무정산양식(10월초)" xfId="123"/>
    <cellStyle name="_변경계약분실행및2001년실행(견적비교포함)_공무정산양식(10월초)_기성내역서" xfId="124"/>
    <cellStyle name="_변경계약분실행및2001년실행(견적비교포함)_공무정산양식(10월초)_기성내역서_전체계약변경(03)" xfId="125"/>
    <cellStyle name="_변경계약분실행및2001년실행(견적비교포함)_공무정산양식(10월초)_전체계약변경(03)" xfId="126"/>
    <cellStyle name="_변경계약분실행및2001년실행(견적비교포함)_공무정산양식(10월초)_포장외건(최종)" xfId="127"/>
    <cellStyle name="_변경계약분실행및2001년실행(견적비교포함)_기성내역서" xfId="128"/>
    <cellStyle name="_변경계약분실행및2001년실행(견적비교포함)_기성내역서_전체계약변경(03)" xfId="129"/>
    <cellStyle name="_변경계약분실행및2001년실행(견적비교포함)_전체계약변경(03)" xfId="130"/>
    <cellStyle name="_변경계약분실행및2001년실행(견적비교포함)_포장외건(최종)" xfId="131"/>
    <cellStyle name="_별첨(계획서및실적서양식)" xfId="2276"/>
    <cellStyle name="_별첨(계획서및실적서양식)_1" xfId="2277"/>
    <cellStyle name="_봉무IC운반경로도" xfId="2278"/>
    <cellStyle name="_부산송정 2공구-설계작업완료(건,기,토)" xfId="3135"/>
    <cellStyle name="_사전환경성 검토 업무일지" xfId="132"/>
    <cellStyle name="_사토장예정요청지(서희건설)" xfId="2279"/>
    <cellStyle name="_사토장운반단가(신천현장)" xfId="2280"/>
    <cellStyle name="_산월jct문화재" xfId="133"/>
    <cellStyle name="_산출(신현터널 일운)" xfId="134"/>
    <cellStyle name="_삼성 실행 내역 수정" xfId="3136"/>
    <cellStyle name="_상리~사천간국도4차로공사내역" xfId="2281"/>
    <cellStyle name="_서천공주7부대품의" xfId="135"/>
    <cellStyle name="_선우건설" xfId="3137"/>
    <cellStyle name="_선우건설_02)최저가내역작업(광주3-83.5%-동일)" xfId="3138"/>
    <cellStyle name="_선우건설_02)투찰내역서(엑셀용-1)" xfId="3139"/>
    <cellStyle name="_선우건설_02)투찰내역서(엑셀용-1)_02)최저가내역작업(광주3-83.5%-동일)" xfId="3140"/>
    <cellStyle name="_선우건설_02)투찰내역서(엑셀용-1)_05)최저가내역작업(광주3-84.5%-동일-수정확정분)" xfId="3141"/>
    <cellStyle name="_선우건설_02)투찰내역서(엑셀용-1-확인용)" xfId="3142"/>
    <cellStyle name="_선우건설_02)투찰내역서(엑셀용-1-확인용)_02)최저가내역작업(광주3-83.5%-동일)" xfId="3143"/>
    <cellStyle name="_선우건설_02)투찰내역서(엑셀용-1-확인용)_05)최저가내역작업(광주3-84.5%-동일-수정확정분)" xfId="3144"/>
    <cellStyle name="_선우건설_05)최저가내역작업(광주3-84.5%-동일-수정확정분)" xfId="3145"/>
    <cellStyle name="_선우건설_드라이비트수량집계" xfId="3146"/>
    <cellStyle name="_선우건설_드라이비트수량집계_발주의뢰서(발코니난간)071004" xfId="3147"/>
    <cellStyle name="_선우건설_발주의뢰서(발코니난간)071004" xfId="3148"/>
    <cellStyle name="_선우건설_유리공사(문화동8.5)" xfId="3149"/>
    <cellStyle name="_선우건설_유리공사(문화동8.5)_발주의뢰서(발코니난간)071004" xfId="3150"/>
    <cellStyle name="_선우건설_유리공사(문화동8.5)_창호철물수량(05.9.7)" xfId="3151"/>
    <cellStyle name="_선우건설_유리공사(문화동8.5)_창호철물수량(05.9.7)_발주의뢰서(발코니난간)071004" xfId="3152"/>
    <cellStyle name="_선우건설_창호철물(검토)" xfId="3153"/>
    <cellStyle name="_선우건설_창호철물(검토)_발주의뢰서(발코니난간)071004" xfId="3154"/>
    <cellStyle name="_선우건설_창호철물(검토)_창호철물수량(05.9.7)" xfId="3155"/>
    <cellStyle name="_선우건설_창호철물(검토)_창호철물수량(05.9.7)_발주의뢰서(발코니난간)071004" xfId="3156"/>
    <cellStyle name="_선우건설_한신방배 내역서" xfId="3157"/>
    <cellStyle name="_선우건설_한신방배 내역서_드라이비트수량집계" xfId="3158"/>
    <cellStyle name="_선우건설_한신방배 내역서_드라이비트수량집계_발주의뢰서(발코니난간)071004" xfId="3159"/>
    <cellStyle name="_선우건설_한신방배 내역서_발주의뢰서(발코니난간)071004" xfId="3160"/>
    <cellStyle name="_설계추정2(토목)대림" xfId="3161"/>
    <cellStyle name="_성지건설견적" xfId="3162"/>
    <cellStyle name="_성지건설견적_02)최저가내역작업(광주3-83.5%-동일)" xfId="3163"/>
    <cellStyle name="_성지건설견적_02)투찰내역서(엑셀용-1)" xfId="3164"/>
    <cellStyle name="_성지건설견적_02)투찰내역서(엑셀용-1)_02)최저가내역작업(광주3-83.5%-동일)" xfId="3165"/>
    <cellStyle name="_성지건설견적_02)투찰내역서(엑셀용-1)_05)최저가내역작업(광주3-84.5%-동일-수정확정분)" xfId="3166"/>
    <cellStyle name="_성지건설견적_02)투찰내역서(엑셀용-1-확인용)" xfId="3167"/>
    <cellStyle name="_성지건설견적_02)투찰내역서(엑셀용-1-확인용)_02)최저가내역작업(광주3-83.5%-동일)" xfId="3168"/>
    <cellStyle name="_성지건설견적_02)투찰내역서(엑셀용-1-확인용)_05)최저가내역작업(광주3-84.5%-동일-수정확정분)" xfId="3169"/>
    <cellStyle name="_성지건설견적_05)최저가내역작업(광주3-84.5%-동일-수정확정분)" xfId="3170"/>
    <cellStyle name="_성지건설견적_드라이비트수량집계" xfId="3171"/>
    <cellStyle name="_성지건설견적_드라이비트수량집계_발주의뢰서(발코니난간)071004" xfId="3172"/>
    <cellStyle name="_성지건설견적_발주의뢰서(발코니난간)071004" xfId="3173"/>
    <cellStyle name="_성지건설견적_유리공사(문화동8.5)" xfId="3174"/>
    <cellStyle name="_성지건설견적_유리공사(문화동8.5)_발주의뢰서(발코니난간)071004" xfId="3175"/>
    <cellStyle name="_성지건설견적_유리공사(문화동8.5)_창호철물수량(05.9.7)" xfId="3176"/>
    <cellStyle name="_성지건설견적_유리공사(문화동8.5)_창호철물수량(05.9.7)_발주의뢰서(발코니난간)071004" xfId="3177"/>
    <cellStyle name="_성지건설견적_창호철물(검토)" xfId="3178"/>
    <cellStyle name="_성지건설견적_창호철물(검토)_발주의뢰서(발코니난간)071004" xfId="3179"/>
    <cellStyle name="_성지건설견적_창호철물(검토)_창호철물수량(05.9.7)" xfId="3180"/>
    <cellStyle name="_성지건설견적_창호철물(검토)_창호철물수량(05.9.7)_발주의뢰서(발코니난간)071004" xfId="3181"/>
    <cellStyle name="_성지건설견적_한신방배 내역서" xfId="3182"/>
    <cellStyle name="_성지건설견적_한신방배 내역서_드라이비트수량집계" xfId="3183"/>
    <cellStyle name="_성지건설견적_한신방배 내역서_드라이비트수량집계_발주의뢰서(발코니난간)071004" xfId="3184"/>
    <cellStyle name="_성지건설견적_한신방배 내역서_발주의뢰서(발코니난간)071004" xfId="3185"/>
    <cellStyle name="_송학실행안" xfId="3186"/>
    <cellStyle name="_송학실행안_발주의뢰서(발코니난간)071004" xfId="3187"/>
    <cellStyle name="_송학실행안_번암견적의뢰(협력)" xfId="3188"/>
    <cellStyle name="_송학실행안_번암견적의뢰(협력)_발주의뢰서(발코니난간)071004" xfId="3189"/>
    <cellStyle name="_송학하수투찰" xfId="3190"/>
    <cellStyle name="_송학하수투찰_발주의뢰서(발코니난간)071004" xfId="3191"/>
    <cellStyle name="_송학하수투찰_번암견적의뢰(협력)" xfId="3192"/>
    <cellStyle name="_송학하수투찰_번암견적의뢰(협력)_발주의뢰서(발코니난간)071004" xfId="3193"/>
    <cellStyle name="_송학하수품의(설계넣고)" xfId="3194"/>
    <cellStyle name="_송학하수품의(설계넣고)_무안-광주2공구(협력)수정" xfId="3195"/>
    <cellStyle name="_송학하수품의(설계넣고)_무안-광주2공구(협력)수정_발주의뢰서(발코니난간)071004" xfId="3196"/>
    <cellStyle name="_송학하수품의(설계넣고)_발주의뢰서(발코니난간)071004" xfId="3197"/>
    <cellStyle name="_송학하수품의(설계넣고)_번암견적의뢰(협력)" xfId="3198"/>
    <cellStyle name="_송학하수품의(설계넣고)_번암견적의뢰(협력)_발주의뢰서(발코니난간)071004" xfId="3199"/>
    <cellStyle name="_송학하수품의(설계넣고)_적상무주IC도로(1공구)" xfId="3200"/>
    <cellStyle name="_송학하수품의(설계넣고)_적상무주IC도로(1공구)_발주의뢰서(발코니난간)071004" xfId="3201"/>
    <cellStyle name="_수량산출(안덕-대정2차)" xfId="2282"/>
    <cellStyle name="_수량산출서(안덕-대정1차)" xfId="2283"/>
    <cellStyle name="_수량표(아주포함)" xfId="136"/>
    <cellStyle name="_수원테크노(기안)" xfId="3202"/>
    <cellStyle name="_신매오월-현장실행(본사제출)" xfId="137"/>
    <cellStyle name="_신현실행단가산출서" xfId="138"/>
    <cellStyle name="_신현실행단가산출서_원덕실행분할" xfId="139"/>
    <cellStyle name="_실정보고3차(암거11.28)" xfId="2284"/>
    <cellStyle name="_실정보고-시공측량" xfId="140"/>
    <cellStyle name="_실행갑지" xfId="3203"/>
    <cellStyle name="_실행내역(아+부)" xfId="3204"/>
    <cellStyle name="_실행내역2001년1월변경" xfId="141"/>
    <cellStyle name="_실행내역2001년1월변경_2002년 현장운영계획양식" xfId="142"/>
    <cellStyle name="_실행내역2001년1월변경_2002년 현장운영계획양식_2003년실행(싸릿재)" xfId="143"/>
    <cellStyle name="_실행내역2001년1월변경_2002년 현장운영계획양식_2003년실행(싸릿재)_거제신현터널현장실행" xfId="144"/>
    <cellStyle name="_실행내역2001년1월변경_2002년 현장운영계획양식_2003년실행(싸릿재)_거제신현터널현장실행_원덕실행분할" xfId="145"/>
    <cellStyle name="_실행내역2001년1월변경_2002년 현장운영계획양식_2003년실행(싸릿재)_신현실행단가산출서" xfId="146"/>
    <cellStyle name="_실행내역2001년1월변경_2002년 현장운영계획양식_2003년실행(싸릿재)_신현실행단가산출서_원덕실행분할" xfId="147"/>
    <cellStyle name="_실행내역2001년1월변경_2002년 현장운영계획양식_2003년실행(싸릿재)_원덕실행분할" xfId="148"/>
    <cellStyle name="_실행내역2001년1월변경_2002년 현장운영계획양식_실행단가" xfId="149"/>
    <cellStyle name="_실행내역2001년1월변경_2002년 현장운영계획양식_실행단가_2003년실행(싸릿재)" xfId="150"/>
    <cellStyle name="_실행내역2001년1월변경_2002년 현장운영계획양식_실행단가_2003년실행(싸릿재)_거제신현터널현장실행" xfId="151"/>
    <cellStyle name="_실행내역2001년1월변경_2002년 현장운영계획양식_실행단가_2003년실행(싸릿재)_거제신현터널현장실행_원덕실행분할" xfId="152"/>
    <cellStyle name="_실행내역2001년1월변경_2002년 현장운영계획양식_실행단가_2003년실행(싸릿재)_신현실행단가산출서" xfId="153"/>
    <cellStyle name="_실행내역2001년1월변경_2002년 현장운영계획양식_실행단가_2003년실행(싸릿재)_신현실행단가산출서_원덕실행분할" xfId="154"/>
    <cellStyle name="_실행내역2001년1월변경_2002년 현장운영계획양식_실행단가_2003년실행(싸릿재)_원덕실행분할" xfId="155"/>
    <cellStyle name="_실행내역2001년1월변경_2002년 현장운영계획양식_실행단가_원덕실행분할" xfId="156"/>
    <cellStyle name="_실행내역2001년1월변경_2002년 현장운영계획양식_원덕실행분할" xfId="157"/>
    <cellStyle name="_실행내역2001년1월변경_2003년 실행(장성-담양)" xfId="158"/>
    <cellStyle name="_실행내역2001년1월변경_2003년 실행(장성-담양)_원덕실행분할" xfId="159"/>
    <cellStyle name="_실행내역2001년1월변경_2003년실행양식" xfId="160"/>
    <cellStyle name="_실행내역2001년1월변경_2003년실행양식_2003년실행(싸릿재)" xfId="161"/>
    <cellStyle name="_실행내역2001년1월변경_2003년실행양식_2003년실행(싸릿재)_거제신현터널현장실행" xfId="162"/>
    <cellStyle name="_실행내역2001년1월변경_2003년실행양식_2003년실행(싸릿재)_거제신현터널현장실행_원덕실행분할" xfId="163"/>
    <cellStyle name="_실행내역2001년1월변경_2003년실행양식_2003년실행(싸릿재)_신현실행단가산출서" xfId="164"/>
    <cellStyle name="_실행내역2001년1월변경_2003년실행양식_2003년실행(싸릿재)_신현실행단가산출서_원덕실행분할" xfId="165"/>
    <cellStyle name="_실행내역2001년1월변경_2003년실행양식_2003년실행(싸릿재)_원덕실행분할" xfId="166"/>
    <cellStyle name="_실행내역2001년1월변경_2003년실행양식_원덕실행분할" xfId="167"/>
    <cellStyle name="_실행내역2001년1월변경_2003웁스" xfId="168"/>
    <cellStyle name="_실행내역2001년1월변경_2003웁스_2003년실행(싸릿재)" xfId="169"/>
    <cellStyle name="_실행내역2001년1월변경_2003웁스_2003년실행(싸릿재)_거제신현터널현장실행" xfId="170"/>
    <cellStyle name="_실행내역2001년1월변경_2003웁스_2003년실행(싸릿재)_거제신현터널현장실행_원덕실행분할" xfId="171"/>
    <cellStyle name="_실행내역2001년1월변경_2003웁스_2003년실행(싸릿재)_신현실행단가산출서" xfId="172"/>
    <cellStyle name="_실행내역2001년1월변경_2003웁스_2003년실행(싸릿재)_신현실행단가산출서_원덕실행분할" xfId="173"/>
    <cellStyle name="_실행내역2001년1월변경_2003웁스_2003년실행(싸릿재)_원덕실행분할" xfId="174"/>
    <cellStyle name="_실행내역2001년1월변경_2003웁스_원덕실행분할" xfId="175"/>
    <cellStyle name="_실행내역2001년1월변경_거제신현터널현장실행" xfId="176"/>
    <cellStyle name="_실행내역2001년1월변경_거제신현터널현장실행_원덕실행분할" xfId="177"/>
    <cellStyle name="_실행내역2001년1월변경_번영교2001년사업보고" xfId="178"/>
    <cellStyle name="_실행내역2001년1월변경_번영교2001년사업보고_원덕실행분할" xfId="179"/>
    <cellStyle name="_실행내역2001년1월변경_신현실행단가산출서" xfId="180"/>
    <cellStyle name="_실행내역2001년1월변경_신현실행단가산출서_원덕실행분할" xfId="181"/>
    <cellStyle name="_실행내역2001년1월변경_싸릿재실행-2(직영)" xfId="182"/>
    <cellStyle name="_실행내역2001년1월변경_싸릿재실행-2(직영)_2003년실행(싸릿재)" xfId="183"/>
    <cellStyle name="_실행내역2001년1월변경_싸릿재실행-2(직영)_2003년실행(싸릿재)_거제신현터널현장실행" xfId="184"/>
    <cellStyle name="_실행내역2001년1월변경_싸릿재실행-2(직영)_2003년실행(싸릿재)_거제신현터널현장실행_원덕실행분할" xfId="185"/>
    <cellStyle name="_실행내역2001년1월변경_싸릿재실행-2(직영)_2003년실행(싸릿재)_신현실행단가산출서" xfId="186"/>
    <cellStyle name="_실행내역2001년1월변경_싸릿재실행-2(직영)_2003년실행(싸릿재)_신현실행단가산출서_원덕실행분할" xfId="187"/>
    <cellStyle name="_실행내역2001년1월변경_싸릿재실행-2(직영)_2003년실행(싸릿재)_원덕실행분할" xfId="188"/>
    <cellStyle name="_실행내역2001년1월변경_싸릿재실행-2(직영)_원덕실행분할" xfId="189"/>
    <cellStyle name="_실행내역2001년1월변경_원덕실행분할" xfId="190"/>
    <cellStyle name="_실행내역2001년1월변경_잔여실행예산" xfId="191"/>
    <cellStyle name="_실행내역2001년1월변경_잔여실행예산_2003년실행(싸릿재)" xfId="192"/>
    <cellStyle name="_실행내역2001년1월변경_잔여실행예산_2003년실행(싸릿재)_거제신현터널현장실행" xfId="193"/>
    <cellStyle name="_실행내역2001년1월변경_잔여실행예산_2003년실행(싸릿재)_거제신현터널현장실행_원덕실행분할" xfId="194"/>
    <cellStyle name="_실행내역2001년1월변경_잔여실행예산_2003년실행(싸릿재)_신현실행단가산출서" xfId="195"/>
    <cellStyle name="_실행내역2001년1월변경_잔여실행예산_2003년실행(싸릿재)_신현실행단가산출서_원덕실행분할" xfId="196"/>
    <cellStyle name="_실행내역2001년1월변경_잔여실행예산_2003년실행(싸릿재)_원덕실행분할" xfId="197"/>
    <cellStyle name="_실행내역2001년1월변경_잔여실행예산_원덕실행분할" xfId="198"/>
    <cellStyle name="_실행내역2001년1월변경_장비자재노무양식1" xfId="199"/>
    <cellStyle name="_실행내역2001년1월변경_장비자재노무양식1_원덕실행분할" xfId="200"/>
    <cellStyle name="_실행내역2001년1월변경_장성담양개설회의" xfId="201"/>
    <cellStyle name="_실행내역2001년1월변경_장성담양개설회의_원덕실행분할" xfId="202"/>
    <cellStyle name="_실행내역2001년1월변경_현장실행" xfId="203"/>
    <cellStyle name="_실행내역2001년1월변경_현장실행_원덕실행분할" xfId="204"/>
    <cellStyle name="_실행내역2001년1월변경_현장운영계획" xfId="205"/>
    <cellStyle name="_실행내역2001년1월변경_현장운영계획(2001.2.6)" xfId="206"/>
    <cellStyle name="_실행내역2001년1월변경_현장운영계획(2001.2.6)_원덕실행분할" xfId="207"/>
    <cellStyle name="_실행내역2001년1월변경_현장운영계획_원덕실행분할" xfId="208"/>
    <cellStyle name="_실행내역2001년1월변경_Book3" xfId="209"/>
    <cellStyle name="_실행내역2001년1월변경_Book3_2003년실행(싸릿재)" xfId="210"/>
    <cellStyle name="_실행내역2001년1월변경_Book3_2003년실행(싸릿재)_거제신현터널현장실행" xfId="211"/>
    <cellStyle name="_실행내역2001년1월변경_Book3_2003년실행(싸릿재)_거제신현터널현장실행_원덕실행분할" xfId="212"/>
    <cellStyle name="_실행내역2001년1월변경_Book3_2003년실행(싸릿재)_신현실행단가산출서" xfId="213"/>
    <cellStyle name="_실행내역2001년1월변경_Book3_2003년실행(싸릿재)_신현실행단가산출서_원덕실행분할" xfId="214"/>
    <cellStyle name="_실행내역2001년1월변경_Book3_2003년실행(싸릿재)_원덕실행분할" xfId="215"/>
    <cellStyle name="_실행내역2001년1월변경_Book3_원덕실행분할" xfId="216"/>
    <cellStyle name="_실행내역서(옥계2지구)" xfId="3205"/>
    <cellStyle name="_실행예산(사장님)" xfId="3206"/>
    <cellStyle name="_실행예산(최종결재완료)" xfId="3207"/>
    <cellStyle name="_실행예산(최종사장님승인)" xfId="3208"/>
    <cellStyle name="_실행-청도삼랑진" xfId="217"/>
    <cellStyle name="_싸릿재실행-2(직영)" xfId="218"/>
    <cellStyle name="_싸릿재실행-2(직영)_2003년실행(싸릿재)" xfId="219"/>
    <cellStyle name="_싸릿재실행-2(직영)_2003년실행(싸릿재)_거제신현터널현장실행" xfId="220"/>
    <cellStyle name="_싸릿재실행-2(직영)_2003년실행(싸릿재)_거제신현터널현장실행_원덕실행분할" xfId="221"/>
    <cellStyle name="_싸릿재실행-2(직영)_2003년실행(싸릿재)_신현실행단가산출서" xfId="222"/>
    <cellStyle name="_싸릿재실행-2(직영)_2003년실행(싸릿재)_신현실행단가산출서_원덕실행분할" xfId="223"/>
    <cellStyle name="_싸릿재실행-2(직영)_2003년실행(싸릿재)_원덕실행분할" xfId="224"/>
    <cellStyle name="_싸릿재실행-2(직영)_원덕실행분할" xfId="225"/>
    <cellStyle name="_양식" xfId="2285"/>
    <cellStyle name="_양식_1" xfId="2286"/>
    <cellStyle name="_양식_2" xfId="2287"/>
    <cellStyle name="_양재동 도매센타(수정1006)" xfId="3209"/>
    <cellStyle name="_업무보고" xfId="226"/>
    <cellStyle name="_업체현황(토철포)" xfId="3210"/>
    <cellStyle name="_여수우회" xfId="227"/>
    <cellStyle name="_역T형옹벽" xfId="3211"/>
    <cellStyle name="_역T형옹벽_1" xfId="3212"/>
    <cellStyle name="_역T형옹벽_2" xfId="3213"/>
    <cellStyle name="_역T형옹벽_3" xfId="3214"/>
    <cellStyle name="_역T형옹벽_4" xfId="3215"/>
    <cellStyle name="_역T형옹벽_5" xfId="3216"/>
    <cellStyle name="_역T형옹벽_6" xfId="3217"/>
    <cellStyle name="_역T형옹벽_7" xfId="3218"/>
    <cellStyle name="_역T형옹벽_8" xfId="3219"/>
    <cellStyle name="_역T형옹벽_9" xfId="3220"/>
    <cellStyle name="_역T형옹벽_A" xfId="3221"/>
    <cellStyle name="_역T형옹벽_B" xfId="3222"/>
    <cellStyle name="_역T형옹벽_C" xfId="3223"/>
    <cellStyle name="_역T형옹벽_D" xfId="3224"/>
    <cellStyle name="_역T형옹벽_E" xfId="3225"/>
    <cellStyle name="_역T형옹벽_F" xfId="3226"/>
    <cellStyle name="_영산강-금호(부대내역)" xfId="228"/>
    <cellStyle name="_영산강-금호(부대내역)_공무정산양식(10월초)" xfId="229"/>
    <cellStyle name="_영산강-금호(부대내역)_공무정산양식(10월초)_기성내역서" xfId="230"/>
    <cellStyle name="_영산강-금호(부대내역)_공무정산양식(10월초)_기성내역서_전체계약변경(03)" xfId="231"/>
    <cellStyle name="_영산강-금호(부대내역)_공무정산양식(10월초)_전체계약변경(03)" xfId="232"/>
    <cellStyle name="_영산강-금호(부대내역)_공무정산양식(10월초)_포장외건(최종)" xfId="233"/>
    <cellStyle name="_영산강-금호(부대내역)_기성내역서" xfId="234"/>
    <cellStyle name="_영산강-금호(부대내역)_기성내역서_전체계약변경(03)" xfId="235"/>
    <cellStyle name="_영산강-금호(부대내역)_전체계약변경(03)" xfId="236"/>
    <cellStyle name="_영산강-금호(부대내역)_포장외건(최종)" xfId="237"/>
    <cellStyle name="_예정공정표" xfId="238"/>
    <cellStyle name="_예정공정표(전남남부권현장)" xfId="239"/>
    <cellStyle name="_예정공정표_현장관리비()" xfId="240"/>
    <cellStyle name="_예정공정표_현장관리비(김천교리1)" xfId="241"/>
    <cellStyle name="_예정공정표_현장관리비(대전서남부1)" xfId="242"/>
    <cellStyle name="_예정공정표_현장관리비(음성충주4)" xfId="243"/>
    <cellStyle name="_예정공정표_회천상패1(강교)" xfId="244"/>
    <cellStyle name="_예정공정표_회천상패1(설견)" xfId="245"/>
    <cellStyle name="_예정공정표2" xfId="246"/>
    <cellStyle name="_외주비(2003.02)" xfId="3227"/>
    <cellStyle name="_외주자선정의뢰서양식통일" xfId="3228"/>
    <cellStyle name="_용인동백C2-3" xfId="3229"/>
    <cellStyle name="_우" xfId="3230"/>
    <cellStyle name="_우_광주평동실행" xfId="3231"/>
    <cellStyle name="_우_광주평동실행_발주의뢰서(발코니난간)071004" xfId="3232"/>
    <cellStyle name="_우_광주평동실행_번암견적의뢰(협력)" xfId="3233"/>
    <cellStyle name="_우_광주평동실행_번암견적의뢰(협력)_발주의뢰서(발코니난간)071004" xfId="3234"/>
    <cellStyle name="_우_광주평동품의1" xfId="3235"/>
    <cellStyle name="_우_광주평동품의1_무안-광주2공구(협력)수정" xfId="3236"/>
    <cellStyle name="_우_광주평동품의1_무안-광주2공구(협력)수정_발주의뢰서(발코니난간)071004" xfId="3237"/>
    <cellStyle name="_우_광주평동품의1_발주의뢰서(발코니난간)071004" xfId="3238"/>
    <cellStyle name="_우_광주평동품의1_번암견적의뢰(협력)" xfId="3239"/>
    <cellStyle name="_우_광주평동품의1_번암견적의뢰(협력)_발주의뢰서(발코니난간)071004" xfId="3240"/>
    <cellStyle name="_우_광주평동품의1_적상무주IC도로(1공구)" xfId="3241"/>
    <cellStyle name="_우_광주평동품의1_적상무주IC도로(1공구)_발주의뢰서(발코니난간)071004" xfId="3242"/>
    <cellStyle name="_우_기장하수실행1" xfId="3243"/>
    <cellStyle name="_우_기장하수실행1_발주의뢰서(발코니난간)071004" xfId="3244"/>
    <cellStyle name="_우_기장하수실행1_번암견적의뢰(협력)" xfId="3245"/>
    <cellStyle name="_우_기장하수실행1_번암견적의뢰(협력)_발주의뢰서(발코니난간)071004" xfId="3246"/>
    <cellStyle name="_우_무안-광주2공구(협력)수정" xfId="3247"/>
    <cellStyle name="_우_무안-광주2공구(협력)수정_발주의뢰서(발코니난간)071004" xfId="3248"/>
    <cellStyle name="_우_발주의뢰서(발코니난간)071004" xfId="3249"/>
    <cellStyle name="_우_번암견적의뢰(협력)" xfId="3250"/>
    <cellStyle name="_우_번암견적의뢰(협력)_발주의뢰서(발코니난간)071004" xfId="3251"/>
    <cellStyle name="_우_송학실행안" xfId="3252"/>
    <cellStyle name="_우_송학실행안_발주의뢰서(발코니난간)071004" xfId="3253"/>
    <cellStyle name="_우_송학실행안_번암견적의뢰(협력)" xfId="3254"/>
    <cellStyle name="_우_송학실행안_번암견적의뢰(협력)_발주의뢰서(발코니난간)071004" xfId="3255"/>
    <cellStyle name="_우_송학하수투찰" xfId="3256"/>
    <cellStyle name="_우_송학하수투찰_발주의뢰서(발코니난간)071004" xfId="3257"/>
    <cellStyle name="_우_송학하수투찰_번암견적의뢰(협력)" xfId="3258"/>
    <cellStyle name="_우_송학하수투찰_번암견적의뢰(협력)_발주의뢰서(발코니난간)071004" xfId="3259"/>
    <cellStyle name="_우_송학하수품의(설계넣고)" xfId="3260"/>
    <cellStyle name="_우_송학하수품의(설계넣고)_무안-광주2공구(협력)수정" xfId="3261"/>
    <cellStyle name="_우_송학하수품의(설계넣고)_무안-광주2공구(협력)수정_발주의뢰서(발코니난간)071004" xfId="3262"/>
    <cellStyle name="_우_송학하수품의(설계넣고)_발주의뢰서(발코니난간)071004" xfId="3263"/>
    <cellStyle name="_우_송학하수품의(설계넣고)_번암견적의뢰(협력)" xfId="3264"/>
    <cellStyle name="_우_송학하수품의(설계넣고)_번암견적의뢰(협력)_발주의뢰서(발코니난간)071004" xfId="3265"/>
    <cellStyle name="_우_송학하수품의(설계넣고)_적상무주IC도로(1공구)" xfId="3266"/>
    <cellStyle name="_우_송학하수품의(설계넣고)_적상무주IC도로(1공구)_발주의뢰서(발코니난간)071004" xfId="3267"/>
    <cellStyle name="_우_우주센터투찰" xfId="3268"/>
    <cellStyle name="_우_우주센터투찰_광주평동실행" xfId="3269"/>
    <cellStyle name="_우_우주센터투찰_광주평동실행_발주의뢰서(발코니난간)071004" xfId="3270"/>
    <cellStyle name="_우_우주센터투찰_광주평동실행_번암견적의뢰(협력)" xfId="3271"/>
    <cellStyle name="_우_우주센터투찰_광주평동실행_번암견적의뢰(협력)_발주의뢰서(발코니난간)071004" xfId="3272"/>
    <cellStyle name="_우_우주센터투찰_광주평동품의1" xfId="3273"/>
    <cellStyle name="_우_우주센터투찰_광주평동품의1_무안-광주2공구(협력)수정" xfId="3274"/>
    <cellStyle name="_우_우주센터투찰_광주평동품의1_무안-광주2공구(협력)수정_발주의뢰서(발코니난간)071004" xfId="3275"/>
    <cellStyle name="_우_우주센터투찰_광주평동품의1_발주의뢰서(발코니난간)071004" xfId="3276"/>
    <cellStyle name="_우_우주센터투찰_광주평동품의1_번암견적의뢰(협력)" xfId="3277"/>
    <cellStyle name="_우_우주센터투찰_광주평동품의1_번암견적의뢰(협력)_발주의뢰서(발코니난간)071004" xfId="3278"/>
    <cellStyle name="_우_우주센터투찰_광주평동품의1_적상무주IC도로(1공구)" xfId="3279"/>
    <cellStyle name="_우_우주센터투찰_광주평동품의1_적상무주IC도로(1공구)_발주의뢰서(발코니난간)071004" xfId="3280"/>
    <cellStyle name="_우_우주센터투찰_기장하수실행1" xfId="3281"/>
    <cellStyle name="_우_우주센터투찰_기장하수실행1_발주의뢰서(발코니난간)071004" xfId="3282"/>
    <cellStyle name="_우_우주센터투찰_기장하수실행1_번암견적의뢰(협력)" xfId="3283"/>
    <cellStyle name="_우_우주센터투찰_기장하수실행1_번암견적의뢰(협력)_발주의뢰서(발코니난간)071004" xfId="3284"/>
    <cellStyle name="_우_우주센터투찰_무안-광주2공구(협력)수정" xfId="3285"/>
    <cellStyle name="_우_우주센터투찰_무안-광주2공구(협력)수정_발주의뢰서(발코니난간)071004" xfId="3286"/>
    <cellStyle name="_우_우주센터투찰_발주의뢰서(발코니난간)071004" xfId="3287"/>
    <cellStyle name="_우_우주센터투찰_번암견적의뢰(협력)" xfId="3288"/>
    <cellStyle name="_우_우주센터투찰_번암견적의뢰(협력)_발주의뢰서(발코니난간)071004" xfId="3289"/>
    <cellStyle name="_우_우주센터투찰_송학실행안" xfId="3290"/>
    <cellStyle name="_우_우주센터투찰_송학실행안_발주의뢰서(발코니난간)071004" xfId="3291"/>
    <cellStyle name="_우_우주센터투찰_송학실행안_번암견적의뢰(협력)" xfId="3292"/>
    <cellStyle name="_우_우주센터투찰_송학실행안_번암견적의뢰(협력)_발주의뢰서(발코니난간)071004" xfId="3293"/>
    <cellStyle name="_우_우주센터투찰_송학하수투찰" xfId="3294"/>
    <cellStyle name="_우_우주센터투찰_송학하수투찰_발주의뢰서(발코니난간)071004" xfId="3295"/>
    <cellStyle name="_우_우주센터투찰_송학하수투찰_번암견적의뢰(협력)" xfId="3296"/>
    <cellStyle name="_우_우주센터투찰_송학하수투찰_번암견적의뢰(협력)_발주의뢰서(발코니난간)071004" xfId="3297"/>
    <cellStyle name="_우_우주센터투찰_송학하수품의(설계넣고)" xfId="3298"/>
    <cellStyle name="_우_우주센터투찰_송학하수품의(설계넣고)_무안-광주2공구(협력)수정" xfId="3299"/>
    <cellStyle name="_우_우주센터투찰_송학하수품의(설계넣고)_무안-광주2공구(협력)수정_발주의뢰서(발코니난간)071004" xfId="3300"/>
    <cellStyle name="_우_우주센터투찰_송학하수품의(설계넣고)_발주의뢰서(발코니난간)071004" xfId="3301"/>
    <cellStyle name="_우_우주센터투찰_송학하수품의(설계넣고)_번암견적의뢰(협력)" xfId="3302"/>
    <cellStyle name="_우_우주센터투찰_송학하수품의(설계넣고)_번암견적의뢰(협력)_발주의뢰서(발코니난간)071004" xfId="3303"/>
    <cellStyle name="_우_우주센터투찰_송학하수품의(설계넣고)_적상무주IC도로(1공구)" xfId="3304"/>
    <cellStyle name="_우_우주센터투찰_송학하수품의(설계넣고)_적상무주IC도로(1공구)_발주의뢰서(발코니난간)071004" xfId="3305"/>
    <cellStyle name="_우_우주센터투찰_적상무주IC도로(1공구)" xfId="3306"/>
    <cellStyle name="_우_우주센터투찰_적상무주IC도로(1공구)_발주의뢰서(발코니난간)071004" xfId="3307"/>
    <cellStyle name="_우_적상무주IC도로(1공구)" xfId="3308"/>
    <cellStyle name="_우_적상무주IC도로(1공구)_발주의뢰서(발코니난간)071004" xfId="3309"/>
    <cellStyle name="_우주센" xfId="3310"/>
    <cellStyle name="_우주센_광주평동실행" xfId="3311"/>
    <cellStyle name="_우주센_광주평동실행_발주의뢰서(발코니난간)071004" xfId="3312"/>
    <cellStyle name="_우주센_광주평동실행_번암견적의뢰(협력)" xfId="3313"/>
    <cellStyle name="_우주센_광주평동실행_번암견적의뢰(협력)_발주의뢰서(발코니난간)071004" xfId="3314"/>
    <cellStyle name="_우주센_광주평동품의1" xfId="3315"/>
    <cellStyle name="_우주센_광주평동품의1_무안-광주2공구(협력)수정" xfId="3316"/>
    <cellStyle name="_우주센_광주평동품의1_무안-광주2공구(협력)수정_발주의뢰서(발코니난간)071004" xfId="3317"/>
    <cellStyle name="_우주센_광주평동품의1_발주의뢰서(발코니난간)071004" xfId="3318"/>
    <cellStyle name="_우주센_광주평동품의1_번암견적의뢰(협력)" xfId="3319"/>
    <cellStyle name="_우주센_광주평동품의1_번암견적의뢰(협력)_발주의뢰서(발코니난간)071004" xfId="3320"/>
    <cellStyle name="_우주센_광주평동품의1_적상무주IC도로(1공구)" xfId="3321"/>
    <cellStyle name="_우주센_광주평동품의1_적상무주IC도로(1공구)_발주의뢰서(발코니난간)071004" xfId="3322"/>
    <cellStyle name="_우주센_기장하수실행1" xfId="3323"/>
    <cellStyle name="_우주센_기장하수실행1_발주의뢰서(발코니난간)071004" xfId="3324"/>
    <cellStyle name="_우주센_기장하수실행1_번암견적의뢰(협력)" xfId="3325"/>
    <cellStyle name="_우주센_기장하수실행1_번암견적의뢰(협력)_발주의뢰서(발코니난간)071004" xfId="3326"/>
    <cellStyle name="_우주센_무안-광주2공구(협력)수정" xfId="3327"/>
    <cellStyle name="_우주센_무안-광주2공구(협력)수정_발주의뢰서(발코니난간)071004" xfId="3328"/>
    <cellStyle name="_우주센_발주의뢰서(발코니난간)071004" xfId="3329"/>
    <cellStyle name="_우주센_번암견적의뢰(협력)" xfId="3330"/>
    <cellStyle name="_우주센_번암견적의뢰(협력)_발주의뢰서(발코니난간)071004" xfId="3331"/>
    <cellStyle name="_우주센_송학실행안" xfId="3332"/>
    <cellStyle name="_우주센_송학실행안_발주의뢰서(발코니난간)071004" xfId="3333"/>
    <cellStyle name="_우주센_송학실행안_번암견적의뢰(협력)" xfId="3334"/>
    <cellStyle name="_우주센_송학실행안_번암견적의뢰(협력)_발주의뢰서(발코니난간)071004" xfId="3335"/>
    <cellStyle name="_우주센_송학하수투찰" xfId="3336"/>
    <cellStyle name="_우주센_송학하수투찰_발주의뢰서(발코니난간)071004" xfId="3337"/>
    <cellStyle name="_우주센_송학하수투찰_번암견적의뢰(협력)" xfId="3338"/>
    <cellStyle name="_우주센_송학하수투찰_번암견적의뢰(협력)_발주의뢰서(발코니난간)071004" xfId="3339"/>
    <cellStyle name="_우주센_송학하수품의(설계넣고)" xfId="3340"/>
    <cellStyle name="_우주센_송학하수품의(설계넣고)_무안-광주2공구(협력)수정" xfId="3341"/>
    <cellStyle name="_우주센_송학하수품의(설계넣고)_무안-광주2공구(협력)수정_발주의뢰서(발코니난간)071004" xfId="3342"/>
    <cellStyle name="_우주센_송학하수품의(설계넣고)_발주의뢰서(발코니난간)071004" xfId="3343"/>
    <cellStyle name="_우주센_송학하수품의(설계넣고)_번암견적의뢰(협력)" xfId="3344"/>
    <cellStyle name="_우주센_송학하수품의(설계넣고)_번암견적의뢰(협력)_발주의뢰서(발코니난간)071004" xfId="3345"/>
    <cellStyle name="_우주센_송학하수품의(설계넣고)_적상무주IC도로(1공구)" xfId="3346"/>
    <cellStyle name="_우주센_송학하수품의(설계넣고)_적상무주IC도로(1공구)_발주의뢰서(발코니난간)071004" xfId="3347"/>
    <cellStyle name="_우주센_우주센터투찰" xfId="3348"/>
    <cellStyle name="_우주센_우주센터투찰_광주평동실행" xfId="3349"/>
    <cellStyle name="_우주센_우주센터투찰_광주평동실행_발주의뢰서(발코니난간)071004" xfId="3350"/>
    <cellStyle name="_우주센_우주센터투찰_광주평동실행_번암견적의뢰(협력)" xfId="3351"/>
    <cellStyle name="_우주센_우주센터투찰_광주평동실행_번암견적의뢰(협력)_발주의뢰서(발코니난간)071004" xfId="3352"/>
    <cellStyle name="_우주센_우주센터투찰_광주평동품의1" xfId="3353"/>
    <cellStyle name="_우주센_우주센터투찰_광주평동품의1_무안-광주2공구(협력)수정" xfId="3354"/>
    <cellStyle name="_우주센_우주센터투찰_광주평동품의1_무안-광주2공구(협력)수정_발주의뢰서(발코니난간)071004" xfId="3355"/>
    <cellStyle name="_우주센_우주센터투찰_광주평동품의1_발주의뢰서(발코니난간)071004" xfId="3356"/>
    <cellStyle name="_우주센_우주센터투찰_광주평동품의1_번암견적의뢰(협력)" xfId="3357"/>
    <cellStyle name="_우주센_우주센터투찰_광주평동품의1_번암견적의뢰(협력)_발주의뢰서(발코니난간)071004" xfId="3358"/>
    <cellStyle name="_우주센_우주센터투찰_광주평동품의1_적상무주IC도로(1공구)" xfId="3359"/>
    <cellStyle name="_우주센_우주센터투찰_광주평동품의1_적상무주IC도로(1공구)_발주의뢰서(발코니난간)071004" xfId="3360"/>
    <cellStyle name="_우주센_우주센터투찰_기장하수실행1" xfId="3361"/>
    <cellStyle name="_우주센_우주센터투찰_기장하수실행1_발주의뢰서(발코니난간)071004" xfId="3362"/>
    <cellStyle name="_우주센_우주센터투찰_기장하수실행1_번암견적의뢰(협력)" xfId="3363"/>
    <cellStyle name="_우주센_우주센터투찰_기장하수실행1_번암견적의뢰(협력)_발주의뢰서(발코니난간)071004" xfId="3364"/>
    <cellStyle name="_우주센_우주센터투찰_무안-광주2공구(협력)수정" xfId="3365"/>
    <cellStyle name="_우주센_우주센터투찰_무안-광주2공구(협력)수정_발주의뢰서(발코니난간)071004" xfId="3366"/>
    <cellStyle name="_우주센_우주센터투찰_발주의뢰서(발코니난간)071004" xfId="3367"/>
    <cellStyle name="_우주센_우주센터투찰_번암견적의뢰(협력)" xfId="3368"/>
    <cellStyle name="_우주센_우주센터투찰_번암견적의뢰(협력)_발주의뢰서(발코니난간)071004" xfId="3369"/>
    <cellStyle name="_우주센_우주센터투찰_송학실행안" xfId="3370"/>
    <cellStyle name="_우주센_우주센터투찰_송학실행안_발주의뢰서(발코니난간)071004" xfId="3371"/>
    <cellStyle name="_우주센_우주센터투찰_송학실행안_번암견적의뢰(협력)" xfId="3372"/>
    <cellStyle name="_우주센_우주센터투찰_송학실행안_번암견적의뢰(협력)_발주의뢰서(발코니난간)071004" xfId="3373"/>
    <cellStyle name="_우주센_우주센터투찰_송학하수투찰" xfId="3374"/>
    <cellStyle name="_우주센_우주센터투찰_송학하수투찰_발주의뢰서(발코니난간)071004" xfId="3375"/>
    <cellStyle name="_우주센_우주센터투찰_송학하수투찰_번암견적의뢰(협력)" xfId="3376"/>
    <cellStyle name="_우주센_우주센터투찰_송학하수투찰_번암견적의뢰(협력)_발주의뢰서(발코니난간)071004" xfId="3377"/>
    <cellStyle name="_우주센_우주센터투찰_송학하수품의(설계넣고)" xfId="3378"/>
    <cellStyle name="_우주센_우주센터투찰_송학하수품의(설계넣고)_무안-광주2공구(협력)수정" xfId="3379"/>
    <cellStyle name="_우주센_우주센터투찰_송학하수품의(설계넣고)_무안-광주2공구(협력)수정_발주의뢰서(발코니난간)071004" xfId="3380"/>
    <cellStyle name="_우주센_우주센터투찰_송학하수품의(설계넣고)_발주의뢰서(발코니난간)071004" xfId="3381"/>
    <cellStyle name="_우주센_우주센터투찰_송학하수품의(설계넣고)_번암견적의뢰(협력)" xfId="3382"/>
    <cellStyle name="_우주센_우주센터투찰_송학하수품의(설계넣고)_번암견적의뢰(협력)_발주의뢰서(발코니난간)071004" xfId="3383"/>
    <cellStyle name="_우주센_우주센터투찰_송학하수품의(설계넣고)_적상무주IC도로(1공구)" xfId="3384"/>
    <cellStyle name="_우주센_우주센터투찰_송학하수품의(설계넣고)_적상무주IC도로(1공구)_발주의뢰서(발코니난간)071004" xfId="3385"/>
    <cellStyle name="_우주센_우주센터투찰_적상무주IC도로(1공구)" xfId="3386"/>
    <cellStyle name="_우주센_우주센터투찰_적상무주IC도로(1공구)_발주의뢰서(발코니난간)071004" xfId="3387"/>
    <cellStyle name="_우주센_적상무주IC도로(1공구)" xfId="3388"/>
    <cellStyle name="_우주센_적상무주IC도로(1공구)_발주의뢰서(발코니난간)071004" xfId="3389"/>
    <cellStyle name="_운반일위" xfId="247"/>
    <cellStyle name="_운영회의-3차(2004.11.15 신매오월)" xfId="248"/>
    <cellStyle name="_울산강동교차로계산서(최종)06.07(wp)" xfId="249"/>
    <cellStyle name="_울산강동터널계산서(수정본2)" xfId="250"/>
    <cellStyle name="_울산강동터널계산서(최종)REV2" xfId="251"/>
    <cellStyle name="_원당 1차 실행001(030329)" xfId="3390"/>
    <cellStyle name="_원당실행내역" xfId="3391"/>
    <cellStyle name="_원당-지구외배수공사(설계변경-토공조정1027상수결합수정29토공물푸기토공)" xfId="3392"/>
    <cellStyle name="_원덕실행분할" xfId="252"/>
    <cellStyle name="_원덕실행분할_원덕실행분할" xfId="253"/>
    <cellStyle name="_월기성(경남)" xfId="254"/>
    <cellStyle name="_월기성(경남)_원덕실행분할" xfId="255"/>
    <cellStyle name="_월말기성" xfId="256"/>
    <cellStyle name="_월말기성_원덕실행분할" xfId="257"/>
    <cellStyle name="_월예정공정표" xfId="258"/>
    <cellStyle name="_유첨3(서식)" xfId="2288"/>
    <cellStyle name="_유첨3(서식)_1" xfId="2289"/>
    <cellStyle name="_이화삼계(공종기안)" xfId="3393"/>
    <cellStyle name="_이화삼계(공종기안)_02)최저가내역작업(광주3-83.5%-동일)" xfId="3394"/>
    <cellStyle name="_이화삼계(공종기안)_02)투찰내역서(엑셀용-1)" xfId="3395"/>
    <cellStyle name="_이화삼계(공종기안)_02)투찰내역서(엑셀용-1)_02)최저가내역작업(광주3-83.5%-동일)" xfId="3396"/>
    <cellStyle name="_이화삼계(공종기안)_02)투찰내역서(엑셀용-1)_05)최저가내역작업(광주3-84.5%-동일-수정확정분)" xfId="3397"/>
    <cellStyle name="_이화삼계(공종기안)_02)투찰내역서(엑셀용-1-확인용)" xfId="3398"/>
    <cellStyle name="_이화삼계(공종기안)_02)투찰내역서(엑셀용-1-확인용)_02)최저가내역작업(광주3-83.5%-동일)" xfId="3399"/>
    <cellStyle name="_이화삼계(공종기안)_02)투찰내역서(엑셀용-1-확인용)_05)최저가내역작업(광주3-84.5%-동일-수정확정분)" xfId="3400"/>
    <cellStyle name="_이화삼계(공종기안)_05)최저가내역작업(광주3-84.5%-동일-수정확정분)" xfId="3401"/>
    <cellStyle name="_이화삼계(공종기안)_발주의뢰서(발코니난간)071004" xfId="3402"/>
    <cellStyle name="_이화삼계(공종기안)_유리공사(문화동8.5)" xfId="3403"/>
    <cellStyle name="_이화삼계(공종기안)_유리공사(문화동8.5)_발주의뢰서(발코니난간)071004" xfId="3404"/>
    <cellStyle name="_이화삼계(공종기안)_유리공사(문화동8.5)_창호철물수량(05.9.7)" xfId="3405"/>
    <cellStyle name="_이화삼계(공종기안)_유리공사(문화동8.5)_창호철물수량(05.9.7)_발주의뢰서(발코니난간)071004" xfId="3406"/>
    <cellStyle name="_이화삼계(공종기안)_창호철물(검토)" xfId="3407"/>
    <cellStyle name="_이화삼계(공종기안)_창호철물(검토)_발주의뢰서(발코니난간)071004" xfId="3408"/>
    <cellStyle name="_이화삼계(공종기안)_창호철물(검토)_창호철물수량(05.9.7)" xfId="3409"/>
    <cellStyle name="_이화삼계(공종기안)_창호철물(검토)_창호철물수량(05.9.7)_발주의뢰서(발코니난간)071004" xfId="3410"/>
    <cellStyle name="_인원계획표 " xfId="259"/>
    <cellStyle name="_인원계획표 _★이화-삼계도급실행(2003.04.11)" xfId="3411"/>
    <cellStyle name="_인원계획표 _★이화-삼계도급실행(2003.04.11)_02)최저가내역작업(광주3-83.5%-동일)" xfId="3412"/>
    <cellStyle name="_인원계획표 _★이화-삼계도급실행(2003.04.11)_02)투찰내역서(엑셀용-1)" xfId="3413"/>
    <cellStyle name="_인원계획표 _★이화-삼계도급실행(2003.04.11)_02)투찰내역서(엑셀용-1)_02)최저가내역작업(광주3-83.5%-동일)" xfId="3414"/>
    <cellStyle name="_인원계획표 _★이화-삼계도급실행(2003.04.11)_02)투찰내역서(엑셀용-1)_05)최저가내역작업(광주3-84.5%-동일-수정확정분)" xfId="3415"/>
    <cellStyle name="_인원계획표 _★이화-삼계도급실행(2003.04.11)_02)투찰내역서(엑셀용-1-확인용)" xfId="3416"/>
    <cellStyle name="_인원계획표 _★이화-삼계도급실행(2003.04.11)_02)투찰내역서(엑셀용-1-확인용)_02)최저가내역작업(광주3-83.5%-동일)" xfId="3417"/>
    <cellStyle name="_인원계획표 _★이화-삼계도급실행(2003.04.11)_02)투찰내역서(엑셀용-1-확인용)_05)최저가내역작업(광주3-84.5%-동일-수정확정분)" xfId="3418"/>
    <cellStyle name="_인원계획표 _★이화-삼계도급실행(2003.04.11)_05)최저가내역작업(광주3-84.5%-동일-수정확정분)" xfId="3419"/>
    <cellStyle name="_인원계획표 _★이화-삼계도급실행(2003.04.11)_발주의뢰서(발코니난간)071004" xfId="3420"/>
    <cellStyle name="_인원계획표 _★이화-삼계도급실행(2003.04.11)_유리공사(문화동8.5)" xfId="3421"/>
    <cellStyle name="_인원계획표 _★이화-삼계도급실행(2003.04.11)_유리공사(문화동8.5)_발주의뢰서(발코니난간)071004" xfId="3422"/>
    <cellStyle name="_인원계획표 _★이화-삼계도급실행(2003.04.11)_유리공사(문화동8.5)_창호철물수량(05.9.7)" xfId="3423"/>
    <cellStyle name="_인원계획표 _★이화-삼계도급실행(2003.04.11)_유리공사(문화동8.5)_창호철물수량(05.9.7)_발주의뢰서(발코니난간)071004" xfId="3424"/>
    <cellStyle name="_인원계획표 _★이화-삼계도급실행(2003.04.11)_창호철물(검토)" xfId="3425"/>
    <cellStyle name="_인원계획표 _★이화-삼계도급실행(2003.04.11)_창호철물(검토)_발주의뢰서(발코니난간)071004" xfId="3426"/>
    <cellStyle name="_인원계획표 _★이화-삼계도급실행(2003.04.11)_창호철물(검토)_창호철물수량(05.9.7)" xfId="3427"/>
    <cellStyle name="_인원계획표 _★이화-삼계도급실행(2003.04.11)_창호철물(검토)_창호철물수량(05.9.7)_발주의뢰서(발코니난간)071004" xfId="3428"/>
    <cellStyle name="_인원계획표 _02)최저가내역작업(광주3-83.5%-동일)" xfId="3429"/>
    <cellStyle name="_인원계획표 _02)투찰내역서(엑셀용-1)" xfId="3430"/>
    <cellStyle name="_인원계획표 _02)투찰내역서(엑셀용-1)_02)최저가내역작업(광주3-83.5%-동일)" xfId="3431"/>
    <cellStyle name="_인원계획표 _02)투찰내역서(엑셀용-1)_05)최저가내역작업(광주3-84.5%-동일-수정확정분)" xfId="3432"/>
    <cellStyle name="_인원계획표 _02)투찰내역서(엑셀용-1-확인용)" xfId="3433"/>
    <cellStyle name="_인원계획표 _02)투찰내역서(엑셀용-1-확인용)_02)최저가내역작업(광주3-83.5%-동일)" xfId="3434"/>
    <cellStyle name="_인원계획표 _02)투찰내역서(엑셀용-1-확인용)_05)최저가내역작업(광주3-84.5%-동일-수정확정분)" xfId="3435"/>
    <cellStyle name="_인원계획표 _05)최저가내역작업(광주3-84.5%-동일-수정확정분)" xfId="3436"/>
    <cellStyle name="_인원계획표 _1차 - 서초동오피스텔내역서" xfId="260"/>
    <cellStyle name="_인원계획표 _1차 - 서초동오피스텔내역서_1차 - 서교동353-5 내역서" xfId="261"/>
    <cellStyle name="_인원계획표 _1차 - 서초동오피스텔내역서_1차 - 서교동353-5 내역서_1차 삼성동 내역서" xfId="262"/>
    <cellStyle name="_인원계획표 _1차 - 서초동오피스텔내역서_1차 - 서교동353-5 내역서_1차 알파베타 내역서" xfId="263"/>
    <cellStyle name="_인원계획표 _1차 - 서초동오피스텔내역서_1차 - 서교동353-5 내역서_1차 알파베타 내역서_4차 알파베타 내역서" xfId="264"/>
    <cellStyle name="_인원계획표 _1차 - 서초동오피스텔내역서_1차 - 서교동353-5 내역서_1차 알파베타 내역서_4차 알파베타 내역서_1차 삼성동 내역서" xfId="265"/>
    <cellStyle name="_인원계획표 _1차 - 서초동오피스텔내역서_1차 삼성동 내역서" xfId="266"/>
    <cellStyle name="_인원계획표 _1차 - 서초동오피스텔내역서_1차 알파베타 내역서" xfId="267"/>
    <cellStyle name="_인원계획표 _1차 - 서초동오피스텔내역서_1차 알파베타 내역서_4차 알파베타 내역서" xfId="268"/>
    <cellStyle name="_인원계획표 _1차 - 서초동오피스텔내역서_1차 알파베타 내역서_4차 알파베타 내역서_1차 삼성동 내역서" xfId="269"/>
    <cellStyle name="_인원계획표 _1차 - 서초동오피스텔내역서_단가" xfId="270"/>
    <cellStyle name="_인원계획표 _1차 - 서초동오피스텔내역서_단가_1차 삼성동 내역서" xfId="271"/>
    <cellStyle name="_인원계획표 _1차 - 서초동오피스텔내역서_단가_1차 알파베타 내역서" xfId="272"/>
    <cellStyle name="_인원계획표 _1차 - 서초동오피스텔내역서_단가_1차 알파베타 내역서_4차 알파베타 내역서" xfId="273"/>
    <cellStyle name="_인원계획표 _1차 - 서초동오피스텔내역서_단가_1차 알파베타 내역서_4차 알파베타 내역서_1차 삼성동 내역서" xfId="274"/>
    <cellStyle name="_인원계획표 _1차 - 서초동오피스텔내역서_서교동(종만)" xfId="275"/>
    <cellStyle name="_인원계획표 _1차 - 서초동오피스텔내역서_서교동(종만)_1차 삼성동 내역서" xfId="276"/>
    <cellStyle name="_인원계획표 _1차 - 서초동오피스텔내역서_서교동(종만)_1차 알파베타 내역서" xfId="277"/>
    <cellStyle name="_인원계획표 _1차 - 서초동오피스텔내역서_서교동(종만)_1차 알파베타 내역서_4차 알파베타 내역서" xfId="278"/>
    <cellStyle name="_인원계획표 _1차 - 서초동오피스텔내역서_서교동(종만)_1차 알파베타 내역서_4차 알파베타 내역서_1차 삼성동 내역서" xfId="279"/>
    <cellStyle name="_인원계획표 _2002년 현장운영계획양식" xfId="280"/>
    <cellStyle name="_인원계획표 _2002년 현장운영계획양식_2003년실행(싸릿재)" xfId="281"/>
    <cellStyle name="_인원계획표 _2002년 현장운영계획양식_2003년실행(싸릿재)_거제신현터널현장실행" xfId="282"/>
    <cellStyle name="_인원계획표 _2002년 현장운영계획양식_2003년실행(싸릿재)_거제신현터널현장실행_원덕실행분할" xfId="283"/>
    <cellStyle name="_인원계획표 _2002년 현장운영계획양식_2003년실행(싸릿재)_신현실행단가산출서" xfId="284"/>
    <cellStyle name="_인원계획표 _2002년 현장운영계획양식_2003년실행(싸릿재)_신현실행단가산출서_원덕실행분할" xfId="285"/>
    <cellStyle name="_인원계획표 _2002년 현장운영계획양식_2003년실행(싸릿재)_원덕실행분할" xfId="286"/>
    <cellStyle name="_인원계획표 _2002년 현장운영계획양식_실행단가" xfId="287"/>
    <cellStyle name="_인원계획표 _2002년 현장운영계획양식_실행단가_2003년실행(싸릿재)" xfId="288"/>
    <cellStyle name="_인원계획표 _2002년 현장운영계획양식_실행단가_2003년실행(싸릿재)_거제신현터널현장실행" xfId="289"/>
    <cellStyle name="_인원계획표 _2002년 현장운영계획양식_실행단가_2003년실행(싸릿재)_거제신현터널현장실행_원덕실행분할" xfId="290"/>
    <cellStyle name="_인원계획표 _2002년 현장운영계획양식_실행단가_2003년실행(싸릿재)_신현실행단가산출서" xfId="291"/>
    <cellStyle name="_인원계획표 _2002년 현장운영계획양식_실행단가_2003년실행(싸릿재)_신현실행단가산출서_원덕실행분할" xfId="292"/>
    <cellStyle name="_인원계획표 _2002년 현장운영계획양식_실행단가_2003년실행(싸릿재)_원덕실행분할" xfId="293"/>
    <cellStyle name="_인원계획표 _2002년 현장운영계획양식_실행단가_원덕실행분할" xfId="294"/>
    <cellStyle name="_인원계획표 _2002년 현장운영계획양식_원덕실행분할" xfId="295"/>
    <cellStyle name="_인원계획표 _2003년 실행(장성-담양)" xfId="296"/>
    <cellStyle name="_인원계획표 _2003년 실행(장성-담양)_원덕실행분할" xfId="297"/>
    <cellStyle name="_인원계획표 _2003년실행양식" xfId="298"/>
    <cellStyle name="_인원계획표 _2003년실행양식_2003년실행(싸릿재)" xfId="299"/>
    <cellStyle name="_인원계획표 _2003년실행양식_2003년실행(싸릿재)_거제신현터널현장실행" xfId="300"/>
    <cellStyle name="_인원계획표 _2003년실행양식_2003년실행(싸릿재)_거제신현터널현장실행_원덕실행분할" xfId="301"/>
    <cellStyle name="_인원계획표 _2003년실행양식_2003년실행(싸릿재)_신현실행단가산출서" xfId="302"/>
    <cellStyle name="_인원계획표 _2003년실행양식_2003년실행(싸릿재)_신현실행단가산출서_원덕실행분할" xfId="303"/>
    <cellStyle name="_인원계획표 _2003년실행양식_2003년실행(싸릿재)_원덕실행분할" xfId="304"/>
    <cellStyle name="_인원계획표 _2003년실행양식_원덕실행분할" xfId="305"/>
    <cellStyle name="_인원계획표 _2003웁스" xfId="306"/>
    <cellStyle name="_인원계획표 _2003웁스_2003년실행(싸릿재)" xfId="307"/>
    <cellStyle name="_인원계획표 _2003웁스_2003년실행(싸릿재)_거제신현터널현장실행" xfId="308"/>
    <cellStyle name="_인원계획표 _2003웁스_2003년실행(싸릿재)_거제신현터널현장실행_원덕실행분할" xfId="309"/>
    <cellStyle name="_인원계획표 _2003웁스_2003년실행(싸릿재)_신현실행단가산출서" xfId="310"/>
    <cellStyle name="_인원계획표 _2003웁스_2003년실행(싸릿재)_신현실행단가산출서_원덕실행분할" xfId="311"/>
    <cellStyle name="_인원계획표 _2003웁스_2003년실행(싸릿재)_원덕실행분할" xfId="312"/>
    <cellStyle name="_인원계획표 _2003웁스_원덕실행분할" xfId="313"/>
    <cellStyle name="_인원계획표 _2차 - 서초동오피스텔내역서(실행연습)" xfId="314"/>
    <cellStyle name="_인원계획표 _2차 - 서초동오피스텔내역서(실행연습)_1차 - 서교동353-5 내역서" xfId="315"/>
    <cellStyle name="_인원계획표 _2차 - 서초동오피스텔내역서(실행연습)_1차 - 서교동353-5 내역서_1차 삼성동 내역서" xfId="316"/>
    <cellStyle name="_인원계획표 _2차 - 서초동오피스텔내역서(실행연습)_1차 - 서교동353-5 내역서_1차 알파베타 내역서" xfId="317"/>
    <cellStyle name="_인원계획표 _2차 - 서초동오피스텔내역서(실행연습)_1차 - 서교동353-5 내역서_1차 알파베타 내역서_4차 알파베타 내역서" xfId="318"/>
    <cellStyle name="_인원계획표 _2차 - 서초동오피스텔내역서(실행연습)_1차 - 서교동353-5 내역서_1차 알파베타 내역서_4차 알파베타 내역서_1차 삼성동 내역서" xfId="319"/>
    <cellStyle name="_인원계획표 _2차 - 서초동오피스텔내역서(실행연습)_1차 삼성동 내역서" xfId="320"/>
    <cellStyle name="_인원계획표 _2차 - 서초동오피스텔내역서(실행연습)_1차 알파베타 내역서" xfId="321"/>
    <cellStyle name="_인원계획표 _2차 - 서초동오피스텔내역서(실행연습)_1차 알파베타 내역서_4차 알파베타 내역서" xfId="322"/>
    <cellStyle name="_인원계획표 _2차 - 서초동오피스텔내역서(실행연습)_1차 알파베타 내역서_4차 알파베타 내역서_1차 삼성동 내역서" xfId="323"/>
    <cellStyle name="_인원계획표 _2차 - 서초동오피스텔내역서(실행연습)_단가" xfId="324"/>
    <cellStyle name="_인원계획표 _2차 - 서초동오피스텔내역서(실행연습)_단가_1차 삼성동 내역서" xfId="325"/>
    <cellStyle name="_인원계획표 _2차 - 서초동오피스텔내역서(실행연습)_단가_1차 알파베타 내역서" xfId="326"/>
    <cellStyle name="_인원계획표 _2차 - 서초동오피스텔내역서(실행연습)_단가_1차 알파베타 내역서_4차 알파베타 내역서" xfId="327"/>
    <cellStyle name="_인원계획표 _2차 - 서초동오피스텔내역서(실행연습)_단가_1차 알파베타 내역서_4차 알파베타 내역서_1차 삼성동 내역서" xfId="328"/>
    <cellStyle name="_인원계획표 _2차 - 서초동오피스텔내역서(실행연습)_서교동(종만)" xfId="329"/>
    <cellStyle name="_인원계획표 _2차 - 서초동오피스텔내역서(실행연습)_서교동(종만)_1차 삼성동 내역서" xfId="330"/>
    <cellStyle name="_인원계획표 _2차 - 서초동오피스텔내역서(실행연습)_서교동(종만)_1차 알파베타 내역서" xfId="331"/>
    <cellStyle name="_인원계획표 _2차 - 서초동오피스텔내역서(실행연습)_서교동(종만)_1차 알파베타 내역서_4차 알파베타 내역서" xfId="332"/>
    <cellStyle name="_인원계획표 _2차 - 서초동오피스텔내역서(실행연습)_서교동(종만)_1차 알파베타 내역서_4차 알파베타 내역서_1차 삼성동 내역서" xfId="333"/>
    <cellStyle name="_인원계획표 _3차 - 서교동353-5 내역서(단가변경)" xfId="334"/>
    <cellStyle name="_인원계획표 _3차 - 서교동353-5 내역서(단가변경)_1차 삼성동 내역서" xfId="335"/>
    <cellStyle name="_인원계획표 _3차 - 서교동353-5 내역서(단가변경)_1차 알파베타 내역서" xfId="336"/>
    <cellStyle name="_인원계획표 _3차 - 서교동353-5 내역서(단가변경)_1차 알파베타 내역서_4차 알파베타 내역서" xfId="337"/>
    <cellStyle name="_인원계획표 _3차 - 서교동353-5 내역서(단가변경)_1차 알파베타 내역서_4차 알파베타 내역서_1차 삼성동 내역서" xfId="338"/>
    <cellStyle name="_인원계획표 _4차 - 서교동53-5 내역서(단가변경)" xfId="339"/>
    <cellStyle name="_인원계획표 _4차 - 서교동53-5 내역서(단가변경)_1차 삼성동 내역서" xfId="340"/>
    <cellStyle name="_인원계획표 _4차 - 서교동53-5 내역서(단가변경)_1차 알파베타 내역서" xfId="341"/>
    <cellStyle name="_인원계획표 _4차 - 서교동53-5 내역서(단가변경)_1차 알파베타 내역서_4차 알파베타 내역서" xfId="342"/>
    <cellStyle name="_인원계획표 _4차 - 서교동53-5 내역서(단가변경)_1차 알파베타 내역서_4차 알파베타 내역서_1차 삼성동 내역서" xfId="343"/>
    <cellStyle name="_인원계획표 _4차 알파베타 내역서" xfId="344"/>
    <cellStyle name="_인원계획표 _4차 알파베타 내역서_1차 삼성동 내역서" xfId="345"/>
    <cellStyle name="_인원계획표 _간접비" xfId="346"/>
    <cellStyle name="_인원계획표 _거제신현터널현장실행" xfId="347"/>
    <cellStyle name="_인원계획표 _거제신현터널현장실행_원덕실행분할" xfId="348"/>
    <cellStyle name="_인원계획표 _경춘선3공구-설투견" xfId="349"/>
    <cellStyle name="_인원계획표 _광주평동실행" xfId="3437"/>
    <cellStyle name="_인원계획표 _광주평동실행_발주의뢰서(발코니난간)071004" xfId="3438"/>
    <cellStyle name="_인원계획표 _광주평동실행_번암견적의뢰(협력)" xfId="3439"/>
    <cellStyle name="_인원계획표 _광주평동실행_번암견적의뢰(협력)_발주의뢰서(발코니난간)071004" xfId="3440"/>
    <cellStyle name="_인원계획표 _광주평동품의1" xfId="3441"/>
    <cellStyle name="_인원계획표 _광주평동품의1_무안-광주2공구(협력)수정" xfId="3442"/>
    <cellStyle name="_인원계획표 _광주평동품의1_무안-광주2공구(협력)수정_발주의뢰서(발코니난간)071004" xfId="3443"/>
    <cellStyle name="_인원계획표 _광주평동품의1_발주의뢰서(발코니난간)071004" xfId="3444"/>
    <cellStyle name="_인원계획표 _광주평동품의1_번암견적의뢰(협력)" xfId="3445"/>
    <cellStyle name="_인원계획표 _광주평동품의1_번암견적의뢰(협력)_발주의뢰서(발코니난간)071004" xfId="3446"/>
    <cellStyle name="_인원계획표 _광주평동품의1_적상무주IC도로(1공구)" xfId="3447"/>
    <cellStyle name="_인원계획표 _광주평동품의1_적상무주IC도로(1공구)_발주의뢰서(발코니난간)071004" xfId="3448"/>
    <cellStyle name="_인원계획표 _괴산연풍2(설계공종)" xfId="3449"/>
    <cellStyle name="_인원계획표 _괴산연풍2(설계공종)_02)최저가내역작업(광주3-83.5%-동일)" xfId="3450"/>
    <cellStyle name="_인원계획표 _괴산연풍2(설계공종)_02)투찰내역서(엑셀용-1)" xfId="3451"/>
    <cellStyle name="_인원계획표 _괴산연풍2(설계공종)_02)투찰내역서(엑셀용-1)_02)최저가내역작업(광주3-83.5%-동일)" xfId="3452"/>
    <cellStyle name="_인원계획표 _괴산연풍2(설계공종)_02)투찰내역서(엑셀용-1)_05)최저가내역작업(광주3-84.5%-동일-수정확정분)" xfId="3453"/>
    <cellStyle name="_인원계획표 _괴산연풍2(설계공종)_02)투찰내역서(엑셀용-1-확인용)" xfId="3454"/>
    <cellStyle name="_인원계획표 _괴산연풍2(설계공종)_02)투찰내역서(엑셀용-1-확인용)_02)최저가내역작업(광주3-83.5%-동일)" xfId="3455"/>
    <cellStyle name="_인원계획표 _괴산연풍2(설계공종)_02)투찰내역서(엑셀용-1-확인용)_05)최저가내역작업(광주3-84.5%-동일-수정확정분)" xfId="3456"/>
    <cellStyle name="_인원계획표 _괴산연풍2(설계공종)_05)최저가내역작업(광주3-84.5%-동일-수정확정분)" xfId="3457"/>
    <cellStyle name="_인원계획표 _괴산연풍2(설계공종)_발주의뢰서(발코니난간)071004" xfId="3458"/>
    <cellStyle name="_인원계획표 _괴산연풍2(설계공종)_유리공사(문화동8.5)" xfId="3459"/>
    <cellStyle name="_인원계획표 _괴산연풍2(설계공종)_유리공사(문화동8.5)_발주의뢰서(발코니난간)071004" xfId="3460"/>
    <cellStyle name="_인원계획표 _괴산연풍2(설계공종)_유리공사(문화동8.5)_창호철물수량(05.9.7)" xfId="3461"/>
    <cellStyle name="_인원계획표 _괴산연풍2(설계공종)_유리공사(문화동8.5)_창호철물수량(05.9.7)_발주의뢰서(발코니난간)071004" xfId="3462"/>
    <cellStyle name="_인원계획표 _괴산연풍2(설계공종)_창호철물(검토)" xfId="3463"/>
    <cellStyle name="_인원계획표 _괴산연풍2(설계공종)_창호철물(검토)_발주의뢰서(발코니난간)071004" xfId="3464"/>
    <cellStyle name="_인원계획표 _괴산연풍2(설계공종)_창호철물(검토)_창호철물수량(05.9.7)" xfId="3465"/>
    <cellStyle name="_인원계획표 _괴산연풍2(설계공종)_창호철물(검토)_창호철물수량(05.9.7)_발주의뢰서(발코니난간)071004" xfId="3466"/>
    <cellStyle name="_인원계획표 _기본단가" xfId="3467"/>
    <cellStyle name="_인원계획표 _기본단가_02)최저가내역작업(광주3-83.5%-동일)" xfId="3468"/>
    <cellStyle name="_인원계획표 _기본단가_02)투찰내역서(엑셀용-1)" xfId="3469"/>
    <cellStyle name="_인원계획표 _기본단가_02)투찰내역서(엑셀용-1)_02)최저가내역작업(광주3-83.5%-동일)" xfId="3470"/>
    <cellStyle name="_인원계획표 _기본단가_02)투찰내역서(엑셀용-1)_05)최저가내역작업(광주3-84.5%-동일-수정확정분)" xfId="3471"/>
    <cellStyle name="_인원계획표 _기본단가_02)투찰내역서(엑셀용-1-확인용)" xfId="3472"/>
    <cellStyle name="_인원계획표 _기본단가_02)투찰내역서(엑셀용-1-확인용)_02)최저가내역작업(광주3-83.5%-동일)" xfId="3473"/>
    <cellStyle name="_인원계획표 _기본단가_02)투찰내역서(엑셀용-1-확인용)_05)최저가내역작업(광주3-84.5%-동일-수정확정분)" xfId="3474"/>
    <cellStyle name="_인원계획표 _기본단가_05)최저가내역작업(광주3-84.5%-동일-수정확정분)" xfId="3475"/>
    <cellStyle name="_인원계획표 _기본단가_발주의뢰서(발코니난간)071004" xfId="3476"/>
    <cellStyle name="_인원계획표 _기본단가_유리공사(문화동8.5)" xfId="3477"/>
    <cellStyle name="_인원계획표 _기본단가_유리공사(문화동8.5)_발주의뢰서(발코니난간)071004" xfId="3478"/>
    <cellStyle name="_인원계획표 _기본단가_유리공사(문화동8.5)_창호철물수량(05.9.7)" xfId="3479"/>
    <cellStyle name="_인원계획표 _기본단가_유리공사(문화동8.5)_창호철물수량(05.9.7)_발주의뢰서(발코니난간)071004" xfId="3480"/>
    <cellStyle name="_인원계획표 _기본단가_창호철물(검토)" xfId="3481"/>
    <cellStyle name="_인원계획표 _기본단가_창호철물(검토)_발주의뢰서(발코니난간)071004" xfId="3482"/>
    <cellStyle name="_인원계획표 _기본단가_창호철물(검토)_창호철물수량(05.9.7)" xfId="3483"/>
    <cellStyle name="_인원계획표 _기본단가_창호철물(검토)_창호철물수량(05.9.7)_발주의뢰서(발코니난간)071004" xfId="3484"/>
    <cellStyle name="_인원계획표 _기성보고" xfId="350"/>
    <cellStyle name="_인원계획표 _기성보고_원덕실행분할" xfId="351"/>
    <cellStyle name="_인원계획표 _기성보고01월" xfId="352"/>
    <cellStyle name="_인원계획표 _기성보고01월_원덕실행분할" xfId="353"/>
    <cellStyle name="_인원계획표 _기성보고12월" xfId="354"/>
    <cellStyle name="_인원계획표 _기성보고12월_원덕실행분할" xfId="355"/>
    <cellStyle name="_인원계획표 _기장하수실행1" xfId="3485"/>
    <cellStyle name="_인원계획표 _기장하수실행1_발주의뢰서(발코니난간)071004" xfId="3486"/>
    <cellStyle name="_인원계획표 _기장하수실행1_번암견적의뢰(협력)" xfId="3487"/>
    <cellStyle name="_인원계획표 _기장하수실행1_번암견적의뢰(협력)_발주의뢰서(발코니난간)071004" xfId="3488"/>
    <cellStyle name="_인원계획표 _김해교투찰" xfId="356"/>
    <cellStyle name="_인원계획표 _김해교투찰(1)" xfId="357"/>
    <cellStyle name="_인원계획표 _김해교투찰(1)_원덕실행분할" xfId="358"/>
    <cellStyle name="_인원계획표 _김해교투찰(1)_원덕실행분할_원덕실행분할" xfId="359"/>
    <cellStyle name="_인원계획표 _김해교투찰(1)_직영품의" xfId="3489"/>
    <cellStyle name="_인원계획표 _김해교투찰(1)_직영품의_총괄" xfId="3490"/>
    <cellStyle name="_인원계획표 _김해교투찰(1)_총괄" xfId="3491"/>
    <cellStyle name="_인원계획표 _김해교투찰(김해시)" xfId="360"/>
    <cellStyle name="_인원계획표 _김해교투찰(김해시)_원덕실행분할" xfId="361"/>
    <cellStyle name="_인원계획표 _김해교투찰(김해시)_원덕실행분할_원덕실행분할" xfId="362"/>
    <cellStyle name="_인원계획표 _김해교투찰(김해시)_직영품의" xfId="3492"/>
    <cellStyle name="_인원계획표 _김해교투찰(김해시)_직영품의_총괄" xfId="3493"/>
    <cellStyle name="_인원계획표 _김해교투찰(김해시)_총괄" xfId="3494"/>
    <cellStyle name="_인원계획표 _김해교투찰_원덕실행분할" xfId="363"/>
    <cellStyle name="_인원계획표 _김해교투찰_원덕실행분할_원덕실행분할" xfId="364"/>
    <cellStyle name="_인원계획표 _김해교투찰_직영품의" xfId="3495"/>
    <cellStyle name="_인원계획표 _김해교투찰_직영품의_총괄" xfId="3496"/>
    <cellStyle name="_인원계획표 _김해교투찰_총괄" xfId="3497"/>
    <cellStyle name="_인원계획표 _남면동면" xfId="365"/>
    <cellStyle name="_인원계획표 _당진대전-5 설투견" xfId="366"/>
    <cellStyle name="_인원계획표 _대안투찰내역(0221)" xfId="3498"/>
    <cellStyle name="_인원계획표 _대안투찰내역(0221)_★이화-삼계도급실행(2003.04.11)" xfId="3499"/>
    <cellStyle name="_인원계획표 _대안투찰내역(0221)_★이화-삼계도급실행(2003.04.11)_02)최저가내역작업(광주3-83.5%-동일)" xfId="3500"/>
    <cellStyle name="_인원계획표 _대안투찰내역(0221)_★이화-삼계도급실행(2003.04.11)_02)투찰내역서(엑셀용-1)" xfId="3501"/>
    <cellStyle name="_인원계획표 _대안투찰내역(0221)_★이화-삼계도급실행(2003.04.11)_02)투찰내역서(엑셀용-1)_02)최저가내역작업(광주3-83.5%-동일)" xfId="3502"/>
    <cellStyle name="_인원계획표 _대안투찰내역(0221)_★이화-삼계도급실행(2003.04.11)_02)투찰내역서(엑셀용-1)_05)최저가내역작업(광주3-84.5%-동일-수정확정분)" xfId="3503"/>
    <cellStyle name="_인원계획표 _대안투찰내역(0221)_★이화-삼계도급실행(2003.04.11)_02)투찰내역서(엑셀용-1-확인용)" xfId="3504"/>
    <cellStyle name="_인원계획표 _대안투찰내역(0221)_★이화-삼계도급실행(2003.04.11)_02)투찰내역서(엑셀용-1-확인용)_02)최저가내역작업(광주3-83.5%-동일)" xfId="3505"/>
    <cellStyle name="_인원계획표 _대안투찰내역(0221)_★이화-삼계도급실행(2003.04.11)_02)투찰내역서(엑셀용-1-확인용)_05)최저가내역작업(광주3-84.5%-동일-수정확정분)" xfId="3506"/>
    <cellStyle name="_인원계획표 _대안투찰내역(0221)_★이화-삼계도급실행(2003.04.11)_05)최저가내역작업(광주3-84.5%-동일-수정확정분)" xfId="3507"/>
    <cellStyle name="_인원계획표 _대안투찰내역(0221)_★이화-삼계도급실행(2003.04.11)_발주의뢰서(발코니난간)071004" xfId="3508"/>
    <cellStyle name="_인원계획표 _대안투찰내역(0221)_★이화-삼계도급실행(2003.04.11)_유리공사(문화동8.5)" xfId="3509"/>
    <cellStyle name="_인원계획표 _대안투찰내역(0221)_★이화-삼계도급실행(2003.04.11)_유리공사(문화동8.5)_발주의뢰서(발코니난간)071004" xfId="3510"/>
    <cellStyle name="_인원계획표 _대안투찰내역(0221)_★이화-삼계도급실행(2003.04.11)_유리공사(문화동8.5)_창호철물수량(05.9.7)" xfId="3511"/>
    <cellStyle name="_인원계획표 _대안투찰내역(0221)_★이화-삼계도급실행(2003.04.11)_유리공사(문화동8.5)_창호철물수량(05.9.7)_발주의뢰서(발코니난간)071004" xfId="3512"/>
    <cellStyle name="_인원계획표 _대안투찰내역(0221)_★이화-삼계도급실행(2003.04.11)_창호철물(검토)" xfId="3513"/>
    <cellStyle name="_인원계획표 _대안투찰내역(0221)_★이화-삼계도급실행(2003.04.11)_창호철물(검토)_발주의뢰서(발코니난간)071004" xfId="3514"/>
    <cellStyle name="_인원계획표 _대안투찰내역(0221)_★이화-삼계도급실행(2003.04.11)_창호철물(검토)_창호철물수량(05.9.7)" xfId="3515"/>
    <cellStyle name="_인원계획표 _대안투찰내역(0221)_★이화-삼계도급실행(2003.04.11)_창호철물(검토)_창호철물수량(05.9.7)_발주의뢰서(발코니난간)071004" xfId="3516"/>
    <cellStyle name="_인원계획표 _대안투찰내역(0221)_02)최저가내역작업(광주3-83.5%-동일)" xfId="3517"/>
    <cellStyle name="_인원계획표 _대안투찰내역(0221)_02)투찰내역서(엑셀용-1)" xfId="3518"/>
    <cellStyle name="_인원계획표 _대안투찰내역(0221)_02)투찰내역서(엑셀용-1)_02)최저가내역작업(광주3-83.5%-동일)" xfId="3519"/>
    <cellStyle name="_인원계획표 _대안투찰내역(0221)_02)투찰내역서(엑셀용-1)_05)최저가내역작업(광주3-84.5%-동일-수정확정분)" xfId="3520"/>
    <cellStyle name="_인원계획표 _대안투찰내역(0221)_02)투찰내역서(엑셀용-1-확인용)" xfId="3521"/>
    <cellStyle name="_인원계획표 _대안투찰내역(0221)_02)투찰내역서(엑셀용-1-확인용)_02)최저가내역작업(광주3-83.5%-동일)" xfId="3522"/>
    <cellStyle name="_인원계획표 _대안투찰내역(0221)_02)투찰내역서(엑셀용-1-확인용)_05)최저가내역작업(광주3-84.5%-동일-수정확정분)" xfId="3523"/>
    <cellStyle name="_인원계획표 _대안투찰내역(0221)_05)최저가내역작업(광주3-84.5%-동일-수정확정분)" xfId="3524"/>
    <cellStyle name="_인원계획표 _대안투찰내역(0221)_발주의뢰서(발코니난간)071004" xfId="3525"/>
    <cellStyle name="_인원계획표 _대안투찰내역(0221)_유리공사(문화동8.5)" xfId="3526"/>
    <cellStyle name="_인원계획표 _대안투찰내역(0221)_유리공사(문화동8.5)_발주의뢰서(발코니난간)071004" xfId="3527"/>
    <cellStyle name="_인원계획표 _대안투찰내역(0221)_유리공사(문화동8.5)_창호철물수량(05.9.7)" xfId="3528"/>
    <cellStyle name="_인원계획표 _대안투찰내역(0221)_유리공사(문화동8.5)_창호철물수량(05.9.7)_발주의뢰서(발코니난간)071004" xfId="3529"/>
    <cellStyle name="_인원계획표 _대안투찰내역(0221)_이화삼계(공종기안)" xfId="3530"/>
    <cellStyle name="_인원계획표 _대안투찰내역(0221)_이화삼계(공종기안)_02)최저가내역작업(광주3-83.5%-동일)" xfId="3531"/>
    <cellStyle name="_인원계획표 _대안투찰내역(0221)_이화삼계(공종기안)_02)투찰내역서(엑셀용-1)" xfId="3532"/>
    <cellStyle name="_인원계획표 _대안투찰내역(0221)_이화삼계(공종기안)_02)투찰내역서(엑셀용-1)_02)최저가내역작업(광주3-83.5%-동일)" xfId="3533"/>
    <cellStyle name="_인원계획표 _대안투찰내역(0221)_이화삼계(공종기안)_02)투찰내역서(엑셀용-1)_05)최저가내역작업(광주3-84.5%-동일-수정확정분)" xfId="3534"/>
    <cellStyle name="_인원계획표 _대안투찰내역(0221)_이화삼계(공종기안)_02)투찰내역서(엑셀용-1-확인용)" xfId="3535"/>
    <cellStyle name="_인원계획표 _대안투찰내역(0221)_이화삼계(공종기안)_02)투찰내역서(엑셀용-1-확인용)_02)최저가내역작업(광주3-83.5%-동일)" xfId="3536"/>
    <cellStyle name="_인원계획표 _대안투찰내역(0221)_이화삼계(공종기안)_02)투찰내역서(엑셀용-1-확인용)_05)최저가내역작업(광주3-84.5%-동일-수정확정분)" xfId="3537"/>
    <cellStyle name="_인원계획표 _대안투찰내역(0221)_이화삼계(공종기안)_05)최저가내역작업(광주3-84.5%-동일-수정확정분)" xfId="3538"/>
    <cellStyle name="_인원계획표 _대안투찰내역(0221)_이화삼계(공종기안)_발주의뢰서(발코니난간)071004" xfId="3539"/>
    <cellStyle name="_인원계획표 _대안투찰내역(0221)_이화삼계(공종기안)_유리공사(문화동8.5)" xfId="3540"/>
    <cellStyle name="_인원계획표 _대안투찰내역(0221)_이화삼계(공종기안)_유리공사(문화동8.5)_발주의뢰서(발코니난간)071004" xfId="3541"/>
    <cellStyle name="_인원계획표 _대안투찰내역(0221)_이화삼계(공종기안)_유리공사(문화동8.5)_창호철물수량(05.9.7)" xfId="3542"/>
    <cellStyle name="_인원계획표 _대안투찰내역(0221)_이화삼계(공종기안)_유리공사(문화동8.5)_창호철물수량(05.9.7)_발주의뢰서(발코니난간)071004" xfId="3543"/>
    <cellStyle name="_인원계획표 _대안투찰내역(0221)_이화삼계(공종기안)_창호철물(검토)" xfId="3544"/>
    <cellStyle name="_인원계획표 _대안투찰내역(0221)_이화삼계(공종기안)_창호철물(검토)_발주의뢰서(발코니난간)071004" xfId="3545"/>
    <cellStyle name="_인원계획표 _대안투찰내역(0221)_이화삼계(공종기안)_창호철물(검토)_창호철물수량(05.9.7)" xfId="3546"/>
    <cellStyle name="_인원계획표 _대안투찰내역(0221)_이화삼계(공종기안)_창호철물(검토)_창호철물수량(05.9.7)_발주의뢰서(발코니난간)071004" xfId="3547"/>
    <cellStyle name="_인원계획표 _대안투찰내역(0221)_창호철물(검토)" xfId="3548"/>
    <cellStyle name="_인원계획표 _대안투찰내역(0221)_창호철물(검토)_발주의뢰서(발코니난간)071004" xfId="3549"/>
    <cellStyle name="_인원계획표 _대안투찰내역(0221)_창호철물(검토)_창호철물수량(05.9.7)" xfId="3550"/>
    <cellStyle name="_인원계획표 _대안투찰내역(0221)_창호철물(검토)_창호철물수량(05.9.7)_발주의뢰서(발코니난간)071004" xfId="3551"/>
    <cellStyle name="_인원계획표 _대안투찰내역(0223)" xfId="3552"/>
    <cellStyle name="_인원계획표 _대안투찰내역(0223)_★이화-삼계도급실행(2003.04.11)" xfId="3553"/>
    <cellStyle name="_인원계획표 _대안투찰내역(0223)_★이화-삼계도급실행(2003.04.11)_02)최저가내역작업(광주3-83.5%-동일)" xfId="3554"/>
    <cellStyle name="_인원계획표 _대안투찰내역(0223)_★이화-삼계도급실행(2003.04.11)_02)투찰내역서(엑셀용-1)" xfId="3555"/>
    <cellStyle name="_인원계획표 _대안투찰내역(0223)_★이화-삼계도급실행(2003.04.11)_02)투찰내역서(엑셀용-1)_02)최저가내역작업(광주3-83.5%-동일)" xfId="3556"/>
    <cellStyle name="_인원계획표 _대안투찰내역(0223)_★이화-삼계도급실행(2003.04.11)_02)투찰내역서(엑셀용-1)_05)최저가내역작업(광주3-84.5%-동일-수정확정분)" xfId="3557"/>
    <cellStyle name="_인원계획표 _대안투찰내역(0223)_★이화-삼계도급실행(2003.04.11)_02)투찰내역서(엑셀용-1-확인용)" xfId="3558"/>
    <cellStyle name="_인원계획표 _대안투찰내역(0223)_★이화-삼계도급실행(2003.04.11)_02)투찰내역서(엑셀용-1-확인용)_02)최저가내역작업(광주3-83.5%-동일)" xfId="3559"/>
    <cellStyle name="_인원계획표 _대안투찰내역(0223)_★이화-삼계도급실행(2003.04.11)_02)투찰내역서(엑셀용-1-확인용)_05)최저가내역작업(광주3-84.5%-동일-수정확정분)" xfId="3560"/>
    <cellStyle name="_인원계획표 _대안투찰내역(0223)_★이화-삼계도급실행(2003.04.11)_05)최저가내역작업(광주3-84.5%-동일-수정확정분)" xfId="3561"/>
    <cellStyle name="_인원계획표 _대안투찰내역(0223)_★이화-삼계도급실행(2003.04.11)_발주의뢰서(발코니난간)071004" xfId="3562"/>
    <cellStyle name="_인원계획표 _대안투찰내역(0223)_★이화-삼계도급실행(2003.04.11)_유리공사(문화동8.5)" xfId="3563"/>
    <cellStyle name="_인원계획표 _대안투찰내역(0223)_★이화-삼계도급실행(2003.04.11)_유리공사(문화동8.5)_발주의뢰서(발코니난간)071004" xfId="3564"/>
    <cellStyle name="_인원계획표 _대안투찰내역(0223)_★이화-삼계도급실행(2003.04.11)_유리공사(문화동8.5)_창호철물수량(05.9.7)" xfId="3565"/>
    <cellStyle name="_인원계획표 _대안투찰내역(0223)_★이화-삼계도급실행(2003.04.11)_유리공사(문화동8.5)_창호철물수량(05.9.7)_발주의뢰서(발코니난간)071004" xfId="3566"/>
    <cellStyle name="_인원계획표 _대안투찰내역(0223)_★이화-삼계도급실행(2003.04.11)_창호철물(검토)" xfId="3567"/>
    <cellStyle name="_인원계획표 _대안투찰내역(0223)_★이화-삼계도급실행(2003.04.11)_창호철물(검토)_발주의뢰서(발코니난간)071004" xfId="3568"/>
    <cellStyle name="_인원계획표 _대안투찰내역(0223)_★이화-삼계도급실행(2003.04.11)_창호철물(검토)_창호철물수량(05.9.7)" xfId="3569"/>
    <cellStyle name="_인원계획표 _대안투찰내역(0223)_★이화-삼계도급실행(2003.04.11)_창호철물(검토)_창호철물수량(05.9.7)_발주의뢰서(발코니난간)071004" xfId="3570"/>
    <cellStyle name="_인원계획표 _대안투찰내역(0223)_02)최저가내역작업(광주3-83.5%-동일)" xfId="3571"/>
    <cellStyle name="_인원계획표 _대안투찰내역(0223)_02)투찰내역서(엑셀용-1)" xfId="3572"/>
    <cellStyle name="_인원계획표 _대안투찰내역(0223)_02)투찰내역서(엑셀용-1)_02)최저가내역작업(광주3-83.5%-동일)" xfId="3573"/>
    <cellStyle name="_인원계획표 _대안투찰내역(0223)_02)투찰내역서(엑셀용-1)_05)최저가내역작업(광주3-84.5%-동일-수정확정분)" xfId="3574"/>
    <cellStyle name="_인원계획표 _대안투찰내역(0223)_02)투찰내역서(엑셀용-1-확인용)" xfId="3575"/>
    <cellStyle name="_인원계획표 _대안투찰내역(0223)_02)투찰내역서(엑셀용-1-확인용)_02)최저가내역작업(광주3-83.5%-동일)" xfId="3576"/>
    <cellStyle name="_인원계획표 _대안투찰내역(0223)_02)투찰내역서(엑셀용-1-확인용)_05)최저가내역작업(광주3-84.5%-동일-수정확정분)" xfId="3577"/>
    <cellStyle name="_인원계획표 _대안투찰내역(0223)_05)최저가내역작업(광주3-84.5%-동일-수정확정분)" xfId="3578"/>
    <cellStyle name="_인원계획표 _대안투찰내역(0223)_발주의뢰서(발코니난간)071004" xfId="3579"/>
    <cellStyle name="_인원계획표 _대안투찰내역(0223)_유리공사(문화동8.5)" xfId="3580"/>
    <cellStyle name="_인원계획표 _대안투찰내역(0223)_유리공사(문화동8.5)_발주의뢰서(발코니난간)071004" xfId="3581"/>
    <cellStyle name="_인원계획표 _대안투찰내역(0223)_유리공사(문화동8.5)_창호철물수량(05.9.7)" xfId="3582"/>
    <cellStyle name="_인원계획표 _대안투찰내역(0223)_유리공사(문화동8.5)_창호철물수량(05.9.7)_발주의뢰서(발코니난간)071004" xfId="3583"/>
    <cellStyle name="_인원계획표 _대안투찰내역(0223)_이화삼계(공종기안)" xfId="3584"/>
    <cellStyle name="_인원계획표 _대안투찰내역(0223)_이화삼계(공종기안)_02)최저가내역작업(광주3-83.5%-동일)" xfId="3585"/>
    <cellStyle name="_인원계획표 _대안투찰내역(0223)_이화삼계(공종기안)_02)투찰내역서(엑셀용-1)" xfId="3586"/>
    <cellStyle name="_인원계획표 _대안투찰내역(0223)_이화삼계(공종기안)_02)투찰내역서(엑셀용-1)_02)최저가내역작업(광주3-83.5%-동일)" xfId="3587"/>
    <cellStyle name="_인원계획표 _대안투찰내역(0223)_이화삼계(공종기안)_02)투찰내역서(엑셀용-1)_05)최저가내역작업(광주3-84.5%-동일-수정확정분)" xfId="3588"/>
    <cellStyle name="_인원계획표 _대안투찰내역(0223)_이화삼계(공종기안)_02)투찰내역서(엑셀용-1-확인용)" xfId="3589"/>
    <cellStyle name="_인원계획표 _대안투찰내역(0223)_이화삼계(공종기안)_02)투찰내역서(엑셀용-1-확인용)_02)최저가내역작업(광주3-83.5%-동일)" xfId="3590"/>
    <cellStyle name="_인원계획표 _대안투찰내역(0223)_이화삼계(공종기안)_02)투찰내역서(엑셀용-1-확인용)_05)최저가내역작업(광주3-84.5%-동일-수정확정분)" xfId="3591"/>
    <cellStyle name="_인원계획표 _대안투찰내역(0223)_이화삼계(공종기안)_05)최저가내역작업(광주3-84.5%-동일-수정확정분)" xfId="3592"/>
    <cellStyle name="_인원계획표 _대안투찰내역(0223)_이화삼계(공종기안)_발주의뢰서(발코니난간)071004" xfId="3593"/>
    <cellStyle name="_인원계획표 _대안투찰내역(0223)_이화삼계(공종기안)_유리공사(문화동8.5)" xfId="3594"/>
    <cellStyle name="_인원계획표 _대안투찰내역(0223)_이화삼계(공종기안)_유리공사(문화동8.5)_발주의뢰서(발코니난간)071004" xfId="3595"/>
    <cellStyle name="_인원계획표 _대안투찰내역(0223)_이화삼계(공종기안)_유리공사(문화동8.5)_창호철물수량(05.9.7)" xfId="3596"/>
    <cellStyle name="_인원계획표 _대안투찰내역(0223)_이화삼계(공종기안)_유리공사(문화동8.5)_창호철물수량(05.9.7)_발주의뢰서(발코니난간)071004" xfId="3597"/>
    <cellStyle name="_인원계획표 _대안투찰내역(0223)_이화삼계(공종기안)_창호철물(검토)" xfId="3598"/>
    <cellStyle name="_인원계획표 _대안투찰내역(0223)_이화삼계(공종기안)_창호철물(검토)_발주의뢰서(발코니난간)071004" xfId="3599"/>
    <cellStyle name="_인원계획표 _대안투찰내역(0223)_이화삼계(공종기안)_창호철물(검토)_창호철물수량(05.9.7)" xfId="3600"/>
    <cellStyle name="_인원계획표 _대안투찰내역(0223)_이화삼계(공종기안)_창호철물(검토)_창호철물수량(05.9.7)_발주의뢰서(발코니난간)071004" xfId="3601"/>
    <cellStyle name="_인원계획표 _대안투찰내역(0223)_창호철물(검토)" xfId="3602"/>
    <cellStyle name="_인원계획표 _대안투찰내역(0223)_창호철물(검토)_발주의뢰서(발코니난간)071004" xfId="3603"/>
    <cellStyle name="_인원계획표 _대안투찰내역(0223)_창호철물(검토)_창호철물수량(05.9.7)" xfId="3604"/>
    <cellStyle name="_인원계획표 _대안투찰내역(0223)_창호철물(검토)_창호철물수량(05.9.7)_발주의뢰서(발코니난간)071004" xfId="3605"/>
    <cellStyle name="_인원계획표 _대안투찰내역(확정본0226)" xfId="3606"/>
    <cellStyle name="_인원계획표 _대안투찰내역(확정본0226)_★이화-삼계도급실행(2003.04.11)" xfId="3607"/>
    <cellStyle name="_인원계획표 _대안투찰내역(확정본0226)_★이화-삼계도급실행(2003.04.11)_02)최저가내역작업(광주3-83.5%-동일)" xfId="3608"/>
    <cellStyle name="_인원계획표 _대안투찰내역(확정본0226)_★이화-삼계도급실행(2003.04.11)_02)투찰내역서(엑셀용-1)" xfId="3609"/>
    <cellStyle name="_인원계획표 _대안투찰내역(확정본0226)_★이화-삼계도급실행(2003.04.11)_02)투찰내역서(엑셀용-1)_02)최저가내역작업(광주3-83.5%-동일)" xfId="3610"/>
    <cellStyle name="_인원계획표 _대안투찰내역(확정본0226)_★이화-삼계도급실행(2003.04.11)_02)투찰내역서(엑셀용-1)_05)최저가내역작업(광주3-84.5%-동일-수정확정분)" xfId="3611"/>
    <cellStyle name="_인원계획표 _대안투찰내역(확정본0226)_★이화-삼계도급실행(2003.04.11)_02)투찰내역서(엑셀용-1-확인용)" xfId="3612"/>
    <cellStyle name="_인원계획표 _대안투찰내역(확정본0226)_★이화-삼계도급실행(2003.04.11)_02)투찰내역서(엑셀용-1-확인용)_02)최저가내역작업(광주3-83.5%-동일)" xfId="3613"/>
    <cellStyle name="_인원계획표 _대안투찰내역(확정본0226)_★이화-삼계도급실행(2003.04.11)_02)투찰내역서(엑셀용-1-확인용)_05)최저가내역작업(광주3-84.5%-동일-수정확정분)" xfId="3614"/>
    <cellStyle name="_인원계획표 _대안투찰내역(확정본0226)_★이화-삼계도급실행(2003.04.11)_05)최저가내역작업(광주3-84.5%-동일-수정확정분)" xfId="3615"/>
    <cellStyle name="_인원계획표 _대안투찰내역(확정본0226)_★이화-삼계도급실행(2003.04.11)_발주의뢰서(발코니난간)071004" xfId="3616"/>
    <cellStyle name="_인원계획표 _대안투찰내역(확정본0226)_★이화-삼계도급실행(2003.04.11)_유리공사(문화동8.5)" xfId="3617"/>
    <cellStyle name="_인원계획표 _대안투찰내역(확정본0226)_★이화-삼계도급실행(2003.04.11)_유리공사(문화동8.5)_발주의뢰서(발코니난간)071004" xfId="3618"/>
    <cellStyle name="_인원계획표 _대안투찰내역(확정본0226)_★이화-삼계도급실행(2003.04.11)_유리공사(문화동8.5)_창호철물수량(05.9.7)" xfId="3619"/>
    <cellStyle name="_인원계획표 _대안투찰내역(확정본0226)_★이화-삼계도급실행(2003.04.11)_유리공사(문화동8.5)_창호철물수량(05.9.7)_발주의뢰서(발코니난간)071004" xfId="3620"/>
    <cellStyle name="_인원계획표 _대안투찰내역(확정본0226)_★이화-삼계도급실행(2003.04.11)_창호철물(검토)" xfId="3621"/>
    <cellStyle name="_인원계획표 _대안투찰내역(확정본0226)_★이화-삼계도급실행(2003.04.11)_창호철물(검토)_발주의뢰서(발코니난간)071004" xfId="3622"/>
    <cellStyle name="_인원계획표 _대안투찰내역(확정본0226)_★이화-삼계도급실행(2003.04.11)_창호철물(검토)_창호철물수량(05.9.7)" xfId="3623"/>
    <cellStyle name="_인원계획표 _대안투찰내역(확정본0226)_★이화-삼계도급실행(2003.04.11)_창호철물(검토)_창호철물수량(05.9.7)_발주의뢰서(발코니난간)071004" xfId="3624"/>
    <cellStyle name="_인원계획표 _대안투찰내역(확정본0226)_02)최저가내역작업(광주3-83.5%-동일)" xfId="3625"/>
    <cellStyle name="_인원계획표 _대안투찰내역(확정본0226)_02)투찰내역서(엑셀용-1)" xfId="3626"/>
    <cellStyle name="_인원계획표 _대안투찰내역(확정본0226)_02)투찰내역서(엑셀용-1)_02)최저가내역작업(광주3-83.5%-동일)" xfId="3627"/>
    <cellStyle name="_인원계획표 _대안투찰내역(확정본0226)_02)투찰내역서(엑셀용-1)_05)최저가내역작업(광주3-84.5%-동일-수정확정분)" xfId="3628"/>
    <cellStyle name="_인원계획표 _대안투찰내역(확정본0226)_02)투찰내역서(엑셀용-1-확인용)" xfId="3629"/>
    <cellStyle name="_인원계획표 _대안투찰내역(확정본0226)_02)투찰내역서(엑셀용-1-확인용)_02)최저가내역작업(광주3-83.5%-동일)" xfId="3630"/>
    <cellStyle name="_인원계획표 _대안투찰내역(확정본0226)_02)투찰내역서(엑셀용-1-확인용)_05)최저가내역작업(광주3-84.5%-동일-수정확정분)" xfId="3631"/>
    <cellStyle name="_인원계획표 _대안투찰내역(확정본0226)_05)최저가내역작업(광주3-84.5%-동일-수정확정분)" xfId="3632"/>
    <cellStyle name="_인원계획표 _대안투찰내역(확정본0226)_발주의뢰서(발코니난간)071004" xfId="3633"/>
    <cellStyle name="_인원계획표 _대안투찰내역(확정본0226)_유리공사(문화동8.5)" xfId="3634"/>
    <cellStyle name="_인원계획표 _대안투찰내역(확정본0226)_유리공사(문화동8.5)_발주의뢰서(발코니난간)071004" xfId="3635"/>
    <cellStyle name="_인원계획표 _대안투찰내역(확정본0226)_유리공사(문화동8.5)_창호철물수량(05.9.7)" xfId="3636"/>
    <cellStyle name="_인원계획표 _대안투찰내역(확정본0226)_유리공사(문화동8.5)_창호철물수량(05.9.7)_발주의뢰서(발코니난간)071004" xfId="3637"/>
    <cellStyle name="_인원계획표 _대안투찰내역(확정본0226)_이화삼계(공종기안)" xfId="3638"/>
    <cellStyle name="_인원계획표 _대안투찰내역(확정본0226)_이화삼계(공종기안)_02)최저가내역작업(광주3-83.5%-동일)" xfId="3639"/>
    <cellStyle name="_인원계획표 _대안투찰내역(확정본0226)_이화삼계(공종기안)_02)투찰내역서(엑셀용-1)" xfId="3640"/>
    <cellStyle name="_인원계획표 _대안투찰내역(확정본0226)_이화삼계(공종기안)_02)투찰내역서(엑셀용-1)_02)최저가내역작업(광주3-83.5%-동일)" xfId="3641"/>
    <cellStyle name="_인원계획표 _대안투찰내역(확정본0226)_이화삼계(공종기안)_02)투찰내역서(엑셀용-1)_05)최저가내역작업(광주3-84.5%-동일-수정확정분)" xfId="3642"/>
    <cellStyle name="_인원계획표 _대안투찰내역(확정본0226)_이화삼계(공종기안)_02)투찰내역서(엑셀용-1-확인용)" xfId="3643"/>
    <cellStyle name="_인원계획표 _대안투찰내역(확정본0226)_이화삼계(공종기안)_02)투찰내역서(엑셀용-1-확인용)_02)최저가내역작업(광주3-83.5%-동일)" xfId="3644"/>
    <cellStyle name="_인원계획표 _대안투찰내역(확정본0226)_이화삼계(공종기안)_02)투찰내역서(엑셀용-1-확인용)_05)최저가내역작업(광주3-84.5%-동일-수정확정분)" xfId="3645"/>
    <cellStyle name="_인원계획표 _대안투찰내역(확정본0226)_이화삼계(공종기안)_05)최저가내역작업(광주3-84.5%-동일-수정확정분)" xfId="3646"/>
    <cellStyle name="_인원계획표 _대안투찰내역(확정본0226)_이화삼계(공종기안)_발주의뢰서(발코니난간)071004" xfId="3647"/>
    <cellStyle name="_인원계획표 _대안투찰내역(확정본0226)_이화삼계(공종기안)_유리공사(문화동8.5)" xfId="3648"/>
    <cellStyle name="_인원계획표 _대안투찰내역(확정본0226)_이화삼계(공종기안)_유리공사(문화동8.5)_발주의뢰서(발코니난간)071004" xfId="3649"/>
    <cellStyle name="_인원계획표 _대안투찰내역(확정본0226)_이화삼계(공종기안)_유리공사(문화동8.5)_창호철물수량(05.9.7)" xfId="3650"/>
    <cellStyle name="_인원계획표 _대안투찰내역(확정본0226)_이화삼계(공종기안)_유리공사(문화동8.5)_창호철물수량(05.9.7)_발주의뢰서(발코니난간)071004" xfId="3651"/>
    <cellStyle name="_인원계획표 _대안투찰내역(확정본0226)_이화삼계(공종기안)_창호철물(검토)" xfId="3652"/>
    <cellStyle name="_인원계획표 _대안투찰내역(확정본0226)_이화삼계(공종기안)_창호철물(검토)_발주의뢰서(발코니난간)071004" xfId="3653"/>
    <cellStyle name="_인원계획표 _대안투찰내역(확정본0226)_이화삼계(공종기안)_창호철물(검토)_창호철물수량(05.9.7)" xfId="3654"/>
    <cellStyle name="_인원계획표 _대안투찰내역(확정본0226)_이화삼계(공종기안)_창호철물(검토)_창호철물수량(05.9.7)_발주의뢰서(발코니난간)071004" xfId="3655"/>
    <cellStyle name="_인원계획표 _대안투찰내역(확정본0226)_창호철물(검토)" xfId="3656"/>
    <cellStyle name="_인원계획표 _대안투찰내역(확정본0226)_창호철물(검토)_발주의뢰서(발코니난간)071004" xfId="3657"/>
    <cellStyle name="_인원계획표 _대안투찰내역(확정본0226)_창호철물(검토)_창호철물수량(05.9.7)" xfId="3658"/>
    <cellStyle name="_인원계획표 _대안투찰내역(확정본0226)_창호철물(검토)_창호철물수량(05.9.7)_발주의뢰서(발코니난간)071004" xfId="3659"/>
    <cellStyle name="_인원계획표 _도급실행0211" xfId="3660"/>
    <cellStyle name="_인원계획표 _도급실행0211_★이화-삼계도급실행(2003.04.11)" xfId="3661"/>
    <cellStyle name="_인원계획표 _도급실행0211_★이화-삼계도급실행(2003.04.11)_02)최저가내역작업(광주3-83.5%-동일)" xfId="3662"/>
    <cellStyle name="_인원계획표 _도급실행0211_★이화-삼계도급실행(2003.04.11)_02)투찰내역서(엑셀용-1)" xfId="3663"/>
    <cellStyle name="_인원계획표 _도급실행0211_★이화-삼계도급실행(2003.04.11)_02)투찰내역서(엑셀용-1)_02)최저가내역작업(광주3-83.5%-동일)" xfId="3664"/>
    <cellStyle name="_인원계획표 _도급실행0211_★이화-삼계도급실행(2003.04.11)_02)투찰내역서(엑셀용-1)_05)최저가내역작업(광주3-84.5%-동일-수정확정분)" xfId="3665"/>
    <cellStyle name="_인원계획표 _도급실행0211_★이화-삼계도급실행(2003.04.11)_02)투찰내역서(엑셀용-1-확인용)" xfId="3666"/>
    <cellStyle name="_인원계획표 _도급실행0211_★이화-삼계도급실행(2003.04.11)_02)투찰내역서(엑셀용-1-확인용)_02)최저가내역작업(광주3-83.5%-동일)" xfId="3667"/>
    <cellStyle name="_인원계획표 _도급실행0211_★이화-삼계도급실행(2003.04.11)_02)투찰내역서(엑셀용-1-확인용)_05)최저가내역작업(광주3-84.5%-동일-수정확정분)" xfId="3668"/>
    <cellStyle name="_인원계획표 _도급실행0211_★이화-삼계도급실행(2003.04.11)_05)최저가내역작업(광주3-84.5%-동일-수정확정분)" xfId="3669"/>
    <cellStyle name="_인원계획표 _도급실행0211_★이화-삼계도급실행(2003.04.11)_발주의뢰서(발코니난간)071004" xfId="3670"/>
    <cellStyle name="_인원계획표 _도급실행0211_★이화-삼계도급실행(2003.04.11)_유리공사(문화동8.5)" xfId="3671"/>
    <cellStyle name="_인원계획표 _도급실행0211_★이화-삼계도급실행(2003.04.11)_유리공사(문화동8.5)_발주의뢰서(발코니난간)071004" xfId="3672"/>
    <cellStyle name="_인원계획표 _도급실행0211_★이화-삼계도급실행(2003.04.11)_유리공사(문화동8.5)_창호철물수량(05.9.7)" xfId="3673"/>
    <cellStyle name="_인원계획표 _도급실행0211_★이화-삼계도급실행(2003.04.11)_유리공사(문화동8.5)_창호철물수량(05.9.7)_발주의뢰서(발코니난간)071004" xfId="3674"/>
    <cellStyle name="_인원계획표 _도급실행0211_★이화-삼계도급실행(2003.04.11)_창호철물(검토)" xfId="3675"/>
    <cellStyle name="_인원계획표 _도급실행0211_★이화-삼계도급실행(2003.04.11)_창호철물(검토)_발주의뢰서(발코니난간)071004" xfId="3676"/>
    <cellStyle name="_인원계획표 _도급실행0211_★이화-삼계도급실행(2003.04.11)_창호철물(검토)_창호철물수량(05.9.7)" xfId="3677"/>
    <cellStyle name="_인원계획표 _도급실행0211_★이화-삼계도급실행(2003.04.11)_창호철물(검토)_창호철물수량(05.9.7)_발주의뢰서(발코니난간)071004" xfId="3678"/>
    <cellStyle name="_인원계획표 _도급실행0211_02)최저가내역작업(광주3-83.5%-동일)" xfId="3679"/>
    <cellStyle name="_인원계획표 _도급실행0211_02)투찰내역서(엑셀용-1)" xfId="3680"/>
    <cellStyle name="_인원계획표 _도급실행0211_02)투찰내역서(엑셀용-1)_02)최저가내역작업(광주3-83.5%-동일)" xfId="3681"/>
    <cellStyle name="_인원계획표 _도급실행0211_02)투찰내역서(엑셀용-1)_05)최저가내역작업(광주3-84.5%-동일-수정확정분)" xfId="3682"/>
    <cellStyle name="_인원계획표 _도급실행0211_02)투찰내역서(엑셀용-1-확인용)" xfId="3683"/>
    <cellStyle name="_인원계획표 _도급실행0211_02)투찰내역서(엑셀용-1-확인용)_02)최저가내역작업(광주3-83.5%-동일)" xfId="3684"/>
    <cellStyle name="_인원계획표 _도급실행0211_02)투찰내역서(엑셀용-1-확인용)_05)최저가내역작업(광주3-84.5%-동일-수정확정분)" xfId="3685"/>
    <cellStyle name="_인원계획표 _도급실행0211_05)최저가내역작업(광주3-84.5%-동일-수정확정분)" xfId="3686"/>
    <cellStyle name="_인원계획표 _도급실행0211_발주의뢰서(발코니난간)071004" xfId="3687"/>
    <cellStyle name="_인원계획표 _도급실행0211_유리공사(문화동8.5)" xfId="3688"/>
    <cellStyle name="_인원계획표 _도급실행0211_유리공사(문화동8.5)_발주의뢰서(발코니난간)071004" xfId="3689"/>
    <cellStyle name="_인원계획표 _도급실행0211_유리공사(문화동8.5)_창호철물수량(05.9.7)" xfId="3690"/>
    <cellStyle name="_인원계획표 _도급실행0211_유리공사(문화동8.5)_창호철물수량(05.9.7)_발주의뢰서(발코니난간)071004" xfId="3691"/>
    <cellStyle name="_인원계획표 _도급실행0211_이화삼계(공종기안)" xfId="3692"/>
    <cellStyle name="_인원계획표 _도급실행0211_이화삼계(공종기안)_02)최저가내역작업(광주3-83.5%-동일)" xfId="3693"/>
    <cellStyle name="_인원계획표 _도급실행0211_이화삼계(공종기안)_02)투찰내역서(엑셀용-1)" xfId="3694"/>
    <cellStyle name="_인원계획표 _도급실행0211_이화삼계(공종기안)_02)투찰내역서(엑셀용-1)_02)최저가내역작업(광주3-83.5%-동일)" xfId="3695"/>
    <cellStyle name="_인원계획표 _도급실행0211_이화삼계(공종기안)_02)투찰내역서(엑셀용-1)_05)최저가내역작업(광주3-84.5%-동일-수정확정분)" xfId="3696"/>
    <cellStyle name="_인원계획표 _도급실행0211_이화삼계(공종기안)_02)투찰내역서(엑셀용-1-확인용)" xfId="3697"/>
    <cellStyle name="_인원계획표 _도급실행0211_이화삼계(공종기안)_02)투찰내역서(엑셀용-1-확인용)_02)최저가내역작업(광주3-83.5%-동일)" xfId="3698"/>
    <cellStyle name="_인원계획표 _도급실행0211_이화삼계(공종기안)_02)투찰내역서(엑셀용-1-확인용)_05)최저가내역작업(광주3-84.5%-동일-수정확정분)" xfId="3699"/>
    <cellStyle name="_인원계획표 _도급실행0211_이화삼계(공종기안)_05)최저가내역작업(광주3-84.5%-동일-수정확정분)" xfId="3700"/>
    <cellStyle name="_인원계획표 _도급실행0211_이화삼계(공종기안)_발주의뢰서(발코니난간)071004" xfId="3701"/>
    <cellStyle name="_인원계획표 _도급실행0211_이화삼계(공종기안)_유리공사(문화동8.5)" xfId="3702"/>
    <cellStyle name="_인원계획표 _도급실행0211_이화삼계(공종기안)_유리공사(문화동8.5)_발주의뢰서(발코니난간)071004" xfId="3703"/>
    <cellStyle name="_인원계획표 _도급실행0211_이화삼계(공종기안)_유리공사(문화동8.5)_창호철물수량(05.9.7)" xfId="3704"/>
    <cellStyle name="_인원계획표 _도급실행0211_이화삼계(공종기안)_유리공사(문화동8.5)_창호철물수량(05.9.7)_발주의뢰서(발코니난간)071004" xfId="3705"/>
    <cellStyle name="_인원계획표 _도급실행0211_이화삼계(공종기안)_창호철물(검토)" xfId="3706"/>
    <cellStyle name="_인원계획표 _도급실행0211_이화삼계(공종기안)_창호철물(검토)_발주의뢰서(발코니난간)071004" xfId="3707"/>
    <cellStyle name="_인원계획표 _도급실행0211_이화삼계(공종기안)_창호철물(검토)_창호철물수량(05.9.7)" xfId="3708"/>
    <cellStyle name="_인원계획표 _도급실행0211_이화삼계(공종기안)_창호철물(검토)_창호철물수량(05.9.7)_발주의뢰서(발코니난간)071004" xfId="3709"/>
    <cellStyle name="_인원계획표 _도급실행0211_창호철물(검토)" xfId="3710"/>
    <cellStyle name="_인원계획표 _도급실행0211_창호철물(검토)_발주의뢰서(발코니난간)071004" xfId="3711"/>
    <cellStyle name="_인원계획표 _도급실행0211_창호철물(검토)_창호철물수량(05.9.7)" xfId="3712"/>
    <cellStyle name="_인원계획표 _도급실행0211_창호철물(검토)_창호철물수량(05.9.7)_발주의뢰서(발코니난간)071004" xfId="3713"/>
    <cellStyle name="_인원계획표 _동면장안1(조사기안)" xfId="3714"/>
    <cellStyle name="_인원계획표 _동면장안1(조사기안)_02)최저가내역작업(광주3-83.5%-동일)" xfId="3715"/>
    <cellStyle name="_인원계획표 _동면장안1(조사기안)_02)투찰내역서(엑셀용-1)" xfId="3716"/>
    <cellStyle name="_인원계획표 _동면장안1(조사기안)_02)투찰내역서(엑셀용-1)_02)최저가내역작업(광주3-83.5%-동일)" xfId="3717"/>
    <cellStyle name="_인원계획표 _동면장안1(조사기안)_02)투찰내역서(엑셀용-1)_05)최저가내역작업(광주3-84.5%-동일-수정확정분)" xfId="3718"/>
    <cellStyle name="_인원계획표 _동면장안1(조사기안)_02)투찰내역서(엑셀용-1-확인용)" xfId="3719"/>
    <cellStyle name="_인원계획표 _동면장안1(조사기안)_02)투찰내역서(엑셀용-1-확인용)_02)최저가내역작업(광주3-83.5%-동일)" xfId="3720"/>
    <cellStyle name="_인원계획표 _동면장안1(조사기안)_02)투찰내역서(엑셀용-1-확인용)_05)최저가내역작업(광주3-84.5%-동일-수정확정분)" xfId="3721"/>
    <cellStyle name="_인원계획표 _동면장안1(조사기안)_05)최저가내역작업(광주3-84.5%-동일-수정확정분)" xfId="3722"/>
    <cellStyle name="_인원계획표 _동면장안1(조사기안)_발주의뢰서(발코니난간)071004" xfId="3723"/>
    <cellStyle name="_인원계획표 _동면장안1(조사기안)_유리공사(문화동8.5)" xfId="3724"/>
    <cellStyle name="_인원계획표 _동면장안1(조사기안)_유리공사(문화동8.5)_발주의뢰서(발코니난간)071004" xfId="3725"/>
    <cellStyle name="_인원계획표 _동면장안1(조사기안)_유리공사(문화동8.5)_창호철물수량(05.9.7)" xfId="3726"/>
    <cellStyle name="_인원계획표 _동면장안1(조사기안)_유리공사(문화동8.5)_창호철물수량(05.9.7)_발주의뢰서(발코니난간)071004" xfId="3727"/>
    <cellStyle name="_인원계획표 _동면장안1(조사기안)_창호철물(검토)" xfId="3728"/>
    <cellStyle name="_인원계획표 _동면장안1(조사기안)_창호철물(검토)_발주의뢰서(발코니난간)071004" xfId="3729"/>
    <cellStyle name="_인원계획표 _동면장안1(조사기안)_창호철물(검토)_창호철물수량(05.9.7)" xfId="3730"/>
    <cellStyle name="_인원계획표 _동면장안1(조사기안)_창호철물(검토)_창호철물수량(05.9.7)_발주의뢰서(발코니난간)071004" xfId="3731"/>
    <cellStyle name="_인원계획표 _무안-광주2공구(협력)수정" xfId="3732"/>
    <cellStyle name="_인원계획표 _무안-광주2공구(협력)수정_발주의뢰서(발코니난간)071004" xfId="3733"/>
    <cellStyle name="_인원계획표 _발주의뢰서(발코니난간)071004" xfId="3734"/>
    <cellStyle name="_인원계획표 _번암견적의뢰(협력)" xfId="3735"/>
    <cellStyle name="_인원계획표 _번암견적의뢰(협력)_발주의뢰서(발코니난간)071004" xfId="3736"/>
    <cellStyle name="_인원계획표 _번영교2001년사업보고" xfId="367"/>
    <cellStyle name="_인원계획표 _번영교2001년사업보고_원덕실행분할" xfId="368"/>
    <cellStyle name="_인원계획표 _번영교실단가작업(현장)" xfId="369"/>
    <cellStyle name="_인원계획표 _번영교실단가작업(현장)_원덕실행분할" xfId="370"/>
    <cellStyle name="_인원계획표 _본오오목천" xfId="371"/>
    <cellStyle name="_인원계획표 _불티교" xfId="372"/>
    <cellStyle name="_인원계획표 _불티교-1" xfId="373"/>
    <cellStyle name="_인원계획표 _삼성동 00내역서" xfId="374"/>
    <cellStyle name="_인원계획표 _서교동(종만)" xfId="375"/>
    <cellStyle name="_인원계획표 _서교동(종만)_1차 삼성동 내역서" xfId="376"/>
    <cellStyle name="_인원계획표 _서교동(종만)_1차 알파베타 내역서" xfId="377"/>
    <cellStyle name="_인원계획표 _서교동(종만)_1차 알파베타 내역서_4차 알파베타 내역서" xfId="378"/>
    <cellStyle name="_인원계획표 _서교동(종만)_1차 알파베타 내역서_4차 알파베타 내역서_1차 삼성동 내역서" xfId="379"/>
    <cellStyle name="_인원계획표 _서교동353-5 내역서" xfId="380"/>
    <cellStyle name="_인원계획표 _서교동353-5 내역서_1차 삼성동 내역서" xfId="381"/>
    <cellStyle name="_인원계획표 _서초동오피스텔(OX)형주" xfId="382"/>
    <cellStyle name="_인원계획표 _서초동오피스텔(OX)형주_1차 - 서교동353-5 내역서" xfId="383"/>
    <cellStyle name="_인원계획표 _서초동오피스텔(OX)형주_1차 - 서교동353-5 내역서_1차 삼성동 내역서" xfId="384"/>
    <cellStyle name="_인원계획표 _서초동오피스텔(OX)형주_1차 - 서교동353-5 내역서_1차 알파베타 내역서" xfId="385"/>
    <cellStyle name="_인원계획표 _서초동오피스텔(OX)형주_1차 - 서교동353-5 내역서_1차 알파베타 내역서_4차 알파베타 내역서" xfId="386"/>
    <cellStyle name="_인원계획표 _서초동오피스텔(OX)형주_1차 - 서교동353-5 내역서_1차 알파베타 내역서_4차 알파베타 내역서_1차 삼성동 내역서" xfId="387"/>
    <cellStyle name="_인원계획표 _서초동오피스텔(OX)형주_1차 삼성동 내역서" xfId="388"/>
    <cellStyle name="_인원계획표 _서초동오피스텔(OX)형주_1차 알파베타 내역서" xfId="389"/>
    <cellStyle name="_인원계획표 _서초동오피스텔(OX)형주_1차 알파베타 내역서_4차 알파베타 내역서" xfId="390"/>
    <cellStyle name="_인원계획표 _서초동오피스텔(OX)형주_1차 알파베타 내역서_4차 알파베타 내역서_1차 삼성동 내역서" xfId="391"/>
    <cellStyle name="_인원계획표 _서초동오피스텔(OX)형주_단가" xfId="392"/>
    <cellStyle name="_인원계획표 _서초동오피스텔(OX)형주_단가_1차 삼성동 내역서" xfId="393"/>
    <cellStyle name="_인원계획표 _서초동오피스텔(OX)형주_단가_1차 알파베타 내역서" xfId="394"/>
    <cellStyle name="_인원계획표 _서초동오피스텔(OX)형주_단가_1차 알파베타 내역서_4차 알파베타 내역서" xfId="395"/>
    <cellStyle name="_인원계획표 _서초동오피스텔(OX)형주_단가_1차 알파베타 내역서_4차 알파베타 내역서_1차 삼성동 내역서" xfId="396"/>
    <cellStyle name="_인원계획표 _서초동오피스텔(OX)형주_서교동(종만)" xfId="397"/>
    <cellStyle name="_인원계획표 _서초동오피스텔(OX)형주_서교동(종만)_1차 삼성동 내역서" xfId="398"/>
    <cellStyle name="_인원계획표 _서초동오피스텔(OX)형주_서교동(종만)_1차 알파베타 내역서" xfId="399"/>
    <cellStyle name="_인원계획표 _서초동오피스텔(OX)형주_서교동(종만)_1차 알파베타 내역서_4차 알파베타 내역서" xfId="400"/>
    <cellStyle name="_인원계획표 _서초동오피스텔(OX)형주_서교동(종만)_1차 알파베타 내역서_4차 알파베타 내역서_1차 삼성동 내역서" xfId="401"/>
    <cellStyle name="_인원계획표 _송학실행안" xfId="3737"/>
    <cellStyle name="_인원계획표 _송학실행안_발주의뢰서(발코니난간)071004" xfId="3738"/>
    <cellStyle name="_인원계획표 _송학실행안_번암견적의뢰(협력)" xfId="3739"/>
    <cellStyle name="_인원계획표 _송학실행안_번암견적의뢰(협력)_발주의뢰서(발코니난간)071004" xfId="3740"/>
    <cellStyle name="_인원계획표 _송학하수투찰" xfId="3741"/>
    <cellStyle name="_인원계획표 _송학하수투찰_발주의뢰서(발코니난간)071004" xfId="3742"/>
    <cellStyle name="_인원계획표 _송학하수투찰_번암견적의뢰(협력)" xfId="3743"/>
    <cellStyle name="_인원계획표 _송학하수투찰_번암견적의뢰(협력)_발주의뢰서(발코니난간)071004" xfId="3744"/>
    <cellStyle name="_인원계획표 _송학하수품의(설계넣고)" xfId="3745"/>
    <cellStyle name="_인원계획표 _송학하수품의(설계넣고)_무안-광주2공구(협력)수정" xfId="3746"/>
    <cellStyle name="_인원계획표 _송학하수품의(설계넣고)_무안-광주2공구(협력)수정_발주의뢰서(발코니난간)071004" xfId="3747"/>
    <cellStyle name="_인원계획표 _송학하수품의(설계넣고)_발주의뢰서(발코니난간)071004" xfId="3748"/>
    <cellStyle name="_인원계획표 _송학하수품의(설계넣고)_번암견적의뢰(협력)" xfId="3749"/>
    <cellStyle name="_인원계획표 _송학하수품의(설계넣고)_번암견적의뢰(협력)_발주의뢰서(발코니난간)071004" xfId="3750"/>
    <cellStyle name="_인원계획표 _송학하수품의(설계넣고)_적상무주IC도로(1공구)" xfId="3751"/>
    <cellStyle name="_인원계획표 _송학하수품의(설계넣고)_적상무주IC도로(1공구)_발주의뢰서(발코니난간)071004" xfId="3752"/>
    <cellStyle name="_인원계획표 _수원테크노(기안)" xfId="3753"/>
    <cellStyle name="_인원계획표 _수원테크노(기안)_02)최저가내역작업(광주3-83.5%-동일)" xfId="3754"/>
    <cellStyle name="_인원계획표 _수원테크노(기안)_02)투찰내역서(엑셀용-1)" xfId="3755"/>
    <cellStyle name="_인원계획표 _수원테크노(기안)_02)투찰내역서(엑셀용-1)_02)최저가내역작업(광주3-83.5%-동일)" xfId="3756"/>
    <cellStyle name="_인원계획표 _수원테크노(기안)_02)투찰내역서(엑셀용-1)_05)최저가내역작업(광주3-84.5%-동일-수정확정분)" xfId="3757"/>
    <cellStyle name="_인원계획표 _수원테크노(기안)_02)투찰내역서(엑셀용-1-확인용)" xfId="3758"/>
    <cellStyle name="_인원계획표 _수원테크노(기안)_02)투찰내역서(엑셀용-1-확인용)_02)최저가내역작업(광주3-83.5%-동일)" xfId="3759"/>
    <cellStyle name="_인원계획표 _수원테크노(기안)_02)투찰내역서(엑셀용-1-확인용)_05)최저가내역작업(광주3-84.5%-동일-수정확정분)" xfId="3760"/>
    <cellStyle name="_인원계획표 _수원테크노(기안)_05)최저가내역작업(광주3-84.5%-동일-수정확정분)" xfId="3761"/>
    <cellStyle name="_인원계획표 _수원테크노(기안)_발주의뢰서(발코니난간)071004" xfId="3762"/>
    <cellStyle name="_인원계획표 _수원테크노(기안)_유리공사(문화동8.5)" xfId="3763"/>
    <cellStyle name="_인원계획표 _수원테크노(기안)_유리공사(문화동8.5)_발주의뢰서(발코니난간)071004" xfId="3764"/>
    <cellStyle name="_인원계획표 _수원테크노(기안)_유리공사(문화동8.5)_창호철물수량(05.9.7)" xfId="3765"/>
    <cellStyle name="_인원계획표 _수원테크노(기안)_유리공사(문화동8.5)_창호철물수량(05.9.7)_발주의뢰서(발코니난간)071004" xfId="3766"/>
    <cellStyle name="_인원계획표 _수원테크노(기안)_창호철물(검토)" xfId="3767"/>
    <cellStyle name="_인원계획표 _수원테크노(기안)_창호철물(검토)_발주의뢰서(발코니난간)071004" xfId="3768"/>
    <cellStyle name="_인원계획표 _수원테크노(기안)_창호철물(검토)_창호철물수량(05.9.7)" xfId="3769"/>
    <cellStyle name="_인원계획표 _수원테크노(기안)_창호철물(검토)_창호철물수량(05.9.7)_발주의뢰서(발코니난간)071004" xfId="3770"/>
    <cellStyle name="_인원계획표 _신현실행단가산출서" xfId="402"/>
    <cellStyle name="_인원계획표 _신현실행단가산출서_원덕실행분할" xfId="403"/>
    <cellStyle name="_인원계획표 _실행내역2001년1월변경" xfId="404"/>
    <cellStyle name="_인원계획표 _실행내역2001년1월변경_2002년 현장운영계획양식" xfId="405"/>
    <cellStyle name="_인원계획표 _실행내역2001년1월변경_2002년 현장운영계획양식_2003년실행(싸릿재)" xfId="406"/>
    <cellStyle name="_인원계획표 _실행내역2001년1월변경_2002년 현장운영계획양식_2003년실행(싸릿재)_거제신현터널현장실행" xfId="407"/>
    <cellStyle name="_인원계획표 _실행내역2001년1월변경_2002년 현장운영계획양식_2003년실행(싸릿재)_거제신현터널현장실행_원덕실행분할" xfId="408"/>
    <cellStyle name="_인원계획표 _실행내역2001년1월변경_2002년 현장운영계획양식_2003년실행(싸릿재)_신현실행단가산출서" xfId="409"/>
    <cellStyle name="_인원계획표 _실행내역2001년1월변경_2002년 현장운영계획양식_2003년실행(싸릿재)_신현실행단가산출서_원덕실행분할" xfId="410"/>
    <cellStyle name="_인원계획표 _실행내역2001년1월변경_2002년 현장운영계획양식_2003년실행(싸릿재)_원덕실행분할" xfId="411"/>
    <cellStyle name="_인원계획표 _실행내역2001년1월변경_2002년 현장운영계획양식_실행단가" xfId="412"/>
    <cellStyle name="_인원계획표 _실행내역2001년1월변경_2002년 현장운영계획양식_실행단가_2003년실행(싸릿재)" xfId="413"/>
    <cellStyle name="_인원계획표 _실행내역2001년1월변경_2002년 현장운영계획양식_실행단가_2003년실행(싸릿재)_거제신현터널현장실행" xfId="414"/>
    <cellStyle name="_인원계획표 _실행내역2001년1월변경_2002년 현장운영계획양식_실행단가_2003년실행(싸릿재)_거제신현터널현장실행_원덕실행분할" xfId="415"/>
    <cellStyle name="_인원계획표 _실행내역2001년1월변경_2002년 현장운영계획양식_실행단가_2003년실행(싸릿재)_신현실행단가산출서" xfId="416"/>
    <cellStyle name="_인원계획표 _실행내역2001년1월변경_2002년 현장운영계획양식_실행단가_2003년실행(싸릿재)_신현실행단가산출서_원덕실행분할" xfId="417"/>
    <cellStyle name="_인원계획표 _실행내역2001년1월변경_2002년 현장운영계획양식_실행단가_2003년실행(싸릿재)_원덕실행분할" xfId="418"/>
    <cellStyle name="_인원계획표 _실행내역2001년1월변경_2002년 현장운영계획양식_실행단가_원덕실행분할" xfId="419"/>
    <cellStyle name="_인원계획표 _실행내역2001년1월변경_2002년 현장운영계획양식_원덕실행분할" xfId="420"/>
    <cellStyle name="_인원계획표 _실행내역2001년1월변경_2003년 실행(장성-담양)" xfId="421"/>
    <cellStyle name="_인원계획표 _실행내역2001년1월변경_2003년 실행(장성-담양)_원덕실행분할" xfId="422"/>
    <cellStyle name="_인원계획표 _실행내역2001년1월변경_2003년실행양식" xfId="423"/>
    <cellStyle name="_인원계획표 _실행내역2001년1월변경_2003년실행양식_2003년실행(싸릿재)" xfId="424"/>
    <cellStyle name="_인원계획표 _실행내역2001년1월변경_2003년실행양식_2003년실행(싸릿재)_거제신현터널현장실행" xfId="425"/>
    <cellStyle name="_인원계획표 _실행내역2001년1월변경_2003년실행양식_2003년실행(싸릿재)_거제신현터널현장실행_원덕실행분할" xfId="426"/>
    <cellStyle name="_인원계획표 _실행내역2001년1월변경_2003년실행양식_2003년실행(싸릿재)_신현실행단가산출서" xfId="427"/>
    <cellStyle name="_인원계획표 _실행내역2001년1월변경_2003년실행양식_2003년실행(싸릿재)_신현실행단가산출서_원덕실행분할" xfId="428"/>
    <cellStyle name="_인원계획표 _실행내역2001년1월변경_2003년실행양식_2003년실행(싸릿재)_원덕실행분할" xfId="429"/>
    <cellStyle name="_인원계획표 _실행내역2001년1월변경_2003년실행양식_원덕실행분할" xfId="430"/>
    <cellStyle name="_인원계획표 _실행내역2001년1월변경_2003웁스" xfId="431"/>
    <cellStyle name="_인원계획표 _실행내역2001년1월변경_2003웁스_2003년실행(싸릿재)" xfId="432"/>
    <cellStyle name="_인원계획표 _실행내역2001년1월변경_2003웁스_2003년실행(싸릿재)_거제신현터널현장실행" xfId="433"/>
    <cellStyle name="_인원계획표 _실행내역2001년1월변경_2003웁스_2003년실행(싸릿재)_거제신현터널현장실행_원덕실행분할" xfId="434"/>
    <cellStyle name="_인원계획표 _실행내역2001년1월변경_2003웁스_2003년실행(싸릿재)_신현실행단가산출서" xfId="435"/>
    <cellStyle name="_인원계획표 _실행내역2001년1월변경_2003웁스_2003년실행(싸릿재)_신현실행단가산출서_원덕실행분할" xfId="436"/>
    <cellStyle name="_인원계획표 _실행내역2001년1월변경_2003웁스_2003년실행(싸릿재)_원덕실행분할" xfId="437"/>
    <cellStyle name="_인원계획표 _실행내역2001년1월변경_2003웁스_원덕실행분할" xfId="438"/>
    <cellStyle name="_인원계획표 _실행내역2001년1월변경_거제신현터널현장실행" xfId="439"/>
    <cellStyle name="_인원계획표 _실행내역2001년1월변경_거제신현터널현장실행_원덕실행분할" xfId="440"/>
    <cellStyle name="_인원계획표 _실행내역2001년1월변경_번영교2001년사업보고" xfId="441"/>
    <cellStyle name="_인원계획표 _실행내역2001년1월변경_번영교2001년사업보고_원덕실행분할" xfId="442"/>
    <cellStyle name="_인원계획표 _실행내역2001년1월변경_신현실행단가산출서" xfId="443"/>
    <cellStyle name="_인원계획표 _실행내역2001년1월변경_신현실행단가산출서_원덕실행분할" xfId="444"/>
    <cellStyle name="_인원계획표 _실행내역2001년1월변경_싸릿재실행-2(직영)" xfId="445"/>
    <cellStyle name="_인원계획표 _실행내역2001년1월변경_싸릿재실행-2(직영)_2003년실행(싸릿재)" xfId="446"/>
    <cellStyle name="_인원계획표 _실행내역2001년1월변경_싸릿재실행-2(직영)_2003년실행(싸릿재)_거제신현터널현장실행" xfId="447"/>
    <cellStyle name="_인원계획표 _실행내역2001년1월변경_싸릿재실행-2(직영)_2003년실행(싸릿재)_거제신현터널현장실행_원덕실행분할" xfId="448"/>
    <cellStyle name="_인원계획표 _실행내역2001년1월변경_싸릿재실행-2(직영)_2003년실행(싸릿재)_신현실행단가산출서" xfId="449"/>
    <cellStyle name="_인원계획표 _실행내역2001년1월변경_싸릿재실행-2(직영)_2003년실행(싸릿재)_신현실행단가산출서_원덕실행분할" xfId="450"/>
    <cellStyle name="_인원계획표 _실행내역2001년1월변경_싸릿재실행-2(직영)_2003년실행(싸릿재)_원덕실행분할" xfId="451"/>
    <cellStyle name="_인원계획표 _실행내역2001년1월변경_싸릿재실행-2(직영)_원덕실행분할" xfId="452"/>
    <cellStyle name="_인원계획표 _실행내역2001년1월변경_원덕실행분할" xfId="453"/>
    <cellStyle name="_인원계획표 _실행내역2001년1월변경_잔여실행예산" xfId="454"/>
    <cellStyle name="_인원계획표 _실행내역2001년1월변경_잔여실행예산_2003년실행(싸릿재)" xfId="455"/>
    <cellStyle name="_인원계획표 _실행내역2001년1월변경_잔여실행예산_2003년실행(싸릿재)_거제신현터널현장실행" xfId="456"/>
    <cellStyle name="_인원계획표 _실행내역2001년1월변경_잔여실행예산_2003년실행(싸릿재)_거제신현터널현장실행_원덕실행분할" xfId="457"/>
    <cellStyle name="_인원계획표 _실행내역2001년1월변경_잔여실행예산_2003년실행(싸릿재)_신현실행단가산출서" xfId="458"/>
    <cellStyle name="_인원계획표 _실행내역2001년1월변경_잔여실행예산_2003년실행(싸릿재)_신현실행단가산출서_원덕실행분할" xfId="459"/>
    <cellStyle name="_인원계획표 _실행내역2001년1월변경_잔여실행예산_2003년실행(싸릿재)_원덕실행분할" xfId="460"/>
    <cellStyle name="_인원계획표 _실행내역2001년1월변경_잔여실행예산_원덕실행분할" xfId="461"/>
    <cellStyle name="_인원계획표 _실행내역2001년1월변경_장비자재노무양식1" xfId="462"/>
    <cellStyle name="_인원계획표 _실행내역2001년1월변경_장비자재노무양식1_원덕실행분할" xfId="463"/>
    <cellStyle name="_인원계획표 _실행내역2001년1월변경_장성담양개설회의" xfId="464"/>
    <cellStyle name="_인원계획표 _실행내역2001년1월변경_장성담양개설회의_원덕실행분할" xfId="465"/>
    <cellStyle name="_인원계획표 _실행내역2001년1월변경_현장실행" xfId="466"/>
    <cellStyle name="_인원계획표 _실행내역2001년1월변경_현장실행_원덕실행분할" xfId="467"/>
    <cellStyle name="_인원계획표 _실행내역2001년1월변경_현장운영계획" xfId="468"/>
    <cellStyle name="_인원계획표 _실행내역2001년1월변경_현장운영계획(2001.2.6)" xfId="469"/>
    <cellStyle name="_인원계획표 _실행내역2001년1월변경_현장운영계획(2001.2.6)_원덕실행분할" xfId="470"/>
    <cellStyle name="_인원계획표 _실행내역2001년1월변경_현장운영계획_원덕실행분할" xfId="471"/>
    <cellStyle name="_인원계획표 _실행내역2001년1월변경_Book3" xfId="472"/>
    <cellStyle name="_인원계획표 _실행내역2001년1월변경_Book3_2003년실행(싸릿재)" xfId="473"/>
    <cellStyle name="_인원계획표 _실행내역2001년1월변경_Book3_2003년실행(싸릿재)_거제신현터널현장실행" xfId="474"/>
    <cellStyle name="_인원계획표 _실행내역2001년1월변경_Book3_2003년실행(싸릿재)_거제신현터널현장실행_원덕실행분할" xfId="475"/>
    <cellStyle name="_인원계획표 _실행내역2001년1월변경_Book3_2003년실행(싸릿재)_신현실행단가산출서" xfId="476"/>
    <cellStyle name="_인원계획표 _실행내역2001년1월변경_Book3_2003년실행(싸릿재)_신현실행단가산출서_원덕실행분할" xfId="477"/>
    <cellStyle name="_인원계획표 _실행내역2001년1월변경_Book3_2003년실행(싸릿재)_원덕실행분할" xfId="478"/>
    <cellStyle name="_인원계획표 _실행내역2001년1월변경_Book3_원덕실행분할" xfId="479"/>
    <cellStyle name="_인원계획표 _싯계교" xfId="480"/>
    <cellStyle name="_인원계획표 _싸릿재실행-2(직영)" xfId="481"/>
    <cellStyle name="_인원계획표 _싸릿재실행-2(직영)_2003년실행(싸릿재)" xfId="482"/>
    <cellStyle name="_인원계획표 _싸릿재실행-2(직영)_2003년실행(싸릿재)_거제신현터널현장실행" xfId="483"/>
    <cellStyle name="_인원계획표 _싸릿재실행-2(직영)_2003년실행(싸릿재)_거제신현터널현장실행_원덕실행분할" xfId="484"/>
    <cellStyle name="_인원계획표 _싸릿재실행-2(직영)_2003년실행(싸릿재)_신현실행단가산출서" xfId="485"/>
    <cellStyle name="_인원계획표 _싸릿재실행-2(직영)_2003년실행(싸릿재)_신현실행단가산출서_원덕실행분할" xfId="486"/>
    <cellStyle name="_인원계획표 _싸릿재실행-2(직영)_2003년실행(싸릿재)_원덕실행분할" xfId="487"/>
    <cellStyle name="_인원계획표 _싸릿재실행-2(직영)_원덕실행분할" xfId="488"/>
    <cellStyle name="_인원계획표 _원덕실행분할" xfId="489"/>
    <cellStyle name="_인원계획표 _원덕실행분할_원덕실행분할" xfId="490"/>
    <cellStyle name="_인원계획표 _월기성(경남)" xfId="491"/>
    <cellStyle name="_인원계획표 _월기성(경남)_원덕실행분할" xfId="492"/>
    <cellStyle name="_인원계획표 _월말기성" xfId="493"/>
    <cellStyle name="_인원계획표 _월말기성_원덕실행분할" xfId="494"/>
    <cellStyle name="_인원계획표 _유리공사(문화동8.5)" xfId="3771"/>
    <cellStyle name="_인원계획표 _유리공사(문화동8.5)_발주의뢰서(발코니난간)071004" xfId="3772"/>
    <cellStyle name="_인원계획표 _유리공사(문화동8.5)_창호철물수량(05.9.7)" xfId="3773"/>
    <cellStyle name="_인원계획표 _유리공사(문화동8.5)_창호철물수량(05.9.7)_발주의뢰서(발코니난간)071004" xfId="3774"/>
    <cellStyle name="_인원계획표 _이화삼계(공종기안)" xfId="3775"/>
    <cellStyle name="_인원계획표 _이화삼계(공종기안)_02)최저가내역작업(광주3-83.5%-동일)" xfId="3776"/>
    <cellStyle name="_인원계획표 _이화삼계(공종기안)_02)투찰내역서(엑셀용-1)" xfId="3777"/>
    <cellStyle name="_인원계획표 _이화삼계(공종기안)_02)투찰내역서(엑셀용-1)_02)최저가내역작업(광주3-83.5%-동일)" xfId="3778"/>
    <cellStyle name="_인원계획표 _이화삼계(공종기안)_02)투찰내역서(엑셀용-1)_05)최저가내역작업(광주3-84.5%-동일-수정확정분)" xfId="3779"/>
    <cellStyle name="_인원계획표 _이화삼계(공종기안)_02)투찰내역서(엑셀용-1-확인용)" xfId="3780"/>
    <cellStyle name="_인원계획표 _이화삼계(공종기안)_02)투찰내역서(엑셀용-1-확인용)_02)최저가내역작업(광주3-83.5%-동일)" xfId="3781"/>
    <cellStyle name="_인원계획표 _이화삼계(공종기안)_02)투찰내역서(엑셀용-1-확인용)_05)최저가내역작업(광주3-84.5%-동일-수정확정분)" xfId="3782"/>
    <cellStyle name="_인원계획표 _이화삼계(공종기안)_05)최저가내역작업(광주3-84.5%-동일-수정확정분)" xfId="3783"/>
    <cellStyle name="_인원계획표 _이화삼계(공종기안)_발주의뢰서(발코니난간)071004" xfId="3784"/>
    <cellStyle name="_인원계획표 _이화삼계(공종기안)_유리공사(문화동8.5)" xfId="3785"/>
    <cellStyle name="_인원계획표 _이화삼계(공종기안)_유리공사(문화동8.5)_발주의뢰서(발코니난간)071004" xfId="3786"/>
    <cellStyle name="_인원계획표 _이화삼계(공종기안)_유리공사(문화동8.5)_창호철물수량(05.9.7)" xfId="3787"/>
    <cellStyle name="_인원계획표 _이화삼계(공종기안)_유리공사(문화동8.5)_창호철물수량(05.9.7)_발주의뢰서(발코니난간)071004" xfId="3788"/>
    <cellStyle name="_인원계획표 _이화삼계(공종기안)_창호철물(검토)" xfId="3789"/>
    <cellStyle name="_인원계획표 _이화삼계(공종기안)_창호철물(검토)_발주의뢰서(발코니난간)071004" xfId="3790"/>
    <cellStyle name="_인원계획표 _이화삼계(공종기안)_창호철물(검토)_창호철물수량(05.9.7)" xfId="3791"/>
    <cellStyle name="_인원계획표 _이화삼계(공종기안)_창호철물(검토)_창호철물수량(05.9.7)_발주의뢰서(발코니난간)071004" xfId="3792"/>
    <cellStyle name="_인원계획표 _자재단가" xfId="3793"/>
    <cellStyle name="_인원계획표 _자재단가_총괄" xfId="3794"/>
    <cellStyle name="_인원계획표 _잔여실행예산" xfId="495"/>
    <cellStyle name="_인원계획표 _잔여실행예산_2003년실행(싸릿재)" xfId="496"/>
    <cellStyle name="_인원계획표 _잔여실행예산_2003년실행(싸릿재)_거제신현터널현장실행" xfId="497"/>
    <cellStyle name="_인원계획표 _잔여실행예산_2003년실행(싸릿재)_거제신현터널현장실행_원덕실행분할" xfId="498"/>
    <cellStyle name="_인원계획표 _잔여실행예산_2003년실행(싸릿재)_신현실행단가산출서" xfId="499"/>
    <cellStyle name="_인원계획표 _잔여실행예산_2003년실행(싸릿재)_신현실행단가산출서_원덕실행분할" xfId="500"/>
    <cellStyle name="_인원계획표 _잔여실행예산_2003년실행(싸릿재)_원덕실행분할" xfId="501"/>
    <cellStyle name="_인원계획표 _잔여실행예산_원덕실행분할" xfId="502"/>
    <cellStyle name="_인원계획표 _장비자재노무양식1" xfId="503"/>
    <cellStyle name="_인원계획표 _장비자재노무양식1_원덕실행분할" xfId="504"/>
    <cellStyle name="_인원계획표 _장성담양개설회의" xfId="505"/>
    <cellStyle name="_인원계획표 _장성담양개설회의_원덕실행분할" xfId="506"/>
    <cellStyle name="_인원계획표 _장호터널" xfId="507"/>
    <cellStyle name="_인원계획표 _장호터널_원덕실행분할" xfId="508"/>
    <cellStyle name="_인원계획표 _적격 " xfId="509"/>
    <cellStyle name="_인원계획표 _적격 _★이화-삼계도급실행(2003.04.11)" xfId="3795"/>
    <cellStyle name="_인원계획표 _적격 _★이화-삼계도급실행(2003.04.11)_02)최저가내역작업(광주3-83.5%-동일)" xfId="3796"/>
    <cellStyle name="_인원계획표 _적격 _★이화-삼계도급실행(2003.04.11)_02)투찰내역서(엑셀용-1)" xfId="3797"/>
    <cellStyle name="_인원계획표 _적격 _★이화-삼계도급실행(2003.04.11)_02)투찰내역서(엑셀용-1)_02)최저가내역작업(광주3-83.5%-동일)" xfId="3798"/>
    <cellStyle name="_인원계획표 _적격 _★이화-삼계도급실행(2003.04.11)_02)투찰내역서(엑셀용-1)_05)최저가내역작업(광주3-84.5%-동일-수정확정분)" xfId="3799"/>
    <cellStyle name="_인원계획표 _적격 _★이화-삼계도급실행(2003.04.11)_02)투찰내역서(엑셀용-1-확인용)" xfId="3800"/>
    <cellStyle name="_인원계획표 _적격 _★이화-삼계도급실행(2003.04.11)_02)투찰내역서(엑셀용-1-확인용)_02)최저가내역작업(광주3-83.5%-동일)" xfId="3801"/>
    <cellStyle name="_인원계획표 _적격 _★이화-삼계도급실행(2003.04.11)_02)투찰내역서(엑셀용-1-확인용)_05)최저가내역작업(광주3-84.5%-동일-수정확정분)" xfId="3802"/>
    <cellStyle name="_인원계획표 _적격 _★이화-삼계도급실행(2003.04.11)_05)최저가내역작업(광주3-84.5%-동일-수정확정분)" xfId="3803"/>
    <cellStyle name="_인원계획표 _적격 _★이화-삼계도급실행(2003.04.11)_발주의뢰서(발코니난간)071004" xfId="3804"/>
    <cellStyle name="_인원계획표 _적격 _★이화-삼계도급실행(2003.04.11)_유리공사(문화동8.5)" xfId="3805"/>
    <cellStyle name="_인원계획표 _적격 _★이화-삼계도급실행(2003.04.11)_유리공사(문화동8.5)_발주의뢰서(발코니난간)071004" xfId="3806"/>
    <cellStyle name="_인원계획표 _적격 _★이화-삼계도급실행(2003.04.11)_유리공사(문화동8.5)_창호철물수량(05.9.7)" xfId="3807"/>
    <cellStyle name="_인원계획표 _적격 _★이화-삼계도급실행(2003.04.11)_유리공사(문화동8.5)_창호철물수량(05.9.7)_발주의뢰서(발코니난간)071004" xfId="3808"/>
    <cellStyle name="_인원계획표 _적격 _★이화-삼계도급실행(2003.04.11)_창호철물(검토)" xfId="3809"/>
    <cellStyle name="_인원계획표 _적격 _★이화-삼계도급실행(2003.04.11)_창호철물(검토)_발주의뢰서(발코니난간)071004" xfId="3810"/>
    <cellStyle name="_인원계획표 _적격 _★이화-삼계도급실행(2003.04.11)_창호철물(검토)_창호철물수량(05.9.7)" xfId="3811"/>
    <cellStyle name="_인원계획표 _적격 _★이화-삼계도급실행(2003.04.11)_창호철물(검토)_창호철물수량(05.9.7)_발주의뢰서(발코니난간)071004" xfId="3812"/>
    <cellStyle name="_인원계획표 _적격 _02)최저가내역작업(광주3-83.5%-동일)" xfId="3813"/>
    <cellStyle name="_인원계획표 _적격 _02)투찰내역서(엑셀용-1)" xfId="3814"/>
    <cellStyle name="_인원계획표 _적격 _02)투찰내역서(엑셀용-1)_02)최저가내역작업(광주3-83.5%-동일)" xfId="3815"/>
    <cellStyle name="_인원계획표 _적격 _02)투찰내역서(엑셀용-1)_05)최저가내역작업(광주3-84.5%-동일-수정확정분)" xfId="3816"/>
    <cellStyle name="_인원계획표 _적격 _02)투찰내역서(엑셀용-1-확인용)" xfId="3817"/>
    <cellStyle name="_인원계획표 _적격 _02)투찰내역서(엑셀용-1-확인용)_02)최저가내역작업(광주3-83.5%-동일)" xfId="3818"/>
    <cellStyle name="_인원계획표 _적격 _02)투찰내역서(엑셀용-1-확인용)_05)최저가내역작업(광주3-84.5%-동일-수정확정분)" xfId="3819"/>
    <cellStyle name="_인원계획표 _적격 _05)최저가내역작업(광주3-84.5%-동일-수정확정분)" xfId="3820"/>
    <cellStyle name="_인원계획표 _적격 _1차 - 서초동오피스텔내역서" xfId="510"/>
    <cellStyle name="_인원계획표 _적격 _1차 - 서초동오피스텔내역서_1차 - 서교동353-5 내역서" xfId="511"/>
    <cellStyle name="_인원계획표 _적격 _1차 - 서초동오피스텔내역서_1차 - 서교동353-5 내역서_1차 삼성동 내역서" xfId="512"/>
    <cellStyle name="_인원계획표 _적격 _1차 - 서초동오피스텔내역서_1차 - 서교동353-5 내역서_1차 알파베타 내역서" xfId="513"/>
    <cellStyle name="_인원계획표 _적격 _1차 - 서초동오피스텔내역서_1차 - 서교동353-5 내역서_1차 알파베타 내역서_4차 알파베타 내역서" xfId="514"/>
    <cellStyle name="_인원계획표 _적격 _1차 - 서초동오피스텔내역서_1차 - 서교동353-5 내역서_1차 알파베타 내역서_4차 알파베타 내역서_1차 삼성동 내역서" xfId="515"/>
    <cellStyle name="_인원계획표 _적격 _1차 - 서초동오피스텔내역서_1차 삼성동 내역서" xfId="516"/>
    <cellStyle name="_인원계획표 _적격 _1차 - 서초동오피스텔내역서_1차 알파베타 내역서" xfId="517"/>
    <cellStyle name="_인원계획표 _적격 _1차 - 서초동오피스텔내역서_1차 알파베타 내역서_4차 알파베타 내역서" xfId="518"/>
    <cellStyle name="_인원계획표 _적격 _1차 - 서초동오피스텔내역서_1차 알파베타 내역서_4차 알파베타 내역서_1차 삼성동 내역서" xfId="519"/>
    <cellStyle name="_인원계획표 _적격 _1차 - 서초동오피스텔내역서_단가" xfId="520"/>
    <cellStyle name="_인원계획표 _적격 _1차 - 서초동오피스텔내역서_단가_1차 삼성동 내역서" xfId="521"/>
    <cellStyle name="_인원계획표 _적격 _1차 - 서초동오피스텔내역서_단가_1차 알파베타 내역서" xfId="522"/>
    <cellStyle name="_인원계획표 _적격 _1차 - 서초동오피스텔내역서_단가_1차 알파베타 내역서_4차 알파베타 내역서" xfId="523"/>
    <cellStyle name="_인원계획표 _적격 _1차 - 서초동오피스텔내역서_단가_1차 알파베타 내역서_4차 알파베타 내역서_1차 삼성동 내역서" xfId="524"/>
    <cellStyle name="_인원계획표 _적격 _1차 - 서초동오피스텔내역서_서교동(종만)" xfId="525"/>
    <cellStyle name="_인원계획표 _적격 _1차 - 서초동오피스텔내역서_서교동(종만)_1차 삼성동 내역서" xfId="526"/>
    <cellStyle name="_인원계획표 _적격 _1차 - 서초동오피스텔내역서_서교동(종만)_1차 알파베타 내역서" xfId="527"/>
    <cellStyle name="_인원계획표 _적격 _1차 - 서초동오피스텔내역서_서교동(종만)_1차 알파베타 내역서_4차 알파베타 내역서" xfId="528"/>
    <cellStyle name="_인원계획표 _적격 _1차 - 서초동오피스텔내역서_서교동(종만)_1차 알파베타 내역서_4차 알파베타 내역서_1차 삼성동 내역서" xfId="529"/>
    <cellStyle name="_인원계획표 _적격 _2002년 현장운영계획양식" xfId="530"/>
    <cellStyle name="_인원계획표 _적격 _2002년 현장운영계획양식_2003년실행(싸릿재)" xfId="531"/>
    <cellStyle name="_인원계획표 _적격 _2002년 현장운영계획양식_2003년실행(싸릿재)_거제신현터널현장실행" xfId="532"/>
    <cellStyle name="_인원계획표 _적격 _2002년 현장운영계획양식_2003년실행(싸릿재)_거제신현터널현장실행_원덕실행분할" xfId="533"/>
    <cellStyle name="_인원계획표 _적격 _2002년 현장운영계획양식_2003년실행(싸릿재)_신현실행단가산출서" xfId="534"/>
    <cellStyle name="_인원계획표 _적격 _2002년 현장운영계획양식_2003년실행(싸릿재)_신현실행단가산출서_원덕실행분할" xfId="535"/>
    <cellStyle name="_인원계획표 _적격 _2002년 현장운영계획양식_2003년실행(싸릿재)_원덕실행분할" xfId="536"/>
    <cellStyle name="_인원계획표 _적격 _2002년 현장운영계획양식_실행단가" xfId="537"/>
    <cellStyle name="_인원계획표 _적격 _2002년 현장운영계획양식_실행단가_2003년실행(싸릿재)" xfId="538"/>
    <cellStyle name="_인원계획표 _적격 _2002년 현장운영계획양식_실행단가_2003년실행(싸릿재)_거제신현터널현장실행" xfId="539"/>
    <cellStyle name="_인원계획표 _적격 _2002년 현장운영계획양식_실행단가_2003년실행(싸릿재)_거제신현터널현장실행_원덕실행분할" xfId="540"/>
    <cellStyle name="_인원계획표 _적격 _2002년 현장운영계획양식_실행단가_2003년실행(싸릿재)_신현실행단가산출서" xfId="541"/>
    <cellStyle name="_인원계획표 _적격 _2002년 현장운영계획양식_실행단가_2003년실행(싸릿재)_신현실행단가산출서_원덕실행분할" xfId="542"/>
    <cellStyle name="_인원계획표 _적격 _2002년 현장운영계획양식_실행단가_2003년실행(싸릿재)_원덕실행분할" xfId="543"/>
    <cellStyle name="_인원계획표 _적격 _2002년 현장운영계획양식_실행단가_원덕실행분할" xfId="544"/>
    <cellStyle name="_인원계획표 _적격 _2002년 현장운영계획양식_원덕실행분할" xfId="545"/>
    <cellStyle name="_인원계획표 _적격 _2003년 실행(장성-담양)" xfId="546"/>
    <cellStyle name="_인원계획표 _적격 _2003년 실행(장성-담양)_원덕실행분할" xfId="547"/>
    <cellStyle name="_인원계획표 _적격 _2003년실행양식" xfId="548"/>
    <cellStyle name="_인원계획표 _적격 _2003년실행양식_2003년실행(싸릿재)" xfId="549"/>
    <cellStyle name="_인원계획표 _적격 _2003년실행양식_2003년실행(싸릿재)_거제신현터널현장실행" xfId="550"/>
    <cellStyle name="_인원계획표 _적격 _2003년실행양식_2003년실행(싸릿재)_거제신현터널현장실행_원덕실행분할" xfId="551"/>
    <cellStyle name="_인원계획표 _적격 _2003년실행양식_2003년실행(싸릿재)_신현실행단가산출서" xfId="552"/>
    <cellStyle name="_인원계획표 _적격 _2003년실행양식_2003년실행(싸릿재)_신현실행단가산출서_원덕실행분할" xfId="553"/>
    <cellStyle name="_인원계획표 _적격 _2003년실행양식_2003년실행(싸릿재)_원덕실행분할" xfId="554"/>
    <cellStyle name="_인원계획표 _적격 _2003년실행양식_원덕실행분할" xfId="555"/>
    <cellStyle name="_인원계획표 _적격 _2003웁스" xfId="556"/>
    <cellStyle name="_인원계획표 _적격 _2003웁스_2003년실행(싸릿재)" xfId="557"/>
    <cellStyle name="_인원계획표 _적격 _2003웁스_2003년실행(싸릿재)_거제신현터널현장실행" xfId="558"/>
    <cellStyle name="_인원계획표 _적격 _2003웁스_2003년실행(싸릿재)_거제신현터널현장실행_원덕실행분할" xfId="559"/>
    <cellStyle name="_인원계획표 _적격 _2003웁스_2003년실행(싸릿재)_신현실행단가산출서" xfId="560"/>
    <cellStyle name="_인원계획표 _적격 _2003웁스_2003년실행(싸릿재)_신현실행단가산출서_원덕실행분할" xfId="561"/>
    <cellStyle name="_인원계획표 _적격 _2003웁스_2003년실행(싸릿재)_원덕실행분할" xfId="562"/>
    <cellStyle name="_인원계획표 _적격 _2003웁스_원덕실행분할" xfId="563"/>
    <cellStyle name="_인원계획표 _적격 _2차 - 서초동오피스텔내역서(실행연습)" xfId="564"/>
    <cellStyle name="_인원계획표 _적격 _2차 - 서초동오피스텔내역서(실행연습)_1차 - 서교동353-5 내역서" xfId="565"/>
    <cellStyle name="_인원계획표 _적격 _2차 - 서초동오피스텔내역서(실행연습)_1차 - 서교동353-5 내역서_1차 삼성동 내역서" xfId="566"/>
    <cellStyle name="_인원계획표 _적격 _2차 - 서초동오피스텔내역서(실행연습)_1차 - 서교동353-5 내역서_1차 알파베타 내역서" xfId="567"/>
    <cellStyle name="_인원계획표 _적격 _2차 - 서초동오피스텔내역서(실행연습)_1차 - 서교동353-5 내역서_1차 알파베타 내역서_4차 알파베타 내역서" xfId="568"/>
    <cellStyle name="_인원계획표 _적격 _2차 - 서초동오피스텔내역서(실행연습)_1차 - 서교동353-5 내역서_1차 알파베타 내역서_4차 알파베타 내역서_1차 삼성동 내역서" xfId="569"/>
    <cellStyle name="_인원계획표 _적격 _2차 - 서초동오피스텔내역서(실행연습)_1차 삼성동 내역서" xfId="570"/>
    <cellStyle name="_인원계획표 _적격 _2차 - 서초동오피스텔내역서(실행연습)_1차 알파베타 내역서" xfId="571"/>
    <cellStyle name="_인원계획표 _적격 _2차 - 서초동오피스텔내역서(실행연습)_1차 알파베타 내역서_4차 알파베타 내역서" xfId="572"/>
    <cellStyle name="_인원계획표 _적격 _2차 - 서초동오피스텔내역서(실행연습)_1차 알파베타 내역서_4차 알파베타 내역서_1차 삼성동 내역서" xfId="573"/>
    <cellStyle name="_인원계획표 _적격 _2차 - 서초동오피스텔내역서(실행연습)_단가" xfId="574"/>
    <cellStyle name="_인원계획표 _적격 _2차 - 서초동오피스텔내역서(실행연습)_단가_1차 삼성동 내역서" xfId="575"/>
    <cellStyle name="_인원계획표 _적격 _2차 - 서초동오피스텔내역서(실행연습)_단가_1차 알파베타 내역서" xfId="576"/>
    <cellStyle name="_인원계획표 _적격 _2차 - 서초동오피스텔내역서(실행연습)_단가_1차 알파베타 내역서_4차 알파베타 내역서" xfId="577"/>
    <cellStyle name="_인원계획표 _적격 _2차 - 서초동오피스텔내역서(실행연습)_단가_1차 알파베타 내역서_4차 알파베타 내역서_1차 삼성동 내역서" xfId="578"/>
    <cellStyle name="_인원계획표 _적격 _2차 - 서초동오피스텔내역서(실행연습)_서교동(종만)" xfId="579"/>
    <cellStyle name="_인원계획표 _적격 _2차 - 서초동오피스텔내역서(실행연습)_서교동(종만)_1차 삼성동 내역서" xfId="580"/>
    <cellStyle name="_인원계획표 _적격 _2차 - 서초동오피스텔내역서(실행연습)_서교동(종만)_1차 알파베타 내역서" xfId="581"/>
    <cellStyle name="_인원계획표 _적격 _2차 - 서초동오피스텔내역서(실행연습)_서교동(종만)_1차 알파베타 내역서_4차 알파베타 내역서" xfId="582"/>
    <cellStyle name="_인원계획표 _적격 _2차 - 서초동오피스텔내역서(실행연습)_서교동(종만)_1차 알파베타 내역서_4차 알파베타 내역서_1차 삼성동 내역서" xfId="583"/>
    <cellStyle name="_인원계획표 _적격 _3차 - 서교동353-5 내역서(단가변경)" xfId="584"/>
    <cellStyle name="_인원계획표 _적격 _3차 - 서교동353-5 내역서(단가변경)_1차 삼성동 내역서" xfId="585"/>
    <cellStyle name="_인원계획표 _적격 _3차 - 서교동353-5 내역서(단가변경)_1차 알파베타 내역서" xfId="586"/>
    <cellStyle name="_인원계획표 _적격 _3차 - 서교동353-5 내역서(단가변경)_1차 알파베타 내역서_4차 알파베타 내역서" xfId="587"/>
    <cellStyle name="_인원계획표 _적격 _3차 - 서교동353-5 내역서(단가변경)_1차 알파베타 내역서_4차 알파베타 내역서_1차 삼성동 내역서" xfId="588"/>
    <cellStyle name="_인원계획표 _적격 _4차 - 서교동53-5 내역서(단가변경)" xfId="589"/>
    <cellStyle name="_인원계획표 _적격 _4차 - 서교동53-5 내역서(단가변경)_1차 삼성동 내역서" xfId="590"/>
    <cellStyle name="_인원계획표 _적격 _4차 - 서교동53-5 내역서(단가변경)_1차 알파베타 내역서" xfId="591"/>
    <cellStyle name="_인원계획표 _적격 _4차 - 서교동53-5 내역서(단가변경)_1차 알파베타 내역서_4차 알파베타 내역서" xfId="592"/>
    <cellStyle name="_인원계획표 _적격 _4차 - 서교동53-5 내역서(단가변경)_1차 알파베타 내역서_4차 알파베타 내역서_1차 삼성동 내역서" xfId="593"/>
    <cellStyle name="_인원계획표 _적격 _4차 알파베타 내역서" xfId="594"/>
    <cellStyle name="_인원계획표 _적격 _4차 알파베타 내역서_1차 삼성동 내역서" xfId="595"/>
    <cellStyle name="_인원계획표 _적격 _거제신현터널현장실행" xfId="596"/>
    <cellStyle name="_인원계획표 _적격 _거제신현터널현장실행_원덕실행분할" xfId="597"/>
    <cellStyle name="_인원계획표 _적격 _경춘선3공구-설투견" xfId="598"/>
    <cellStyle name="_인원계획표 _적격 _광주평동실행" xfId="3821"/>
    <cellStyle name="_인원계획표 _적격 _광주평동실행_발주의뢰서(발코니난간)071004" xfId="3822"/>
    <cellStyle name="_인원계획표 _적격 _광주평동실행_번암견적의뢰(협력)" xfId="3823"/>
    <cellStyle name="_인원계획표 _적격 _광주평동실행_번암견적의뢰(협력)_발주의뢰서(발코니난간)071004" xfId="3824"/>
    <cellStyle name="_인원계획표 _적격 _광주평동품의1" xfId="3825"/>
    <cellStyle name="_인원계획표 _적격 _광주평동품의1_무안-광주2공구(협력)수정" xfId="3826"/>
    <cellStyle name="_인원계획표 _적격 _광주평동품의1_무안-광주2공구(협력)수정_발주의뢰서(발코니난간)071004" xfId="3827"/>
    <cellStyle name="_인원계획표 _적격 _광주평동품의1_발주의뢰서(발코니난간)071004" xfId="3828"/>
    <cellStyle name="_인원계획표 _적격 _광주평동품의1_번암견적의뢰(협력)" xfId="3829"/>
    <cellStyle name="_인원계획표 _적격 _광주평동품의1_번암견적의뢰(협력)_발주의뢰서(발코니난간)071004" xfId="3830"/>
    <cellStyle name="_인원계획표 _적격 _광주평동품의1_적상무주IC도로(1공구)" xfId="3831"/>
    <cellStyle name="_인원계획표 _적격 _광주평동품의1_적상무주IC도로(1공구)_발주의뢰서(발코니난간)071004" xfId="3832"/>
    <cellStyle name="_인원계획표 _적격 _괴산연풍2(설계공종)" xfId="3833"/>
    <cellStyle name="_인원계획표 _적격 _괴산연풍2(설계공종)_02)최저가내역작업(광주3-83.5%-동일)" xfId="3834"/>
    <cellStyle name="_인원계획표 _적격 _괴산연풍2(설계공종)_02)투찰내역서(엑셀용-1)" xfId="3835"/>
    <cellStyle name="_인원계획표 _적격 _괴산연풍2(설계공종)_02)투찰내역서(엑셀용-1)_02)최저가내역작업(광주3-83.5%-동일)" xfId="3836"/>
    <cellStyle name="_인원계획표 _적격 _괴산연풍2(설계공종)_02)투찰내역서(엑셀용-1)_05)최저가내역작업(광주3-84.5%-동일-수정확정분)" xfId="3837"/>
    <cellStyle name="_인원계획표 _적격 _괴산연풍2(설계공종)_02)투찰내역서(엑셀용-1-확인용)" xfId="3838"/>
    <cellStyle name="_인원계획표 _적격 _괴산연풍2(설계공종)_02)투찰내역서(엑셀용-1-확인용)_02)최저가내역작업(광주3-83.5%-동일)" xfId="3839"/>
    <cellStyle name="_인원계획표 _적격 _괴산연풍2(설계공종)_02)투찰내역서(엑셀용-1-확인용)_05)최저가내역작업(광주3-84.5%-동일-수정확정분)" xfId="3840"/>
    <cellStyle name="_인원계획표 _적격 _괴산연풍2(설계공종)_05)최저가내역작업(광주3-84.5%-동일-수정확정분)" xfId="3841"/>
    <cellStyle name="_인원계획표 _적격 _괴산연풍2(설계공종)_발주의뢰서(발코니난간)071004" xfId="3842"/>
    <cellStyle name="_인원계획표 _적격 _괴산연풍2(설계공종)_유리공사(문화동8.5)" xfId="3843"/>
    <cellStyle name="_인원계획표 _적격 _괴산연풍2(설계공종)_유리공사(문화동8.5)_발주의뢰서(발코니난간)071004" xfId="3844"/>
    <cellStyle name="_인원계획표 _적격 _괴산연풍2(설계공종)_유리공사(문화동8.5)_창호철물수량(05.9.7)" xfId="3845"/>
    <cellStyle name="_인원계획표 _적격 _괴산연풍2(설계공종)_유리공사(문화동8.5)_창호철물수량(05.9.7)_발주의뢰서(발코니난간)071004" xfId="3846"/>
    <cellStyle name="_인원계획표 _적격 _괴산연풍2(설계공종)_창호철물(검토)" xfId="3847"/>
    <cellStyle name="_인원계획표 _적격 _괴산연풍2(설계공종)_창호철물(검토)_발주의뢰서(발코니난간)071004" xfId="3848"/>
    <cellStyle name="_인원계획표 _적격 _괴산연풍2(설계공종)_창호철물(검토)_창호철물수량(05.9.7)" xfId="3849"/>
    <cellStyle name="_인원계획표 _적격 _괴산연풍2(설계공종)_창호철물(검토)_창호철물수량(05.9.7)_발주의뢰서(발코니난간)071004" xfId="3850"/>
    <cellStyle name="_인원계획표 _적격 _기본단가" xfId="3851"/>
    <cellStyle name="_인원계획표 _적격 _기본단가_02)최저가내역작업(광주3-83.5%-동일)" xfId="3852"/>
    <cellStyle name="_인원계획표 _적격 _기본단가_02)투찰내역서(엑셀용-1)" xfId="3853"/>
    <cellStyle name="_인원계획표 _적격 _기본단가_02)투찰내역서(엑셀용-1)_02)최저가내역작업(광주3-83.5%-동일)" xfId="3854"/>
    <cellStyle name="_인원계획표 _적격 _기본단가_02)투찰내역서(엑셀용-1)_05)최저가내역작업(광주3-84.5%-동일-수정확정분)" xfId="3855"/>
    <cellStyle name="_인원계획표 _적격 _기본단가_02)투찰내역서(엑셀용-1-확인용)" xfId="3856"/>
    <cellStyle name="_인원계획표 _적격 _기본단가_02)투찰내역서(엑셀용-1-확인용)_02)최저가내역작업(광주3-83.5%-동일)" xfId="3857"/>
    <cellStyle name="_인원계획표 _적격 _기본단가_02)투찰내역서(엑셀용-1-확인용)_05)최저가내역작업(광주3-84.5%-동일-수정확정분)" xfId="3858"/>
    <cellStyle name="_인원계획표 _적격 _기본단가_05)최저가내역작업(광주3-84.5%-동일-수정확정분)" xfId="3859"/>
    <cellStyle name="_인원계획표 _적격 _기본단가_발주의뢰서(발코니난간)071004" xfId="3860"/>
    <cellStyle name="_인원계획표 _적격 _기본단가_유리공사(문화동8.5)" xfId="3861"/>
    <cellStyle name="_인원계획표 _적격 _기본단가_유리공사(문화동8.5)_발주의뢰서(발코니난간)071004" xfId="3862"/>
    <cellStyle name="_인원계획표 _적격 _기본단가_유리공사(문화동8.5)_창호철물수량(05.9.7)" xfId="3863"/>
    <cellStyle name="_인원계획표 _적격 _기본단가_유리공사(문화동8.5)_창호철물수량(05.9.7)_발주의뢰서(발코니난간)071004" xfId="3864"/>
    <cellStyle name="_인원계획표 _적격 _기본단가_창호철물(검토)" xfId="3865"/>
    <cellStyle name="_인원계획표 _적격 _기본단가_창호철물(검토)_발주의뢰서(발코니난간)071004" xfId="3866"/>
    <cellStyle name="_인원계획표 _적격 _기본단가_창호철물(검토)_창호철물수량(05.9.7)" xfId="3867"/>
    <cellStyle name="_인원계획표 _적격 _기본단가_창호철물(검토)_창호철물수량(05.9.7)_발주의뢰서(발코니난간)071004" xfId="3868"/>
    <cellStyle name="_인원계획표 _적격 _기성보고" xfId="599"/>
    <cellStyle name="_인원계획표 _적격 _기성보고_원덕실행분할" xfId="600"/>
    <cellStyle name="_인원계획표 _적격 _기성보고01월" xfId="601"/>
    <cellStyle name="_인원계획표 _적격 _기성보고01월_원덕실행분할" xfId="602"/>
    <cellStyle name="_인원계획표 _적격 _기성보고12월" xfId="603"/>
    <cellStyle name="_인원계획표 _적격 _기성보고12월_원덕실행분할" xfId="604"/>
    <cellStyle name="_인원계획표 _적격 _기장하수실행1" xfId="3869"/>
    <cellStyle name="_인원계획표 _적격 _기장하수실행1_발주의뢰서(발코니난간)071004" xfId="3870"/>
    <cellStyle name="_인원계획표 _적격 _기장하수실행1_번암견적의뢰(협력)" xfId="3871"/>
    <cellStyle name="_인원계획표 _적격 _기장하수실행1_번암견적의뢰(협력)_발주의뢰서(발코니난간)071004" xfId="3872"/>
    <cellStyle name="_인원계획표 _적격 _당진대전-5 설투견" xfId="605"/>
    <cellStyle name="_인원계획표 _적격 _동면장안1(조사기안)" xfId="3873"/>
    <cellStyle name="_인원계획표 _적격 _동면장안1(조사기안)_02)최저가내역작업(광주3-83.5%-동일)" xfId="3874"/>
    <cellStyle name="_인원계획표 _적격 _동면장안1(조사기안)_02)투찰내역서(엑셀용-1)" xfId="3875"/>
    <cellStyle name="_인원계획표 _적격 _동면장안1(조사기안)_02)투찰내역서(엑셀용-1)_02)최저가내역작업(광주3-83.5%-동일)" xfId="3876"/>
    <cellStyle name="_인원계획표 _적격 _동면장안1(조사기안)_02)투찰내역서(엑셀용-1)_05)최저가내역작업(광주3-84.5%-동일-수정확정분)" xfId="3877"/>
    <cellStyle name="_인원계획표 _적격 _동면장안1(조사기안)_02)투찰내역서(엑셀용-1-확인용)" xfId="3878"/>
    <cellStyle name="_인원계획표 _적격 _동면장안1(조사기안)_02)투찰내역서(엑셀용-1-확인용)_02)최저가내역작업(광주3-83.5%-동일)" xfId="3879"/>
    <cellStyle name="_인원계획표 _적격 _동면장안1(조사기안)_02)투찰내역서(엑셀용-1-확인용)_05)최저가내역작업(광주3-84.5%-동일-수정확정분)" xfId="3880"/>
    <cellStyle name="_인원계획표 _적격 _동면장안1(조사기안)_05)최저가내역작업(광주3-84.5%-동일-수정확정분)" xfId="3881"/>
    <cellStyle name="_인원계획표 _적격 _동면장안1(조사기안)_발주의뢰서(발코니난간)071004" xfId="3882"/>
    <cellStyle name="_인원계획표 _적격 _동면장안1(조사기안)_유리공사(문화동8.5)" xfId="3883"/>
    <cellStyle name="_인원계획표 _적격 _동면장안1(조사기안)_유리공사(문화동8.5)_발주의뢰서(발코니난간)071004" xfId="3884"/>
    <cellStyle name="_인원계획표 _적격 _동면장안1(조사기안)_유리공사(문화동8.5)_창호철물수량(05.9.7)" xfId="3885"/>
    <cellStyle name="_인원계획표 _적격 _동면장안1(조사기안)_유리공사(문화동8.5)_창호철물수량(05.9.7)_발주의뢰서(발코니난간)071004" xfId="3886"/>
    <cellStyle name="_인원계획표 _적격 _동면장안1(조사기안)_창호철물(검토)" xfId="3887"/>
    <cellStyle name="_인원계획표 _적격 _동면장안1(조사기안)_창호철물(검토)_발주의뢰서(발코니난간)071004" xfId="3888"/>
    <cellStyle name="_인원계획표 _적격 _동면장안1(조사기안)_창호철물(검토)_창호철물수량(05.9.7)" xfId="3889"/>
    <cellStyle name="_인원계획표 _적격 _동면장안1(조사기안)_창호철물(검토)_창호철물수량(05.9.7)_발주의뢰서(발코니난간)071004" xfId="3890"/>
    <cellStyle name="_인원계획표 _적격 _무안-광주2공구(협력)수정" xfId="3891"/>
    <cellStyle name="_인원계획표 _적격 _무안-광주2공구(협력)수정_발주의뢰서(발코니난간)071004" xfId="3892"/>
    <cellStyle name="_인원계획표 _적격 _발주의뢰서(발코니난간)071004" xfId="3893"/>
    <cellStyle name="_인원계획표 _적격 _번암견적의뢰(협력)" xfId="3894"/>
    <cellStyle name="_인원계획표 _적격 _번암견적의뢰(협력)_발주의뢰서(발코니난간)071004" xfId="3895"/>
    <cellStyle name="_인원계획표 _적격 _번영교2001년사업보고" xfId="606"/>
    <cellStyle name="_인원계획표 _적격 _번영교2001년사업보고_원덕실행분할" xfId="607"/>
    <cellStyle name="_인원계획표 _적격 _번영교실단가작업(현장)" xfId="608"/>
    <cellStyle name="_인원계획표 _적격 _번영교실단가작업(현장)_원덕실행분할" xfId="609"/>
    <cellStyle name="_인원계획표 _적격 _삼성동 00내역서" xfId="610"/>
    <cellStyle name="_인원계획표 _적격 _서교동(종만)" xfId="611"/>
    <cellStyle name="_인원계획표 _적격 _서교동(종만)_1차 삼성동 내역서" xfId="612"/>
    <cellStyle name="_인원계획표 _적격 _서교동(종만)_1차 알파베타 내역서" xfId="613"/>
    <cellStyle name="_인원계획표 _적격 _서교동(종만)_1차 알파베타 내역서_4차 알파베타 내역서" xfId="614"/>
    <cellStyle name="_인원계획표 _적격 _서교동(종만)_1차 알파베타 내역서_4차 알파베타 내역서_1차 삼성동 내역서" xfId="615"/>
    <cellStyle name="_인원계획표 _적격 _서교동353-5 내역서" xfId="616"/>
    <cellStyle name="_인원계획표 _적격 _서교동353-5 내역서_1차 삼성동 내역서" xfId="617"/>
    <cellStyle name="_인원계획표 _적격 _서초동오피스텔(OX)형주" xfId="618"/>
    <cellStyle name="_인원계획표 _적격 _서초동오피스텔(OX)형주_1차 - 서교동353-5 내역서" xfId="619"/>
    <cellStyle name="_인원계획표 _적격 _서초동오피스텔(OX)형주_1차 - 서교동353-5 내역서_1차 삼성동 내역서" xfId="620"/>
    <cellStyle name="_인원계획표 _적격 _서초동오피스텔(OX)형주_1차 - 서교동353-5 내역서_1차 알파베타 내역서" xfId="621"/>
    <cellStyle name="_인원계획표 _적격 _서초동오피스텔(OX)형주_1차 - 서교동353-5 내역서_1차 알파베타 내역서_4차 알파베타 내역서" xfId="622"/>
    <cellStyle name="_인원계획표 _적격 _서초동오피스텔(OX)형주_1차 - 서교동353-5 내역서_1차 알파베타 내역서_4차 알파베타 내역서_1차 삼성동 내역서" xfId="623"/>
    <cellStyle name="_인원계획표 _적격 _서초동오피스텔(OX)형주_1차 삼성동 내역서" xfId="624"/>
    <cellStyle name="_인원계획표 _적격 _서초동오피스텔(OX)형주_1차 알파베타 내역서" xfId="625"/>
    <cellStyle name="_인원계획표 _적격 _서초동오피스텔(OX)형주_1차 알파베타 내역서_4차 알파베타 내역서" xfId="626"/>
    <cellStyle name="_인원계획표 _적격 _서초동오피스텔(OX)형주_1차 알파베타 내역서_4차 알파베타 내역서_1차 삼성동 내역서" xfId="627"/>
    <cellStyle name="_인원계획표 _적격 _서초동오피스텔(OX)형주_단가" xfId="628"/>
    <cellStyle name="_인원계획표 _적격 _서초동오피스텔(OX)형주_단가_1차 삼성동 내역서" xfId="629"/>
    <cellStyle name="_인원계획표 _적격 _서초동오피스텔(OX)형주_단가_1차 알파베타 내역서" xfId="630"/>
    <cellStyle name="_인원계획표 _적격 _서초동오피스텔(OX)형주_단가_1차 알파베타 내역서_4차 알파베타 내역서" xfId="631"/>
    <cellStyle name="_인원계획표 _적격 _서초동오피스텔(OX)형주_단가_1차 알파베타 내역서_4차 알파베타 내역서_1차 삼성동 내역서" xfId="632"/>
    <cellStyle name="_인원계획표 _적격 _서초동오피스텔(OX)형주_서교동(종만)" xfId="633"/>
    <cellStyle name="_인원계획표 _적격 _서초동오피스텔(OX)형주_서교동(종만)_1차 삼성동 내역서" xfId="634"/>
    <cellStyle name="_인원계획표 _적격 _서초동오피스텔(OX)형주_서교동(종만)_1차 알파베타 내역서" xfId="635"/>
    <cellStyle name="_인원계획표 _적격 _서초동오피스텔(OX)형주_서교동(종만)_1차 알파베타 내역서_4차 알파베타 내역서" xfId="636"/>
    <cellStyle name="_인원계획표 _적격 _서초동오피스텔(OX)형주_서교동(종만)_1차 알파베타 내역서_4차 알파베타 내역서_1차 삼성동 내역서" xfId="637"/>
    <cellStyle name="_인원계획표 _적격 _송학실행안" xfId="3896"/>
    <cellStyle name="_인원계획표 _적격 _송학실행안_발주의뢰서(발코니난간)071004" xfId="3897"/>
    <cellStyle name="_인원계획표 _적격 _송학실행안_번암견적의뢰(협력)" xfId="3898"/>
    <cellStyle name="_인원계획표 _적격 _송학실행안_번암견적의뢰(협력)_발주의뢰서(발코니난간)071004" xfId="3899"/>
    <cellStyle name="_인원계획표 _적격 _송학하수투찰" xfId="3900"/>
    <cellStyle name="_인원계획표 _적격 _송학하수투찰_발주의뢰서(발코니난간)071004" xfId="3901"/>
    <cellStyle name="_인원계획표 _적격 _송학하수투찰_번암견적의뢰(협력)" xfId="3902"/>
    <cellStyle name="_인원계획표 _적격 _송학하수투찰_번암견적의뢰(협력)_발주의뢰서(발코니난간)071004" xfId="3903"/>
    <cellStyle name="_인원계획표 _적격 _송학하수품의(설계넣고)" xfId="3904"/>
    <cellStyle name="_인원계획표 _적격 _송학하수품의(설계넣고)_무안-광주2공구(협력)수정" xfId="3905"/>
    <cellStyle name="_인원계획표 _적격 _송학하수품의(설계넣고)_무안-광주2공구(협력)수정_발주의뢰서(발코니난간)071004" xfId="3906"/>
    <cellStyle name="_인원계획표 _적격 _송학하수품의(설계넣고)_발주의뢰서(발코니난간)071004" xfId="3907"/>
    <cellStyle name="_인원계획표 _적격 _송학하수품의(설계넣고)_번암견적의뢰(협력)" xfId="3908"/>
    <cellStyle name="_인원계획표 _적격 _송학하수품의(설계넣고)_번암견적의뢰(협력)_발주의뢰서(발코니난간)071004" xfId="3909"/>
    <cellStyle name="_인원계획표 _적격 _송학하수품의(설계넣고)_적상무주IC도로(1공구)" xfId="3910"/>
    <cellStyle name="_인원계획표 _적격 _송학하수품의(설계넣고)_적상무주IC도로(1공구)_발주의뢰서(발코니난간)071004" xfId="3911"/>
    <cellStyle name="_인원계획표 _적격 _수원테크노(기안)" xfId="3912"/>
    <cellStyle name="_인원계획표 _적격 _수원테크노(기안)_02)최저가내역작업(광주3-83.5%-동일)" xfId="3913"/>
    <cellStyle name="_인원계획표 _적격 _수원테크노(기안)_02)투찰내역서(엑셀용-1)" xfId="3914"/>
    <cellStyle name="_인원계획표 _적격 _수원테크노(기안)_02)투찰내역서(엑셀용-1)_02)최저가내역작업(광주3-83.5%-동일)" xfId="3915"/>
    <cellStyle name="_인원계획표 _적격 _수원테크노(기안)_02)투찰내역서(엑셀용-1)_05)최저가내역작업(광주3-84.5%-동일-수정확정분)" xfId="3916"/>
    <cellStyle name="_인원계획표 _적격 _수원테크노(기안)_02)투찰내역서(엑셀용-1-확인용)" xfId="3917"/>
    <cellStyle name="_인원계획표 _적격 _수원테크노(기안)_02)투찰내역서(엑셀용-1-확인용)_02)최저가내역작업(광주3-83.5%-동일)" xfId="3918"/>
    <cellStyle name="_인원계획표 _적격 _수원테크노(기안)_02)투찰내역서(엑셀용-1-확인용)_05)최저가내역작업(광주3-84.5%-동일-수정확정분)" xfId="3919"/>
    <cellStyle name="_인원계획표 _적격 _수원테크노(기안)_05)최저가내역작업(광주3-84.5%-동일-수정확정분)" xfId="3920"/>
    <cellStyle name="_인원계획표 _적격 _수원테크노(기안)_발주의뢰서(발코니난간)071004" xfId="3921"/>
    <cellStyle name="_인원계획표 _적격 _수원테크노(기안)_유리공사(문화동8.5)" xfId="3922"/>
    <cellStyle name="_인원계획표 _적격 _수원테크노(기안)_유리공사(문화동8.5)_발주의뢰서(발코니난간)071004" xfId="3923"/>
    <cellStyle name="_인원계획표 _적격 _수원테크노(기안)_유리공사(문화동8.5)_창호철물수량(05.9.7)" xfId="3924"/>
    <cellStyle name="_인원계획표 _적격 _수원테크노(기안)_유리공사(문화동8.5)_창호철물수량(05.9.7)_발주의뢰서(발코니난간)071004" xfId="3925"/>
    <cellStyle name="_인원계획표 _적격 _수원테크노(기안)_창호철물(검토)" xfId="3926"/>
    <cellStyle name="_인원계획표 _적격 _수원테크노(기안)_창호철물(검토)_발주의뢰서(발코니난간)071004" xfId="3927"/>
    <cellStyle name="_인원계획표 _적격 _수원테크노(기안)_창호철물(검토)_창호철물수량(05.9.7)" xfId="3928"/>
    <cellStyle name="_인원계획표 _적격 _수원테크노(기안)_창호철물(검토)_창호철물수량(05.9.7)_발주의뢰서(발코니난간)071004" xfId="3929"/>
    <cellStyle name="_인원계획표 _적격 _신현실행단가산출서" xfId="638"/>
    <cellStyle name="_인원계획표 _적격 _신현실행단가산출서_원덕실행분할" xfId="639"/>
    <cellStyle name="_인원계획표 _적격 _실행내역2001년1월변경" xfId="640"/>
    <cellStyle name="_인원계획표 _적격 _실행내역2001년1월변경_2002년 현장운영계획양식" xfId="641"/>
    <cellStyle name="_인원계획표 _적격 _실행내역2001년1월변경_2002년 현장운영계획양식_2003년실행(싸릿재)" xfId="642"/>
    <cellStyle name="_인원계획표 _적격 _실행내역2001년1월변경_2002년 현장운영계획양식_2003년실행(싸릿재)_거제신현터널현장실행" xfId="643"/>
    <cellStyle name="_인원계획표 _적격 _실행내역2001년1월변경_2002년 현장운영계획양식_2003년실행(싸릿재)_거제신현터널현장실행_원덕실행분할" xfId="644"/>
    <cellStyle name="_인원계획표 _적격 _실행내역2001년1월변경_2002년 현장운영계획양식_2003년실행(싸릿재)_신현실행단가산출서" xfId="645"/>
    <cellStyle name="_인원계획표 _적격 _실행내역2001년1월변경_2002년 현장운영계획양식_2003년실행(싸릿재)_신현실행단가산출서_원덕실행분할" xfId="646"/>
    <cellStyle name="_인원계획표 _적격 _실행내역2001년1월변경_2002년 현장운영계획양식_2003년실행(싸릿재)_원덕실행분할" xfId="647"/>
    <cellStyle name="_인원계획표 _적격 _실행내역2001년1월변경_2002년 현장운영계획양식_실행단가" xfId="648"/>
    <cellStyle name="_인원계획표 _적격 _실행내역2001년1월변경_2002년 현장운영계획양식_실행단가_2003년실행(싸릿재)" xfId="649"/>
    <cellStyle name="_인원계획표 _적격 _실행내역2001년1월변경_2002년 현장운영계획양식_실행단가_2003년실행(싸릿재)_거제신현터널현장실행" xfId="650"/>
    <cellStyle name="_인원계획표 _적격 _실행내역2001년1월변경_2002년 현장운영계획양식_실행단가_2003년실행(싸릿재)_거제신현터널현장실행_원덕실행분할" xfId="651"/>
    <cellStyle name="_인원계획표 _적격 _실행내역2001년1월변경_2002년 현장운영계획양식_실행단가_2003년실행(싸릿재)_신현실행단가산출서" xfId="652"/>
    <cellStyle name="_인원계획표 _적격 _실행내역2001년1월변경_2002년 현장운영계획양식_실행단가_2003년실행(싸릿재)_신현실행단가산출서_원덕실행분할" xfId="653"/>
    <cellStyle name="_인원계획표 _적격 _실행내역2001년1월변경_2002년 현장운영계획양식_실행단가_2003년실행(싸릿재)_원덕실행분할" xfId="654"/>
    <cellStyle name="_인원계획표 _적격 _실행내역2001년1월변경_2002년 현장운영계획양식_실행단가_원덕실행분할" xfId="655"/>
    <cellStyle name="_인원계획표 _적격 _실행내역2001년1월변경_2002년 현장운영계획양식_원덕실행분할" xfId="656"/>
    <cellStyle name="_인원계획표 _적격 _실행내역2001년1월변경_2003년 실행(장성-담양)" xfId="657"/>
    <cellStyle name="_인원계획표 _적격 _실행내역2001년1월변경_2003년 실행(장성-담양)_원덕실행분할" xfId="658"/>
    <cellStyle name="_인원계획표 _적격 _실행내역2001년1월변경_2003년실행양식" xfId="659"/>
    <cellStyle name="_인원계획표 _적격 _실행내역2001년1월변경_2003년실행양식_2003년실행(싸릿재)" xfId="660"/>
    <cellStyle name="_인원계획표 _적격 _실행내역2001년1월변경_2003년실행양식_2003년실행(싸릿재)_거제신현터널현장실행" xfId="661"/>
    <cellStyle name="_인원계획표 _적격 _실행내역2001년1월변경_2003년실행양식_2003년실행(싸릿재)_거제신현터널현장실행_원덕실행분할" xfId="662"/>
    <cellStyle name="_인원계획표 _적격 _실행내역2001년1월변경_2003년실행양식_2003년실행(싸릿재)_신현실행단가산출서" xfId="663"/>
    <cellStyle name="_인원계획표 _적격 _실행내역2001년1월변경_2003년실행양식_2003년실행(싸릿재)_신현실행단가산출서_원덕실행분할" xfId="664"/>
    <cellStyle name="_인원계획표 _적격 _실행내역2001년1월변경_2003년실행양식_2003년실행(싸릿재)_원덕실행분할" xfId="665"/>
    <cellStyle name="_인원계획표 _적격 _실행내역2001년1월변경_2003년실행양식_원덕실행분할" xfId="666"/>
    <cellStyle name="_인원계획표 _적격 _실행내역2001년1월변경_2003웁스" xfId="667"/>
    <cellStyle name="_인원계획표 _적격 _실행내역2001년1월변경_2003웁스_2003년실행(싸릿재)" xfId="668"/>
    <cellStyle name="_인원계획표 _적격 _실행내역2001년1월변경_2003웁스_2003년실행(싸릿재)_거제신현터널현장실행" xfId="669"/>
    <cellStyle name="_인원계획표 _적격 _실행내역2001년1월변경_2003웁스_2003년실행(싸릿재)_거제신현터널현장실행_원덕실행분할" xfId="670"/>
    <cellStyle name="_인원계획표 _적격 _실행내역2001년1월변경_2003웁스_2003년실행(싸릿재)_신현실행단가산출서" xfId="671"/>
    <cellStyle name="_인원계획표 _적격 _실행내역2001년1월변경_2003웁스_2003년실행(싸릿재)_신현실행단가산출서_원덕실행분할" xfId="672"/>
    <cellStyle name="_인원계획표 _적격 _실행내역2001년1월변경_2003웁스_2003년실행(싸릿재)_원덕실행분할" xfId="673"/>
    <cellStyle name="_인원계획표 _적격 _실행내역2001년1월변경_2003웁스_원덕실행분할" xfId="674"/>
    <cellStyle name="_인원계획표 _적격 _실행내역2001년1월변경_거제신현터널현장실행" xfId="675"/>
    <cellStyle name="_인원계획표 _적격 _실행내역2001년1월변경_거제신현터널현장실행_원덕실행분할" xfId="676"/>
    <cellStyle name="_인원계획표 _적격 _실행내역2001년1월변경_번영교2001년사업보고" xfId="677"/>
    <cellStyle name="_인원계획표 _적격 _실행내역2001년1월변경_번영교2001년사업보고_원덕실행분할" xfId="678"/>
    <cellStyle name="_인원계획표 _적격 _실행내역2001년1월변경_신현실행단가산출서" xfId="679"/>
    <cellStyle name="_인원계획표 _적격 _실행내역2001년1월변경_신현실행단가산출서_원덕실행분할" xfId="680"/>
    <cellStyle name="_인원계획표 _적격 _실행내역2001년1월변경_싸릿재실행-2(직영)" xfId="681"/>
    <cellStyle name="_인원계획표 _적격 _실행내역2001년1월변경_싸릿재실행-2(직영)_2003년실행(싸릿재)" xfId="682"/>
    <cellStyle name="_인원계획표 _적격 _실행내역2001년1월변경_싸릿재실행-2(직영)_2003년실행(싸릿재)_거제신현터널현장실행" xfId="683"/>
    <cellStyle name="_인원계획표 _적격 _실행내역2001년1월변경_싸릿재실행-2(직영)_2003년실행(싸릿재)_거제신현터널현장실행_원덕실행분할" xfId="684"/>
    <cellStyle name="_인원계획표 _적격 _실행내역2001년1월변경_싸릿재실행-2(직영)_2003년실행(싸릿재)_신현실행단가산출서" xfId="685"/>
    <cellStyle name="_인원계획표 _적격 _실행내역2001년1월변경_싸릿재실행-2(직영)_2003년실행(싸릿재)_신현실행단가산출서_원덕실행분할" xfId="686"/>
    <cellStyle name="_인원계획표 _적격 _실행내역2001년1월변경_싸릿재실행-2(직영)_2003년실행(싸릿재)_원덕실행분할" xfId="687"/>
    <cellStyle name="_인원계획표 _적격 _실행내역2001년1월변경_싸릿재실행-2(직영)_원덕실행분할" xfId="688"/>
    <cellStyle name="_인원계획표 _적격 _실행내역2001년1월변경_원덕실행분할" xfId="689"/>
    <cellStyle name="_인원계획표 _적격 _실행내역2001년1월변경_잔여실행예산" xfId="690"/>
    <cellStyle name="_인원계획표 _적격 _실행내역2001년1월변경_잔여실행예산_2003년실행(싸릿재)" xfId="691"/>
    <cellStyle name="_인원계획표 _적격 _실행내역2001년1월변경_잔여실행예산_2003년실행(싸릿재)_거제신현터널현장실행" xfId="692"/>
    <cellStyle name="_인원계획표 _적격 _실행내역2001년1월변경_잔여실행예산_2003년실행(싸릿재)_거제신현터널현장실행_원덕실행분할" xfId="693"/>
    <cellStyle name="_인원계획표 _적격 _실행내역2001년1월변경_잔여실행예산_2003년실행(싸릿재)_신현실행단가산출서" xfId="694"/>
    <cellStyle name="_인원계획표 _적격 _실행내역2001년1월변경_잔여실행예산_2003년실행(싸릿재)_신현실행단가산출서_원덕실행분할" xfId="695"/>
    <cellStyle name="_인원계획표 _적격 _실행내역2001년1월변경_잔여실행예산_2003년실행(싸릿재)_원덕실행분할" xfId="696"/>
    <cellStyle name="_인원계획표 _적격 _실행내역2001년1월변경_잔여실행예산_원덕실행분할" xfId="697"/>
    <cellStyle name="_인원계획표 _적격 _실행내역2001년1월변경_장비자재노무양식1" xfId="698"/>
    <cellStyle name="_인원계획표 _적격 _실행내역2001년1월변경_장비자재노무양식1_원덕실행분할" xfId="699"/>
    <cellStyle name="_인원계획표 _적격 _실행내역2001년1월변경_장성담양개설회의" xfId="700"/>
    <cellStyle name="_인원계획표 _적격 _실행내역2001년1월변경_장성담양개설회의_원덕실행분할" xfId="701"/>
    <cellStyle name="_인원계획표 _적격 _실행내역2001년1월변경_현장실행" xfId="702"/>
    <cellStyle name="_인원계획표 _적격 _실행내역2001년1월변경_현장실행_원덕실행분할" xfId="703"/>
    <cellStyle name="_인원계획표 _적격 _실행내역2001년1월변경_현장운영계획" xfId="704"/>
    <cellStyle name="_인원계획표 _적격 _실행내역2001년1월변경_현장운영계획(2001.2.6)" xfId="705"/>
    <cellStyle name="_인원계획표 _적격 _실행내역2001년1월변경_현장운영계획(2001.2.6)_원덕실행분할" xfId="706"/>
    <cellStyle name="_인원계획표 _적격 _실행내역2001년1월변경_현장운영계획_원덕실행분할" xfId="707"/>
    <cellStyle name="_인원계획표 _적격 _실행내역2001년1월변경_Book3" xfId="708"/>
    <cellStyle name="_인원계획표 _적격 _실행내역2001년1월변경_Book3_2003년실행(싸릿재)" xfId="709"/>
    <cellStyle name="_인원계획표 _적격 _실행내역2001년1월변경_Book3_2003년실행(싸릿재)_거제신현터널현장실행" xfId="710"/>
    <cellStyle name="_인원계획표 _적격 _실행내역2001년1월변경_Book3_2003년실행(싸릿재)_거제신현터널현장실행_원덕실행분할" xfId="711"/>
    <cellStyle name="_인원계획표 _적격 _실행내역2001년1월변경_Book3_2003년실행(싸릿재)_신현실행단가산출서" xfId="712"/>
    <cellStyle name="_인원계획표 _적격 _실행내역2001년1월변경_Book3_2003년실행(싸릿재)_신현실행단가산출서_원덕실행분할" xfId="713"/>
    <cellStyle name="_인원계획표 _적격 _실행내역2001년1월변경_Book3_2003년실행(싸릿재)_원덕실행분할" xfId="714"/>
    <cellStyle name="_인원계획표 _적격 _실행내역2001년1월변경_Book3_원덕실행분할" xfId="715"/>
    <cellStyle name="_인원계획표 _적격 _싸릿재실행-2(직영)" xfId="716"/>
    <cellStyle name="_인원계획표 _적격 _싸릿재실행-2(직영)_2003년실행(싸릿재)" xfId="717"/>
    <cellStyle name="_인원계획표 _적격 _싸릿재실행-2(직영)_2003년실행(싸릿재)_거제신현터널현장실행" xfId="718"/>
    <cellStyle name="_인원계획표 _적격 _싸릿재실행-2(직영)_2003년실행(싸릿재)_거제신현터널현장실행_원덕실행분할" xfId="719"/>
    <cellStyle name="_인원계획표 _적격 _싸릿재실행-2(직영)_2003년실행(싸릿재)_신현실행단가산출서" xfId="720"/>
    <cellStyle name="_인원계획표 _적격 _싸릿재실행-2(직영)_2003년실행(싸릿재)_신현실행단가산출서_원덕실행분할" xfId="721"/>
    <cellStyle name="_인원계획표 _적격 _싸릿재실행-2(직영)_2003년실행(싸릿재)_원덕실행분할" xfId="722"/>
    <cellStyle name="_인원계획표 _적격 _싸릿재실행-2(직영)_원덕실행분할" xfId="723"/>
    <cellStyle name="_인원계획표 _적격 _원덕실행분할" xfId="724"/>
    <cellStyle name="_인원계획표 _적격 _월기성(경남)" xfId="725"/>
    <cellStyle name="_인원계획표 _적격 _월기성(경남)_원덕실행분할" xfId="726"/>
    <cellStyle name="_인원계획표 _적격 _월말기성" xfId="727"/>
    <cellStyle name="_인원계획표 _적격 _월말기성_원덕실행분할" xfId="728"/>
    <cellStyle name="_인원계획표 _적격 _유리공사(문화동8.5)" xfId="3930"/>
    <cellStyle name="_인원계획표 _적격 _유리공사(문화동8.5)_발주의뢰서(발코니난간)071004" xfId="3931"/>
    <cellStyle name="_인원계획표 _적격 _유리공사(문화동8.5)_창호철물수량(05.9.7)" xfId="3932"/>
    <cellStyle name="_인원계획표 _적격 _유리공사(문화동8.5)_창호철물수량(05.9.7)_발주의뢰서(발코니난간)071004" xfId="3933"/>
    <cellStyle name="_인원계획표 _적격 _이화삼계(공종기안)" xfId="3934"/>
    <cellStyle name="_인원계획표 _적격 _이화삼계(공종기안)_02)최저가내역작업(광주3-83.5%-동일)" xfId="3935"/>
    <cellStyle name="_인원계획표 _적격 _이화삼계(공종기안)_02)투찰내역서(엑셀용-1)" xfId="3936"/>
    <cellStyle name="_인원계획표 _적격 _이화삼계(공종기안)_02)투찰내역서(엑셀용-1)_02)최저가내역작업(광주3-83.5%-동일)" xfId="3937"/>
    <cellStyle name="_인원계획표 _적격 _이화삼계(공종기안)_02)투찰내역서(엑셀용-1)_05)최저가내역작업(광주3-84.5%-동일-수정확정분)" xfId="3938"/>
    <cellStyle name="_인원계획표 _적격 _이화삼계(공종기안)_02)투찰내역서(엑셀용-1-확인용)" xfId="3939"/>
    <cellStyle name="_인원계획표 _적격 _이화삼계(공종기안)_02)투찰내역서(엑셀용-1-확인용)_02)최저가내역작업(광주3-83.5%-동일)" xfId="3940"/>
    <cellStyle name="_인원계획표 _적격 _이화삼계(공종기안)_02)투찰내역서(엑셀용-1-확인용)_05)최저가내역작업(광주3-84.5%-동일-수정확정분)" xfId="3941"/>
    <cellStyle name="_인원계획표 _적격 _이화삼계(공종기안)_05)최저가내역작업(광주3-84.5%-동일-수정확정분)" xfId="3942"/>
    <cellStyle name="_인원계획표 _적격 _이화삼계(공종기안)_발주의뢰서(발코니난간)071004" xfId="3943"/>
    <cellStyle name="_인원계획표 _적격 _이화삼계(공종기안)_유리공사(문화동8.5)" xfId="3944"/>
    <cellStyle name="_인원계획표 _적격 _이화삼계(공종기안)_유리공사(문화동8.5)_발주의뢰서(발코니난간)071004" xfId="3945"/>
    <cellStyle name="_인원계획표 _적격 _이화삼계(공종기안)_유리공사(문화동8.5)_창호철물수량(05.9.7)" xfId="3946"/>
    <cellStyle name="_인원계획표 _적격 _이화삼계(공종기안)_유리공사(문화동8.5)_창호철물수량(05.9.7)_발주의뢰서(발코니난간)071004" xfId="3947"/>
    <cellStyle name="_인원계획표 _적격 _이화삼계(공종기안)_창호철물(검토)" xfId="3948"/>
    <cellStyle name="_인원계획표 _적격 _이화삼계(공종기안)_창호철물(검토)_발주의뢰서(발코니난간)071004" xfId="3949"/>
    <cellStyle name="_인원계획표 _적격 _이화삼계(공종기안)_창호철물(검토)_창호철물수량(05.9.7)" xfId="3950"/>
    <cellStyle name="_인원계획표 _적격 _이화삼계(공종기안)_창호철물(검토)_창호철물수량(05.9.7)_발주의뢰서(발코니난간)071004" xfId="3951"/>
    <cellStyle name="_인원계획표 _적격 _잔여실행예산" xfId="729"/>
    <cellStyle name="_인원계획표 _적격 _잔여실행예산_2003년실행(싸릿재)" xfId="730"/>
    <cellStyle name="_인원계획표 _적격 _잔여실행예산_2003년실행(싸릿재)_거제신현터널현장실행" xfId="731"/>
    <cellStyle name="_인원계획표 _적격 _잔여실행예산_2003년실행(싸릿재)_거제신현터널현장실행_원덕실행분할" xfId="732"/>
    <cellStyle name="_인원계획표 _적격 _잔여실행예산_2003년실행(싸릿재)_신현실행단가산출서" xfId="733"/>
    <cellStyle name="_인원계획표 _적격 _잔여실행예산_2003년실행(싸릿재)_신현실행단가산출서_원덕실행분할" xfId="734"/>
    <cellStyle name="_인원계획표 _적격 _잔여실행예산_2003년실행(싸릿재)_원덕실행분할" xfId="735"/>
    <cellStyle name="_인원계획표 _적격 _잔여실행예산_원덕실행분할" xfId="736"/>
    <cellStyle name="_인원계획표 _적격 _장비자재노무양식1" xfId="737"/>
    <cellStyle name="_인원계획표 _적격 _장비자재노무양식1_원덕실행분할" xfId="738"/>
    <cellStyle name="_인원계획표 _적격 _장성담양개설회의" xfId="739"/>
    <cellStyle name="_인원계획표 _적격 _장성담양개설회의_원덕실행분할" xfId="740"/>
    <cellStyle name="_인원계획표 _적격 _적상무주IC도로(1공구)" xfId="3952"/>
    <cellStyle name="_인원계획표 _적격 _적상무주IC도로(1공구)_발주의뢰서(발코니난간)071004" xfId="3953"/>
    <cellStyle name="_인원계획표 _적격 _전광10공구_설계_견적" xfId="741"/>
    <cellStyle name="_인원계획표 _적격 _정산내역서" xfId="3954"/>
    <cellStyle name="_인원계획표 _적격 _정산내역서_발주의뢰서(발코니난간)071004" xfId="3955"/>
    <cellStyle name="_인원계획표 _적격 _집행 (93)" xfId="742"/>
    <cellStyle name="_인원계획표 _적격 _창호철물(검토)" xfId="3956"/>
    <cellStyle name="_인원계획표 _적격 _창호철물(검토)_발주의뢰서(발코니난간)071004" xfId="3957"/>
    <cellStyle name="_인원계획표 _적격 _창호철물(검토)_창호철물수량(05.9.7)" xfId="3958"/>
    <cellStyle name="_인원계획표 _적격 _창호철물(검토)_창호철물수량(05.9.7)_발주의뢰서(발코니난간)071004" xfId="3959"/>
    <cellStyle name="_인원계획표 _적격 _태인원평2(조사기안)" xfId="3960"/>
    <cellStyle name="_인원계획표 _적격 _태인원평2(조사기안)_02)최저가내역작업(광주3-83.5%-동일)" xfId="3961"/>
    <cellStyle name="_인원계획표 _적격 _태인원평2(조사기안)_02)투찰내역서(엑셀용-1)" xfId="3962"/>
    <cellStyle name="_인원계획표 _적격 _태인원평2(조사기안)_02)투찰내역서(엑셀용-1)_02)최저가내역작업(광주3-83.5%-동일)" xfId="3963"/>
    <cellStyle name="_인원계획표 _적격 _태인원평2(조사기안)_02)투찰내역서(엑셀용-1)_05)최저가내역작업(광주3-84.5%-동일-수정확정분)" xfId="3964"/>
    <cellStyle name="_인원계획표 _적격 _태인원평2(조사기안)_02)투찰내역서(엑셀용-1-확인용)" xfId="3965"/>
    <cellStyle name="_인원계획표 _적격 _태인원평2(조사기안)_02)투찰내역서(엑셀용-1-확인용)_02)최저가내역작업(광주3-83.5%-동일)" xfId="3966"/>
    <cellStyle name="_인원계획표 _적격 _태인원평2(조사기안)_02)투찰내역서(엑셀용-1-확인용)_05)최저가내역작업(광주3-84.5%-동일-수정확정분)" xfId="3967"/>
    <cellStyle name="_인원계획표 _적격 _태인원평2(조사기안)_05)최저가내역작업(광주3-84.5%-동일-수정확정분)" xfId="3968"/>
    <cellStyle name="_인원계획표 _적격 _태인원평2(조사기안)_발주의뢰서(발코니난간)071004" xfId="3969"/>
    <cellStyle name="_인원계획표 _적격 _태인원평2(조사기안)_유리공사(문화동8.5)" xfId="3970"/>
    <cellStyle name="_인원계획표 _적격 _태인원평2(조사기안)_유리공사(문화동8.5)_발주의뢰서(발코니난간)071004" xfId="3971"/>
    <cellStyle name="_인원계획표 _적격 _태인원평2(조사기안)_유리공사(문화동8.5)_창호철물수량(05.9.7)" xfId="3972"/>
    <cellStyle name="_인원계획표 _적격 _태인원평2(조사기안)_유리공사(문화동8.5)_창호철물수량(05.9.7)_발주의뢰서(발코니난간)071004" xfId="3973"/>
    <cellStyle name="_인원계획표 _적격 _태인원평2(조사기안)_창호철물(검토)" xfId="3974"/>
    <cellStyle name="_인원계획표 _적격 _태인원평2(조사기안)_창호철물(검토)_발주의뢰서(발코니난간)071004" xfId="3975"/>
    <cellStyle name="_인원계획표 _적격 _태인원평2(조사기안)_창호철물(검토)_창호철물수량(05.9.7)" xfId="3976"/>
    <cellStyle name="_인원계획표 _적격 _태인원평2(조사기안)_창호철물(검토)_창호철물수량(05.9.7)_발주의뢰서(발코니난간)071004" xfId="3977"/>
    <cellStyle name="_인원계획표 _적격 _현장실행" xfId="743"/>
    <cellStyle name="_인원계획표 _적격 _현장실행_원덕실행분할" xfId="744"/>
    <cellStyle name="_인원계획표 _적격 _현장운영계획" xfId="745"/>
    <cellStyle name="_인원계획표 _적격 _현장운영계획(2001.2.6)" xfId="746"/>
    <cellStyle name="_인원계획표 _적격 _현장운영계획(2001.2.6)_원덕실행분할" xfId="747"/>
    <cellStyle name="_인원계획표 _적격 _현장운영계획_원덕실행분할" xfId="748"/>
    <cellStyle name="_인원계획표 _적격 _Book3" xfId="749"/>
    <cellStyle name="_인원계획표 _적격 _Book3_2003년실행(싸릿재)" xfId="750"/>
    <cellStyle name="_인원계획표 _적격 _Book3_2003년실행(싸릿재)_거제신현터널현장실행" xfId="751"/>
    <cellStyle name="_인원계획표 _적격 _Book3_2003년실행(싸릿재)_거제신현터널현장실행_원덕실행분할" xfId="752"/>
    <cellStyle name="_인원계획표 _적격 _Book3_2003년실행(싸릿재)_신현실행단가산출서" xfId="753"/>
    <cellStyle name="_인원계획표 _적격 _Book3_2003년실행(싸릿재)_신현실행단가산출서_원덕실행분할" xfId="754"/>
    <cellStyle name="_인원계획표 _적격 _Book3_2003년실행(싸릿재)_원덕실행분할" xfId="755"/>
    <cellStyle name="_인원계획표 _적격 _Book3_원덕실행분할" xfId="756"/>
    <cellStyle name="_인원계획표 _적격 _buip (2)" xfId="757"/>
    <cellStyle name="_인원계획표 _적격 _ip (2)" xfId="758"/>
    <cellStyle name="_인원계획표 _적격 _jipbun (2)" xfId="759"/>
    <cellStyle name="_인원계획표 _적상무주IC도로(1공구)" xfId="3978"/>
    <cellStyle name="_인원계획표 _적상무주IC도로(1공구)_발주의뢰서(발코니난간)071004" xfId="3979"/>
    <cellStyle name="_인원계획표 _전광10공구_설계_견적" xfId="760"/>
    <cellStyle name="_인원계획표 _정산내역서" xfId="3980"/>
    <cellStyle name="_인원계획표 _정산내역서_발주의뢰서(발코니난간)071004" xfId="3981"/>
    <cellStyle name="_인원계획표 _직영품의" xfId="3982"/>
    <cellStyle name="_인원계획표 _직영품의_총괄" xfId="3983"/>
    <cellStyle name="_인원계획표 _집행 (93)" xfId="761"/>
    <cellStyle name="_인원계획표 _창호철물(검토)" xfId="3984"/>
    <cellStyle name="_인원계획표 _창호철물(검토)_발주의뢰서(발코니난간)071004" xfId="3985"/>
    <cellStyle name="_인원계획표 _창호철물(검토)_창호철물수량(05.9.7)" xfId="3986"/>
    <cellStyle name="_인원계획표 _창호철물(검토)_창호철물수량(05.9.7)_발주의뢰서(발코니난간)071004" xfId="3987"/>
    <cellStyle name="_인원계획표 _총괄" xfId="3988"/>
    <cellStyle name="_인원계획표 _태인원평2(조사기안)" xfId="3989"/>
    <cellStyle name="_인원계획표 _태인원평2(조사기안)_02)최저가내역작업(광주3-83.5%-동일)" xfId="3990"/>
    <cellStyle name="_인원계획표 _태인원평2(조사기안)_02)투찰내역서(엑셀용-1)" xfId="3991"/>
    <cellStyle name="_인원계획표 _태인원평2(조사기안)_02)투찰내역서(엑셀용-1)_02)최저가내역작업(광주3-83.5%-동일)" xfId="3992"/>
    <cellStyle name="_인원계획표 _태인원평2(조사기안)_02)투찰내역서(엑셀용-1)_05)최저가내역작업(광주3-84.5%-동일-수정확정분)" xfId="3993"/>
    <cellStyle name="_인원계획표 _태인원평2(조사기안)_02)투찰내역서(엑셀용-1-확인용)" xfId="3994"/>
    <cellStyle name="_인원계획표 _태인원평2(조사기안)_02)투찰내역서(엑셀용-1-확인용)_02)최저가내역작업(광주3-83.5%-동일)" xfId="3995"/>
    <cellStyle name="_인원계획표 _태인원평2(조사기안)_02)투찰내역서(엑셀용-1-확인용)_05)최저가내역작업(광주3-84.5%-동일-수정확정분)" xfId="3996"/>
    <cellStyle name="_인원계획표 _태인원평2(조사기안)_05)최저가내역작업(광주3-84.5%-동일-수정확정분)" xfId="3997"/>
    <cellStyle name="_인원계획표 _태인원평2(조사기안)_발주의뢰서(발코니난간)071004" xfId="3998"/>
    <cellStyle name="_인원계획표 _태인원평2(조사기안)_유리공사(문화동8.5)" xfId="3999"/>
    <cellStyle name="_인원계획표 _태인원평2(조사기안)_유리공사(문화동8.5)_발주의뢰서(발코니난간)071004" xfId="4000"/>
    <cellStyle name="_인원계획표 _태인원평2(조사기안)_유리공사(문화동8.5)_창호철물수량(05.9.7)" xfId="4001"/>
    <cellStyle name="_인원계획표 _태인원평2(조사기안)_유리공사(문화동8.5)_창호철물수량(05.9.7)_발주의뢰서(발코니난간)071004" xfId="4002"/>
    <cellStyle name="_인원계획표 _태인원평2(조사기안)_창호철물(검토)" xfId="4003"/>
    <cellStyle name="_인원계획표 _태인원평2(조사기안)_창호철물(검토)_발주의뢰서(발코니난간)071004" xfId="4004"/>
    <cellStyle name="_인원계획표 _태인원평2(조사기안)_창호철물(검토)_창호철물수량(05.9.7)" xfId="4005"/>
    <cellStyle name="_인원계획표 _태인원평2(조사기안)_창호철물(검토)_창호철물수량(05.9.7)_발주의뢰서(발코니난간)071004" xfId="4006"/>
    <cellStyle name="_인원계획표 _현장실행" xfId="762"/>
    <cellStyle name="_인원계획표 _현장실행_원덕실행분할" xfId="763"/>
    <cellStyle name="_인원계획표 _현장운영계획" xfId="764"/>
    <cellStyle name="_인원계획표 _현장운영계획(2001.2.6)" xfId="765"/>
    <cellStyle name="_인원계획표 _현장운영계획(2001.2.6)_원덕실행분할" xfId="766"/>
    <cellStyle name="_인원계획표 _현장운영계획_원덕실행분할" xfId="767"/>
    <cellStyle name="_인원계획표 _Book3" xfId="768"/>
    <cellStyle name="_인원계획표 _Book3_2003년실행(싸릿재)" xfId="769"/>
    <cellStyle name="_인원계획표 _Book3_2003년실행(싸릿재)_거제신현터널현장실행" xfId="770"/>
    <cellStyle name="_인원계획표 _Book3_2003년실행(싸릿재)_거제신현터널현장실행_원덕실행분할" xfId="771"/>
    <cellStyle name="_인원계획표 _Book3_2003년실행(싸릿재)_신현실행단가산출서" xfId="772"/>
    <cellStyle name="_인원계획표 _Book3_2003년실행(싸릿재)_신현실행단가산출서_원덕실행분할" xfId="773"/>
    <cellStyle name="_인원계획표 _Book3_2003년실행(싸릿재)_원덕실행분할" xfId="774"/>
    <cellStyle name="_인원계획표 _Book3_원덕실행분할" xfId="775"/>
    <cellStyle name="_인원계획표 _buip (2)" xfId="776"/>
    <cellStyle name="_인원계획표 _ip (2)" xfId="777"/>
    <cellStyle name="_인원계획표 _jipbun (2)" xfId="778"/>
    <cellStyle name="_인원계획표 _NAE" xfId="779"/>
    <cellStyle name="_인천북항관공선부두(수정내역)" xfId="2290"/>
    <cellStyle name="_인천송림 1공구-작업용" xfId="4007"/>
    <cellStyle name="_일위대가" xfId="2291"/>
    <cellStyle name="_일위대가(실행)" xfId="780"/>
    <cellStyle name="_입찰표지 " xfId="781"/>
    <cellStyle name="_입찰표지 _★이화-삼계도급실행(2003.04.11)" xfId="4008"/>
    <cellStyle name="_입찰표지 _★이화-삼계도급실행(2003.04.11)_02)최저가내역작업(광주3-83.5%-동일)" xfId="4009"/>
    <cellStyle name="_입찰표지 _★이화-삼계도급실행(2003.04.11)_02)투찰내역서(엑셀용-1)" xfId="4010"/>
    <cellStyle name="_입찰표지 _★이화-삼계도급실행(2003.04.11)_02)투찰내역서(엑셀용-1)_02)최저가내역작업(광주3-83.5%-동일)" xfId="4011"/>
    <cellStyle name="_입찰표지 _★이화-삼계도급실행(2003.04.11)_02)투찰내역서(엑셀용-1)_05)최저가내역작업(광주3-84.5%-동일-수정확정분)" xfId="4012"/>
    <cellStyle name="_입찰표지 _★이화-삼계도급실행(2003.04.11)_02)투찰내역서(엑셀용-1-확인용)" xfId="4013"/>
    <cellStyle name="_입찰표지 _★이화-삼계도급실행(2003.04.11)_02)투찰내역서(엑셀용-1-확인용)_02)최저가내역작업(광주3-83.5%-동일)" xfId="4014"/>
    <cellStyle name="_입찰표지 _★이화-삼계도급실행(2003.04.11)_02)투찰내역서(엑셀용-1-확인용)_05)최저가내역작업(광주3-84.5%-동일-수정확정분)" xfId="4015"/>
    <cellStyle name="_입찰표지 _★이화-삼계도급실행(2003.04.11)_05)최저가내역작업(광주3-84.5%-동일-수정확정분)" xfId="4016"/>
    <cellStyle name="_입찰표지 _★이화-삼계도급실행(2003.04.11)_발주의뢰서(발코니난간)071004" xfId="4017"/>
    <cellStyle name="_입찰표지 _★이화-삼계도급실행(2003.04.11)_유리공사(문화동8.5)" xfId="4018"/>
    <cellStyle name="_입찰표지 _★이화-삼계도급실행(2003.04.11)_유리공사(문화동8.5)_발주의뢰서(발코니난간)071004" xfId="4019"/>
    <cellStyle name="_입찰표지 _★이화-삼계도급실행(2003.04.11)_유리공사(문화동8.5)_창호철물수량(05.9.7)" xfId="4020"/>
    <cellStyle name="_입찰표지 _★이화-삼계도급실행(2003.04.11)_유리공사(문화동8.5)_창호철물수량(05.9.7)_발주의뢰서(발코니난간)071004" xfId="4021"/>
    <cellStyle name="_입찰표지 _★이화-삼계도급실행(2003.04.11)_창호철물(검토)" xfId="4022"/>
    <cellStyle name="_입찰표지 _★이화-삼계도급실행(2003.04.11)_창호철물(검토)_발주의뢰서(발코니난간)071004" xfId="4023"/>
    <cellStyle name="_입찰표지 _★이화-삼계도급실행(2003.04.11)_창호철물(검토)_창호철물수량(05.9.7)" xfId="4024"/>
    <cellStyle name="_입찰표지 _★이화-삼계도급실행(2003.04.11)_창호철물(검토)_창호철물수량(05.9.7)_발주의뢰서(발코니난간)071004" xfId="4025"/>
    <cellStyle name="_입찰표지 _02)최저가내역작업(광주3-83.5%-동일)" xfId="4026"/>
    <cellStyle name="_입찰표지 _02)투찰내역서(엑셀용-1)" xfId="4027"/>
    <cellStyle name="_입찰표지 _02)투찰내역서(엑셀용-1)_02)최저가내역작업(광주3-83.5%-동일)" xfId="4028"/>
    <cellStyle name="_입찰표지 _02)투찰내역서(엑셀용-1)_05)최저가내역작업(광주3-84.5%-동일-수정확정분)" xfId="4029"/>
    <cellStyle name="_입찰표지 _02)투찰내역서(엑셀용-1-확인용)" xfId="4030"/>
    <cellStyle name="_입찰표지 _02)투찰내역서(엑셀용-1-확인용)_02)최저가내역작업(광주3-83.5%-동일)" xfId="4031"/>
    <cellStyle name="_입찰표지 _02)투찰내역서(엑셀용-1-확인용)_05)최저가내역작업(광주3-84.5%-동일-수정확정분)" xfId="4032"/>
    <cellStyle name="_입찰표지 _05)최저가내역작업(광주3-84.5%-동일-수정확정분)" xfId="4033"/>
    <cellStyle name="_입찰표지 _1차 - 서초동오피스텔내역서" xfId="782"/>
    <cellStyle name="_입찰표지 _1차 - 서초동오피스텔내역서_1차 - 서교동353-5 내역서" xfId="783"/>
    <cellStyle name="_입찰표지 _1차 - 서초동오피스텔내역서_1차 - 서교동353-5 내역서_1차 삼성동 내역서" xfId="784"/>
    <cellStyle name="_입찰표지 _1차 - 서초동오피스텔내역서_1차 - 서교동353-5 내역서_1차 알파베타 내역서" xfId="785"/>
    <cellStyle name="_입찰표지 _1차 - 서초동오피스텔내역서_1차 - 서교동353-5 내역서_1차 알파베타 내역서_4차 알파베타 내역서" xfId="786"/>
    <cellStyle name="_입찰표지 _1차 - 서초동오피스텔내역서_1차 - 서교동353-5 내역서_1차 알파베타 내역서_4차 알파베타 내역서_1차 삼성동 내역서" xfId="787"/>
    <cellStyle name="_입찰표지 _1차 - 서초동오피스텔내역서_1차 삼성동 내역서" xfId="788"/>
    <cellStyle name="_입찰표지 _1차 - 서초동오피스텔내역서_1차 알파베타 내역서" xfId="789"/>
    <cellStyle name="_입찰표지 _1차 - 서초동오피스텔내역서_1차 알파베타 내역서_4차 알파베타 내역서" xfId="790"/>
    <cellStyle name="_입찰표지 _1차 - 서초동오피스텔내역서_1차 알파베타 내역서_4차 알파베타 내역서_1차 삼성동 내역서" xfId="791"/>
    <cellStyle name="_입찰표지 _1차 - 서초동오피스텔내역서_단가" xfId="792"/>
    <cellStyle name="_입찰표지 _1차 - 서초동오피스텔내역서_단가_1차 삼성동 내역서" xfId="793"/>
    <cellStyle name="_입찰표지 _1차 - 서초동오피스텔내역서_단가_1차 알파베타 내역서" xfId="794"/>
    <cellStyle name="_입찰표지 _1차 - 서초동오피스텔내역서_단가_1차 알파베타 내역서_4차 알파베타 내역서" xfId="795"/>
    <cellStyle name="_입찰표지 _1차 - 서초동오피스텔내역서_단가_1차 알파베타 내역서_4차 알파베타 내역서_1차 삼성동 내역서" xfId="796"/>
    <cellStyle name="_입찰표지 _1차 - 서초동오피스텔내역서_서교동(종만)" xfId="797"/>
    <cellStyle name="_입찰표지 _1차 - 서초동오피스텔내역서_서교동(종만)_1차 삼성동 내역서" xfId="798"/>
    <cellStyle name="_입찰표지 _1차 - 서초동오피스텔내역서_서교동(종만)_1차 알파베타 내역서" xfId="799"/>
    <cellStyle name="_입찰표지 _1차 - 서초동오피스텔내역서_서교동(종만)_1차 알파베타 내역서_4차 알파베타 내역서" xfId="800"/>
    <cellStyle name="_입찰표지 _1차 - 서초동오피스텔내역서_서교동(종만)_1차 알파베타 내역서_4차 알파베타 내역서_1차 삼성동 내역서" xfId="801"/>
    <cellStyle name="_입찰표지 _2002년 현장운영계획양식" xfId="802"/>
    <cellStyle name="_입찰표지 _2002년 현장운영계획양식_2003년실행(싸릿재)" xfId="803"/>
    <cellStyle name="_입찰표지 _2002년 현장운영계획양식_2003년실행(싸릿재)_거제신현터널현장실행" xfId="804"/>
    <cellStyle name="_입찰표지 _2002년 현장운영계획양식_2003년실행(싸릿재)_거제신현터널현장실행_원덕실행분할" xfId="805"/>
    <cellStyle name="_입찰표지 _2002년 현장운영계획양식_2003년실행(싸릿재)_신현실행단가산출서" xfId="806"/>
    <cellStyle name="_입찰표지 _2002년 현장운영계획양식_2003년실행(싸릿재)_신현실행단가산출서_원덕실행분할" xfId="807"/>
    <cellStyle name="_입찰표지 _2002년 현장운영계획양식_2003년실행(싸릿재)_원덕실행분할" xfId="808"/>
    <cellStyle name="_입찰표지 _2002년 현장운영계획양식_실행단가" xfId="809"/>
    <cellStyle name="_입찰표지 _2002년 현장운영계획양식_실행단가_2003년실행(싸릿재)" xfId="810"/>
    <cellStyle name="_입찰표지 _2002년 현장운영계획양식_실행단가_2003년실행(싸릿재)_거제신현터널현장실행" xfId="811"/>
    <cellStyle name="_입찰표지 _2002년 현장운영계획양식_실행단가_2003년실행(싸릿재)_거제신현터널현장실행_원덕실행분할" xfId="812"/>
    <cellStyle name="_입찰표지 _2002년 현장운영계획양식_실행단가_2003년실행(싸릿재)_신현실행단가산출서" xfId="813"/>
    <cellStyle name="_입찰표지 _2002년 현장운영계획양식_실행단가_2003년실행(싸릿재)_신현실행단가산출서_원덕실행분할" xfId="814"/>
    <cellStyle name="_입찰표지 _2002년 현장운영계획양식_실행단가_2003년실행(싸릿재)_원덕실행분할" xfId="815"/>
    <cellStyle name="_입찰표지 _2002년 현장운영계획양식_실행단가_원덕실행분할" xfId="816"/>
    <cellStyle name="_입찰표지 _2002년 현장운영계획양식_원덕실행분할" xfId="817"/>
    <cellStyle name="_입찰표지 _2003년 실행(장성-담양)" xfId="818"/>
    <cellStyle name="_입찰표지 _2003년 실행(장성-담양)_원덕실행분할" xfId="819"/>
    <cellStyle name="_입찰표지 _2003년실행양식" xfId="820"/>
    <cellStyle name="_입찰표지 _2003년실행양식_2003년실행(싸릿재)" xfId="821"/>
    <cellStyle name="_입찰표지 _2003년실행양식_2003년실행(싸릿재)_거제신현터널현장실행" xfId="822"/>
    <cellStyle name="_입찰표지 _2003년실행양식_2003년실행(싸릿재)_거제신현터널현장실행_원덕실행분할" xfId="823"/>
    <cellStyle name="_입찰표지 _2003년실행양식_2003년실행(싸릿재)_신현실행단가산출서" xfId="824"/>
    <cellStyle name="_입찰표지 _2003년실행양식_2003년실행(싸릿재)_신현실행단가산출서_원덕실행분할" xfId="825"/>
    <cellStyle name="_입찰표지 _2003년실행양식_2003년실행(싸릿재)_원덕실행분할" xfId="826"/>
    <cellStyle name="_입찰표지 _2003년실행양식_원덕실행분할" xfId="827"/>
    <cellStyle name="_입찰표지 _2003웁스" xfId="828"/>
    <cellStyle name="_입찰표지 _2003웁스_2003년실행(싸릿재)" xfId="829"/>
    <cellStyle name="_입찰표지 _2003웁스_2003년실행(싸릿재)_거제신현터널현장실행" xfId="830"/>
    <cellStyle name="_입찰표지 _2003웁스_2003년실행(싸릿재)_거제신현터널현장실행_원덕실행분할" xfId="831"/>
    <cellStyle name="_입찰표지 _2003웁스_2003년실행(싸릿재)_신현실행단가산출서" xfId="832"/>
    <cellStyle name="_입찰표지 _2003웁스_2003년실행(싸릿재)_신현실행단가산출서_원덕실행분할" xfId="833"/>
    <cellStyle name="_입찰표지 _2003웁스_2003년실행(싸릿재)_원덕실행분할" xfId="834"/>
    <cellStyle name="_입찰표지 _2003웁스_원덕실행분할" xfId="835"/>
    <cellStyle name="_입찰표지 _2차 - 서초동오피스텔내역서(실행연습)" xfId="836"/>
    <cellStyle name="_입찰표지 _2차 - 서초동오피스텔내역서(실행연습)_1차 - 서교동353-5 내역서" xfId="837"/>
    <cellStyle name="_입찰표지 _2차 - 서초동오피스텔내역서(실행연습)_1차 - 서교동353-5 내역서_1차 삼성동 내역서" xfId="838"/>
    <cellStyle name="_입찰표지 _2차 - 서초동오피스텔내역서(실행연습)_1차 - 서교동353-5 내역서_1차 알파베타 내역서" xfId="839"/>
    <cellStyle name="_입찰표지 _2차 - 서초동오피스텔내역서(실행연습)_1차 - 서교동353-5 내역서_1차 알파베타 내역서_4차 알파베타 내역서" xfId="840"/>
    <cellStyle name="_입찰표지 _2차 - 서초동오피스텔내역서(실행연습)_1차 - 서교동353-5 내역서_1차 알파베타 내역서_4차 알파베타 내역서_1차 삼성동 내역서" xfId="841"/>
    <cellStyle name="_입찰표지 _2차 - 서초동오피스텔내역서(실행연습)_1차 삼성동 내역서" xfId="842"/>
    <cellStyle name="_입찰표지 _2차 - 서초동오피스텔내역서(실행연습)_1차 알파베타 내역서" xfId="843"/>
    <cellStyle name="_입찰표지 _2차 - 서초동오피스텔내역서(실행연습)_1차 알파베타 내역서_4차 알파베타 내역서" xfId="844"/>
    <cellStyle name="_입찰표지 _2차 - 서초동오피스텔내역서(실행연습)_1차 알파베타 내역서_4차 알파베타 내역서_1차 삼성동 내역서" xfId="845"/>
    <cellStyle name="_입찰표지 _2차 - 서초동오피스텔내역서(실행연습)_단가" xfId="846"/>
    <cellStyle name="_입찰표지 _2차 - 서초동오피스텔내역서(실행연습)_단가_1차 삼성동 내역서" xfId="847"/>
    <cellStyle name="_입찰표지 _2차 - 서초동오피스텔내역서(실행연습)_단가_1차 알파베타 내역서" xfId="848"/>
    <cellStyle name="_입찰표지 _2차 - 서초동오피스텔내역서(실행연습)_단가_1차 알파베타 내역서_4차 알파베타 내역서" xfId="849"/>
    <cellStyle name="_입찰표지 _2차 - 서초동오피스텔내역서(실행연습)_단가_1차 알파베타 내역서_4차 알파베타 내역서_1차 삼성동 내역서" xfId="850"/>
    <cellStyle name="_입찰표지 _2차 - 서초동오피스텔내역서(실행연습)_서교동(종만)" xfId="851"/>
    <cellStyle name="_입찰표지 _2차 - 서초동오피스텔내역서(실행연습)_서교동(종만)_1차 삼성동 내역서" xfId="852"/>
    <cellStyle name="_입찰표지 _2차 - 서초동오피스텔내역서(실행연습)_서교동(종만)_1차 알파베타 내역서" xfId="853"/>
    <cellStyle name="_입찰표지 _2차 - 서초동오피스텔내역서(실행연습)_서교동(종만)_1차 알파베타 내역서_4차 알파베타 내역서" xfId="854"/>
    <cellStyle name="_입찰표지 _2차 - 서초동오피스텔내역서(실행연습)_서교동(종만)_1차 알파베타 내역서_4차 알파베타 내역서_1차 삼성동 내역서" xfId="855"/>
    <cellStyle name="_입찰표지 _3차 - 서교동353-5 내역서(단가변경)" xfId="856"/>
    <cellStyle name="_입찰표지 _3차 - 서교동353-5 내역서(단가변경)_1차 삼성동 내역서" xfId="857"/>
    <cellStyle name="_입찰표지 _3차 - 서교동353-5 내역서(단가변경)_1차 알파베타 내역서" xfId="858"/>
    <cellStyle name="_입찰표지 _3차 - 서교동353-5 내역서(단가변경)_1차 알파베타 내역서_4차 알파베타 내역서" xfId="859"/>
    <cellStyle name="_입찰표지 _3차 - 서교동353-5 내역서(단가변경)_1차 알파베타 내역서_4차 알파베타 내역서_1차 삼성동 내역서" xfId="860"/>
    <cellStyle name="_입찰표지 _4차 - 서교동53-5 내역서(단가변경)" xfId="861"/>
    <cellStyle name="_입찰표지 _4차 - 서교동53-5 내역서(단가변경)_1차 삼성동 내역서" xfId="862"/>
    <cellStyle name="_입찰표지 _4차 - 서교동53-5 내역서(단가변경)_1차 알파베타 내역서" xfId="863"/>
    <cellStyle name="_입찰표지 _4차 - 서교동53-5 내역서(단가변경)_1차 알파베타 내역서_4차 알파베타 내역서" xfId="864"/>
    <cellStyle name="_입찰표지 _4차 - 서교동53-5 내역서(단가변경)_1차 알파베타 내역서_4차 알파베타 내역서_1차 삼성동 내역서" xfId="865"/>
    <cellStyle name="_입찰표지 _4차 알파베타 내역서" xfId="866"/>
    <cellStyle name="_입찰표지 _4차 알파베타 내역서_1차 삼성동 내역서" xfId="867"/>
    <cellStyle name="_입찰표지 _거제신현터널현장실행" xfId="868"/>
    <cellStyle name="_입찰표지 _거제신현터널현장실행_원덕실행분할" xfId="869"/>
    <cellStyle name="_입찰표지 _경춘선3공구-설투견" xfId="870"/>
    <cellStyle name="_입찰표지 _광주평동실행" xfId="4034"/>
    <cellStyle name="_입찰표지 _광주평동실행_발주의뢰서(발코니난간)071004" xfId="4035"/>
    <cellStyle name="_입찰표지 _광주평동실행_번암견적의뢰(협력)" xfId="4036"/>
    <cellStyle name="_입찰표지 _광주평동실행_번암견적의뢰(협력)_발주의뢰서(발코니난간)071004" xfId="4037"/>
    <cellStyle name="_입찰표지 _광주평동품의1" xfId="4038"/>
    <cellStyle name="_입찰표지 _광주평동품의1_무안-광주2공구(협력)수정" xfId="4039"/>
    <cellStyle name="_입찰표지 _광주평동품의1_무안-광주2공구(협력)수정_발주의뢰서(발코니난간)071004" xfId="4040"/>
    <cellStyle name="_입찰표지 _광주평동품의1_발주의뢰서(발코니난간)071004" xfId="4041"/>
    <cellStyle name="_입찰표지 _광주평동품의1_번암견적의뢰(협력)" xfId="4042"/>
    <cellStyle name="_입찰표지 _광주평동품의1_번암견적의뢰(협력)_발주의뢰서(발코니난간)071004" xfId="4043"/>
    <cellStyle name="_입찰표지 _광주평동품의1_적상무주IC도로(1공구)" xfId="4044"/>
    <cellStyle name="_입찰표지 _광주평동품의1_적상무주IC도로(1공구)_발주의뢰서(발코니난간)071004" xfId="4045"/>
    <cellStyle name="_입찰표지 _괴산연풍2(설계공종)" xfId="4046"/>
    <cellStyle name="_입찰표지 _괴산연풍2(설계공종)_02)최저가내역작업(광주3-83.5%-동일)" xfId="4047"/>
    <cellStyle name="_입찰표지 _괴산연풍2(설계공종)_02)투찰내역서(엑셀용-1)" xfId="4048"/>
    <cellStyle name="_입찰표지 _괴산연풍2(설계공종)_02)투찰내역서(엑셀용-1)_02)최저가내역작업(광주3-83.5%-동일)" xfId="4049"/>
    <cellStyle name="_입찰표지 _괴산연풍2(설계공종)_02)투찰내역서(엑셀용-1)_05)최저가내역작업(광주3-84.5%-동일-수정확정분)" xfId="4050"/>
    <cellStyle name="_입찰표지 _괴산연풍2(설계공종)_02)투찰내역서(엑셀용-1-확인용)" xfId="4051"/>
    <cellStyle name="_입찰표지 _괴산연풍2(설계공종)_02)투찰내역서(엑셀용-1-확인용)_02)최저가내역작업(광주3-83.5%-동일)" xfId="4052"/>
    <cellStyle name="_입찰표지 _괴산연풍2(설계공종)_02)투찰내역서(엑셀용-1-확인용)_05)최저가내역작업(광주3-84.5%-동일-수정확정분)" xfId="4053"/>
    <cellStyle name="_입찰표지 _괴산연풍2(설계공종)_05)최저가내역작업(광주3-84.5%-동일-수정확정분)" xfId="4054"/>
    <cellStyle name="_입찰표지 _괴산연풍2(설계공종)_발주의뢰서(발코니난간)071004" xfId="4055"/>
    <cellStyle name="_입찰표지 _괴산연풍2(설계공종)_유리공사(문화동8.5)" xfId="4056"/>
    <cellStyle name="_입찰표지 _괴산연풍2(설계공종)_유리공사(문화동8.5)_발주의뢰서(발코니난간)071004" xfId="4057"/>
    <cellStyle name="_입찰표지 _괴산연풍2(설계공종)_유리공사(문화동8.5)_창호철물수량(05.9.7)" xfId="4058"/>
    <cellStyle name="_입찰표지 _괴산연풍2(설계공종)_유리공사(문화동8.5)_창호철물수량(05.9.7)_발주의뢰서(발코니난간)071004" xfId="4059"/>
    <cellStyle name="_입찰표지 _괴산연풍2(설계공종)_창호철물(검토)" xfId="4060"/>
    <cellStyle name="_입찰표지 _괴산연풍2(설계공종)_창호철물(검토)_발주의뢰서(발코니난간)071004" xfId="4061"/>
    <cellStyle name="_입찰표지 _괴산연풍2(설계공종)_창호철물(검토)_창호철물수량(05.9.7)" xfId="4062"/>
    <cellStyle name="_입찰표지 _괴산연풍2(설계공종)_창호철물(검토)_창호철물수량(05.9.7)_발주의뢰서(발코니난간)071004" xfId="4063"/>
    <cellStyle name="_입찰표지 _기본단가" xfId="4064"/>
    <cellStyle name="_입찰표지 _기본단가_02)최저가내역작업(광주3-83.5%-동일)" xfId="4065"/>
    <cellStyle name="_입찰표지 _기본단가_02)투찰내역서(엑셀용-1)" xfId="4066"/>
    <cellStyle name="_입찰표지 _기본단가_02)투찰내역서(엑셀용-1)_02)최저가내역작업(광주3-83.5%-동일)" xfId="4067"/>
    <cellStyle name="_입찰표지 _기본단가_02)투찰내역서(엑셀용-1)_05)최저가내역작업(광주3-84.5%-동일-수정확정분)" xfId="4068"/>
    <cellStyle name="_입찰표지 _기본단가_02)투찰내역서(엑셀용-1-확인용)" xfId="4069"/>
    <cellStyle name="_입찰표지 _기본단가_02)투찰내역서(엑셀용-1-확인용)_02)최저가내역작업(광주3-83.5%-동일)" xfId="4070"/>
    <cellStyle name="_입찰표지 _기본단가_02)투찰내역서(엑셀용-1-확인용)_05)최저가내역작업(광주3-84.5%-동일-수정확정분)" xfId="4071"/>
    <cellStyle name="_입찰표지 _기본단가_05)최저가내역작업(광주3-84.5%-동일-수정확정분)" xfId="4072"/>
    <cellStyle name="_입찰표지 _기본단가_발주의뢰서(발코니난간)071004" xfId="4073"/>
    <cellStyle name="_입찰표지 _기본단가_유리공사(문화동8.5)" xfId="4074"/>
    <cellStyle name="_입찰표지 _기본단가_유리공사(문화동8.5)_발주의뢰서(발코니난간)071004" xfId="4075"/>
    <cellStyle name="_입찰표지 _기본단가_유리공사(문화동8.5)_창호철물수량(05.9.7)" xfId="4076"/>
    <cellStyle name="_입찰표지 _기본단가_유리공사(문화동8.5)_창호철물수량(05.9.7)_발주의뢰서(발코니난간)071004" xfId="4077"/>
    <cellStyle name="_입찰표지 _기본단가_창호철물(검토)" xfId="4078"/>
    <cellStyle name="_입찰표지 _기본단가_창호철물(검토)_발주의뢰서(발코니난간)071004" xfId="4079"/>
    <cellStyle name="_입찰표지 _기본단가_창호철물(검토)_창호철물수량(05.9.7)" xfId="4080"/>
    <cellStyle name="_입찰표지 _기본단가_창호철물(검토)_창호철물수량(05.9.7)_발주의뢰서(발코니난간)071004" xfId="4081"/>
    <cellStyle name="_입찰표지 _기성보고" xfId="871"/>
    <cellStyle name="_입찰표지 _기성보고_원덕실행분할" xfId="872"/>
    <cellStyle name="_입찰표지 _기성보고01월" xfId="873"/>
    <cellStyle name="_입찰표지 _기성보고01월_원덕실행분할" xfId="874"/>
    <cellStyle name="_입찰표지 _기성보고12월" xfId="875"/>
    <cellStyle name="_입찰표지 _기성보고12월_원덕실행분할" xfId="876"/>
    <cellStyle name="_입찰표지 _기장하수실행1" xfId="4082"/>
    <cellStyle name="_입찰표지 _기장하수실행1_발주의뢰서(발코니난간)071004" xfId="4083"/>
    <cellStyle name="_입찰표지 _기장하수실행1_번암견적의뢰(협력)" xfId="4084"/>
    <cellStyle name="_입찰표지 _기장하수실행1_번암견적의뢰(협력)_발주의뢰서(발코니난간)071004" xfId="4085"/>
    <cellStyle name="_입찰표지 _김해교투찰" xfId="877"/>
    <cellStyle name="_입찰표지 _김해교투찰(1)" xfId="878"/>
    <cellStyle name="_입찰표지 _김해교투찰(1)_원덕실행분할" xfId="879"/>
    <cellStyle name="_입찰표지 _김해교투찰(1)_원덕실행분할_원덕실행분할" xfId="880"/>
    <cellStyle name="_입찰표지 _김해교투찰(1)_직영품의" xfId="4086"/>
    <cellStyle name="_입찰표지 _김해교투찰(1)_직영품의_총괄" xfId="4087"/>
    <cellStyle name="_입찰표지 _김해교투찰(1)_총괄" xfId="4088"/>
    <cellStyle name="_입찰표지 _김해교투찰(김해시)" xfId="881"/>
    <cellStyle name="_입찰표지 _김해교투찰(김해시)_원덕실행분할" xfId="882"/>
    <cellStyle name="_입찰표지 _김해교투찰(김해시)_원덕실행분할_원덕실행분할" xfId="883"/>
    <cellStyle name="_입찰표지 _김해교투찰(김해시)_직영품의" xfId="4089"/>
    <cellStyle name="_입찰표지 _김해교투찰(김해시)_직영품의_총괄" xfId="4090"/>
    <cellStyle name="_입찰표지 _김해교투찰(김해시)_총괄" xfId="4091"/>
    <cellStyle name="_입찰표지 _김해교투찰_원덕실행분할" xfId="884"/>
    <cellStyle name="_입찰표지 _김해교투찰_원덕실행분할_원덕실행분할" xfId="885"/>
    <cellStyle name="_입찰표지 _김해교투찰_직영품의" xfId="4092"/>
    <cellStyle name="_입찰표지 _김해교투찰_직영품의_총괄" xfId="4093"/>
    <cellStyle name="_입찰표지 _김해교투찰_총괄" xfId="4094"/>
    <cellStyle name="_입찰표지 _당진대전-5 설투견" xfId="886"/>
    <cellStyle name="_입찰표지 _대안투찰내역(0221)" xfId="4095"/>
    <cellStyle name="_입찰표지 _대안투찰내역(0221)_★이화-삼계도급실행(2003.04.11)" xfId="4096"/>
    <cellStyle name="_입찰표지 _대안투찰내역(0221)_★이화-삼계도급실행(2003.04.11)_02)최저가내역작업(광주3-83.5%-동일)" xfId="4097"/>
    <cellStyle name="_입찰표지 _대안투찰내역(0221)_★이화-삼계도급실행(2003.04.11)_02)투찰내역서(엑셀용-1)" xfId="4098"/>
    <cellStyle name="_입찰표지 _대안투찰내역(0221)_★이화-삼계도급실행(2003.04.11)_02)투찰내역서(엑셀용-1)_02)최저가내역작업(광주3-83.5%-동일)" xfId="4099"/>
    <cellStyle name="_입찰표지 _대안투찰내역(0221)_★이화-삼계도급실행(2003.04.11)_02)투찰내역서(엑셀용-1)_05)최저가내역작업(광주3-84.5%-동일-수정확정분)" xfId="4100"/>
    <cellStyle name="_입찰표지 _대안투찰내역(0221)_★이화-삼계도급실행(2003.04.11)_02)투찰내역서(엑셀용-1-확인용)" xfId="4101"/>
    <cellStyle name="_입찰표지 _대안투찰내역(0221)_★이화-삼계도급실행(2003.04.11)_02)투찰내역서(엑셀용-1-확인용)_02)최저가내역작업(광주3-83.5%-동일)" xfId="4102"/>
    <cellStyle name="_입찰표지 _대안투찰내역(0221)_★이화-삼계도급실행(2003.04.11)_02)투찰내역서(엑셀용-1-확인용)_05)최저가내역작업(광주3-84.5%-동일-수정확정분)" xfId="4103"/>
    <cellStyle name="_입찰표지 _대안투찰내역(0221)_★이화-삼계도급실행(2003.04.11)_05)최저가내역작업(광주3-84.5%-동일-수정확정분)" xfId="4104"/>
    <cellStyle name="_입찰표지 _대안투찰내역(0221)_★이화-삼계도급실행(2003.04.11)_발주의뢰서(발코니난간)071004" xfId="4105"/>
    <cellStyle name="_입찰표지 _대안투찰내역(0221)_★이화-삼계도급실행(2003.04.11)_유리공사(문화동8.5)" xfId="4106"/>
    <cellStyle name="_입찰표지 _대안투찰내역(0221)_★이화-삼계도급실행(2003.04.11)_유리공사(문화동8.5)_발주의뢰서(발코니난간)071004" xfId="4107"/>
    <cellStyle name="_입찰표지 _대안투찰내역(0221)_★이화-삼계도급실행(2003.04.11)_유리공사(문화동8.5)_창호철물수량(05.9.7)" xfId="4108"/>
    <cellStyle name="_입찰표지 _대안투찰내역(0221)_★이화-삼계도급실행(2003.04.11)_유리공사(문화동8.5)_창호철물수량(05.9.7)_발주의뢰서(발코니난간)071004" xfId="4109"/>
    <cellStyle name="_입찰표지 _대안투찰내역(0221)_★이화-삼계도급실행(2003.04.11)_창호철물(검토)" xfId="4110"/>
    <cellStyle name="_입찰표지 _대안투찰내역(0221)_★이화-삼계도급실행(2003.04.11)_창호철물(검토)_발주의뢰서(발코니난간)071004" xfId="4111"/>
    <cellStyle name="_입찰표지 _대안투찰내역(0221)_★이화-삼계도급실행(2003.04.11)_창호철물(검토)_창호철물수량(05.9.7)" xfId="4112"/>
    <cellStyle name="_입찰표지 _대안투찰내역(0221)_★이화-삼계도급실행(2003.04.11)_창호철물(검토)_창호철물수량(05.9.7)_발주의뢰서(발코니난간)071004" xfId="4113"/>
    <cellStyle name="_입찰표지 _대안투찰내역(0221)_02)최저가내역작업(광주3-83.5%-동일)" xfId="4114"/>
    <cellStyle name="_입찰표지 _대안투찰내역(0221)_02)투찰내역서(엑셀용-1)" xfId="4115"/>
    <cellStyle name="_입찰표지 _대안투찰내역(0221)_02)투찰내역서(엑셀용-1)_02)최저가내역작업(광주3-83.5%-동일)" xfId="4116"/>
    <cellStyle name="_입찰표지 _대안투찰내역(0221)_02)투찰내역서(엑셀용-1)_05)최저가내역작업(광주3-84.5%-동일-수정확정분)" xfId="4117"/>
    <cellStyle name="_입찰표지 _대안투찰내역(0221)_02)투찰내역서(엑셀용-1-확인용)" xfId="4118"/>
    <cellStyle name="_입찰표지 _대안투찰내역(0221)_02)투찰내역서(엑셀용-1-확인용)_02)최저가내역작업(광주3-83.5%-동일)" xfId="4119"/>
    <cellStyle name="_입찰표지 _대안투찰내역(0221)_02)투찰내역서(엑셀용-1-확인용)_05)최저가내역작업(광주3-84.5%-동일-수정확정분)" xfId="4120"/>
    <cellStyle name="_입찰표지 _대안투찰내역(0221)_05)최저가내역작업(광주3-84.5%-동일-수정확정분)" xfId="4121"/>
    <cellStyle name="_입찰표지 _대안투찰내역(0221)_발주의뢰서(발코니난간)071004" xfId="4122"/>
    <cellStyle name="_입찰표지 _대안투찰내역(0221)_유리공사(문화동8.5)" xfId="4123"/>
    <cellStyle name="_입찰표지 _대안투찰내역(0221)_유리공사(문화동8.5)_발주의뢰서(발코니난간)071004" xfId="4124"/>
    <cellStyle name="_입찰표지 _대안투찰내역(0221)_유리공사(문화동8.5)_창호철물수량(05.9.7)" xfId="4125"/>
    <cellStyle name="_입찰표지 _대안투찰내역(0221)_유리공사(문화동8.5)_창호철물수량(05.9.7)_발주의뢰서(발코니난간)071004" xfId="4126"/>
    <cellStyle name="_입찰표지 _대안투찰내역(0221)_이화삼계(공종기안)" xfId="4127"/>
    <cellStyle name="_입찰표지 _대안투찰내역(0221)_이화삼계(공종기안)_02)최저가내역작업(광주3-83.5%-동일)" xfId="4128"/>
    <cellStyle name="_입찰표지 _대안투찰내역(0221)_이화삼계(공종기안)_02)투찰내역서(엑셀용-1)" xfId="4129"/>
    <cellStyle name="_입찰표지 _대안투찰내역(0221)_이화삼계(공종기안)_02)투찰내역서(엑셀용-1)_02)최저가내역작업(광주3-83.5%-동일)" xfId="4130"/>
    <cellStyle name="_입찰표지 _대안투찰내역(0221)_이화삼계(공종기안)_02)투찰내역서(엑셀용-1)_05)최저가내역작업(광주3-84.5%-동일-수정확정분)" xfId="4131"/>
    <cellStyle name="_입찰표지 _대안투찰내역(0221)_이화삼계(공종기안)_02)투찰내역서(엑셀용-1-확인용)" xfId="4132"/>
    <cellStyle name="_입찰표지 _대안투찰내역(0221)_이화삼계(공종기안)_02)투찰내역서(엑셀용-1-확인용)_02)최저가내역작업(광주3-83.5%-동일)" xfId="4133"/>
    <cellStyle name="_입찰표지 _대안투찰내역(0221)_이화삼계(공종기안)_02)투찰내역서(엑셀용-1-확인용)_05)최저가내역작업(광주3-84.5%-동일-수정확정분)" xfId="4134"/>
    <cellStyle name="_입찰표지 _대안투찰내역(0221)_이화삼계(공종기안)_05)최저가내역작업(광주3-84.5%-동일-수정확정분)" xfId="4135"/>
    <cellStyle name="_입찰표지 _대안투찰내역(0221)_이화삼계(공종기안)_발주의뢰서(발코니난간)071004" xfId="4136"/>
    <cellStyle name="_입찰표지 _대안투찰내역(0221)_이화삼계(공종기안)_유리공사(문화동8.5)" xfId="4137"/>
    <cellStyle name="_입찰표지 _대안투찰내역(0221)_이화삼계(공종기안)_유리공사(문화동8.5)_발주의뢰서(발코니난간)071004" xfId="4138"/>
    <cellStyle name="_입찰표지 _대안투찰내역(0221)_이화삼계(공종기안)_유리공사(문화동8.5)_창호철물수량(05.9.7)" xfId="4139"/>
    <cellStyle name="_입찰표지 _대안투찰내역(0221)_이화삼계(공종기안)_유리공사(문화동8.5)_창호철물수량(05.9.7)_발주의뢰서(발코니난간)071004" xfId="4140"/>
    <cellStyle name="_입찰표지 _대안투찰내역(0221)_이화삼계(공종기안)_창호철물(검토)" xfId="4141"/>
    <cellStyle name="_입찰표지 _대안투찰내역(0221)_이화삼계(공종기안)_창호철물(검토)_발주의뢰서(발코니난간)071004" xfId="4142"/>
    <cellStyle name="_입찰표지 _대안투찰내역(0221)_이화삼계(공종기안)_창호철물(검토)_창호철물수량(05.9.7)" xfId="4143"/>
    <cellStyle name="_입찰표지 _대안투찰내역(0221)_이화삼계(공종기안)_창호철물(검토)_창호철물수량(05.9.7)_발주의뢰서(발코니난간)071004" xfId="4144"/>
    <cellStyle name="_입찰표지 _대안투찰내역(0221)_창호철물(검토)" xfId="4145"/>
    <cellStyle name="_입찰표지 _대안투찰내역(0221)_창호철물(검토)_발주의뢰서(발코니난간)071004" xfId="4146"/>
    <cellStyle name="_입찰표지 _대안투찰내역(0221)_창호철물(검토)_창호철물수량(05.9.7)" xfId="4147"/>
    <cellStyle name="_입찰표지 _대안투찰내역(0221)_창호철물(검토)_창호철물수량(05.9.7)_발주의뢰서(발코니난간)071004" xfId="4148"/>
    <cellStyle name="_입찰표지 _대안투찰내역(0223)" xfId="4149"/>
    <cellStyle name="_입찰표지 _대안투찰내역(0223)_★이화-삼계도급실행(2003.04.11)" xfId="4150"/>
    <cellStyle name="_입찰표지 _대안투찰내역(0223)_★이화-삼계도급실행(2003.04.11)_02)최저가내역작업(광주3-83.5%-동일)" xfId="4151"/>
    <cellStyle name="_입찰표지 _대안투찰내역(0223)_★이화-삼계도급실행(2003.04.11)_02)투찰내역서(엑셀용-1)" xfId="4152"/>
    <cellStyle name="_입찰표지 _대안투찰내역(0223)_★이화-삼계도급실행(2003.04.11)_02)투찰내역서(엑셀용-1)_02)최저가내역작업(광주3-83.5%-동일)" xfId="4153"/>
    <cellStyle name="_입찰표지 _대안투찰내역(0223)_★이화-삼계도급실행(2003.04.11)_02)투찰내역서(엑셀용-1)_05)최저가내역작업(광주3-84.5%-동일-수정확정분)" xfId="4154"/>
    <cellStyle name="_입찰표지 _대안투찰내역(0223)_★이화-삼계도급실행(2003.04.11)_02)투찰내역서(엑셀용-1-확인용)" xfId="4155"/>
    <cellStyle name="_입찰표지 _대안투찰내역(0223)_★이화-삼계도급실행(2003.04.11)_02)투찰내역서(엑셀용-1-확인용)_02)최저가내역작업(광주3-83.5%-동일)" xfId="4156"/>
    <cellStyle name="_입찰표지 _대안투찰내역(0223)_★이화-삼계도급실행(2003.04.11)_02)투찰내역서(엑셀용-1-확인용)_05)최저가내역작업(광주3-84.5%-동일-수정확정분)" xfId="4157"/>
    <cellStyle name="_입찰표지 _대안투찰내역(0223)_★이화-삼계도급실행(2003.04.11)_05)최저가내역작업(광주3-84.5%-동일-수정확정분)" xfId="4158"/>
    <cellStyle name="_입찰표지 _대안투찰내역(0223)_★이화-삼계도급실행(2003.04.11)_발주의뢰서(발코니난간)071004" xfId="4159"/>
    <cellStyle name="_입찰표지 _대안투찰내역(0223)_★이화-삼계도급실행(2003.04.11)_유리공사(문화동8.5)" xfId="4160"/>
    <cellStyle name="_입찰표지 _대안투찰내역(0223)_★이화-삼계도급실행(2003.04.11)_유리공사(문화동8.5)_발주의뢰서(발코니난간)071004" xfId="4161"/>
    <cellStyle name="_입찰표지 _대안투찰내역(0223)_★이화-삼계도급실행(2003.04.11)_유리공사(문화동8.5)_창호철물수량(05.9.7)" xfId="4162"/>
    <cellStyle name="_입찰표지 _대안투찰내역(0223)_★이화-삼계도급실행(2003.04.11)_유리공사(문화동8.5)_창호철물수량(05.9.7)_발주의뢰서(발코니난간)071004" xfId="4163"/>
    <cellStyle name="_입찰표지 _대안투찰내역(0223)_★이화-삼계도급실행(2003.04.11)_창호철물(검토)" xfId="4164"/>
    <cellStyle name="_입찰표지 _대안투찰내역(0223)_★이화-삼계도급실행(2003.04.11)_창호철물(검토)_발주의뢰서(발코니난간)071004" xfId="4165"/>
    <cellStyle name="_입찰표지 _대안투찰내역(0223)_★이화-삼계도급실행(2003.04.11)_창호철물(검토)_창호철물수량(05.9.7)" xfId="4166"/>
    <cellStyle name="_입찰표지 _대안투찰내역(0223)_★이화-삼계도급실행(2003.04.11)_창호철물(검토)_창호철물수량(05.9.7)_발주의뢰서(발코니난간)071004" xfId="4167"/>
    <cellStyle name="_입찰표지 _대안투찰내역(0223)_02)최저가내역작업(광주3-83.5%-동일)" xfId="4168"/>
    <cellStyle name="_입찰표지 _대안투찰내역(0223)_02)투찰내역서(엑셀용-1)" xfId="4169"/>
    <cellStyle name="_입찰표지 _대안투찰내역(0223)_02)투찰내역서(엑셀용-1)_02)최저가내역작업(광주3-83.5%-동일)" xfId="4170"/>
    <cellStyle name="_입찰표지 _대안투찰내역(0223)_02)투찰내역서(엑셀용-1)_05)최저가내역작업(광주3-84.5%-동일-수정확정분)" xfId="4171"/>
    <cellStyle name="_입찰표지 _대안투찰내역(0223)_02)투찰내역서(엑셀용-1-확인용)" xfId="4172"/>
    <cellStyle name="_입찰표지 _대안투찰내역(0223)_02)투찰내역서(엑셀용-1-확인용)_02)최저가내역작업(광주3-83.5%-동일)" xfId="4173"/>
    <cellStyle name="_입찰표지 _대안투찰내역(0223)_02)투찰내역서(엑셀용-1-확인용)_05)최저가내역작업(광주3-84.5%-동일-수정확정분)" xfId="4174"/>
    <cellStyle name="_입찰표지 _대안투찰내역(0223)_05)최저가내역작업(광주3-84.5%-동일-수정확정분)" xfId="4175"/>
    <cellStyle name="_입찰표지 _대안투찰내역(0223)_발주의뢰서(발코니난간)071004" xfId="4176"/>
    <cellStyle name="_입찰표지 _대안투찰내역(0223)_유리공사(문화동8.5)" xfId="4177"/>
    <cellStyle name="_입찰표지 _대안투찰내역(0223)_유리공사(문화동8.5)_발주의뢰서(발코니난간)071004" xfId="4178"/>
    <cellStyle name="_입찰표지 _대안투찰내역(0223)_유리공사(문화동8.5)_창호철물수량(05.9.7)" xfId="4179"/>
    <cellStyle name="_입찰표지 _대안투찰내역(0223)_유리공사(문화동8.5)_창호철물수량(05.9.7)_발주의뢰서(발코니난간)071004" xfId="4180"/>
    <cellStyle name="_입찰표지 _대안투찰내역(0223)_이화삼계(공종기안)" xfId="4181"/>
    <cellStyle name="_입찰표지 _대안투찰내역(0223)_이화삼계(공종기안)_02)최저가내역작업(광주3-83.5%-동일)" xfId="4182"/>
    <cellStyle name="_입찰표지 _대안투찰내역(0223)_이화삼계(공종기안)_02)투찰내역서(엑셀용-1)" xfId="4183"/>
    <cellStyle name="_입찰표지 _대안투찰내역(0223)_이화삼계(공종기안)_02)투찰내역서(엑셀용-1)_02)최저가내역작업(광주3-83.5%-동일)" xfId="4184"/>
    <cellStyle name="_입찰표지 _대안투찰내역(0223)_이화삼계(공종기안)_02)투찰내역서(엑셀용-1)_05)최저가내역작업(광주3-84.5%-동일-수정확정분)" xfId="4185"/>
    <cellStyle name="_입찰표지 _대안투찰내역(0223)_이화삼계(공종기안)_02)투찰내역서(엑셀용-1-확인용)" xfId="4186"/>
    <cellStyle name="_입찰표지 _대안투찰내역(0223)_이화삼계(공종기안)_02)투찰내역서(엑셀용-1-확인용)_02)최저가내역작업(광주3-83.5%-동일)" xfId="4187"/>
    <cellStyle name="_입찰표지 _대안투찰내역(0223)_이화삼계(공종기안)_02)투찰내역서(엑셀용-1-확인용)_05)최저가내역작업(광주3-84.5%-동일-수정확정분)" xfId="4188"/>
    <cellStyle name="_입찰표지 _대안투찰내역(0223)_이화삼계(공종기안)_05)최저가내역작업(광주3-84.5%-동일-수정확정분)" xfId="4189"/>
    <cellStyle name="_입찰표지 _대안투찰내역(0223)_이화삼계(공종기안)_발주의뢰서(발코니난간)071004" xfId="4190"/>
    <cellStyle name="_입찰표지 _대안투찰내역(0223)_이화삼계(공종기안)_유리공사(문화동8.5)" xfId="4191"/>
    <cellStyle name="_입찰표지 _대안투찰내역(0223)_이화삼계(공종기안)_유리공사(문화동8.5)_발주의뢰서(발코니난간)071004" xfId="4192"/>
    <cellStyle name="_입찰표지 _대안투찰내역(0223)_이화삼계(공종기안)_유리공사(문화동8.5)_창호철물수량(05.9.7)" xfId="4193"/>
    <cellStyle name="_입찰표지 _대안투찰내역(0223)_이화삼계(공종기안)_유리공사(문화동8.5)_창호철물수량(05.9.7)_발주의뢰서(발코니난간)071004" xfId="4194"/>
    <cellStyle name="_입찰표지 _대안투찰내역(0223)_이화삼계(공종기안)_창호철물(검토)" xfId="4195"/>
    <cellStyle name="_입찰표지 _대안투찰내역(0223)_이화삼계(공종기안)_창호철물(검토)_발주의뢰서(발코니난간)071004" xfId="4196"/>
    <cellStyle name="_입찰표지 _대안투찰내역(0223)_이화삼계(공종기안)_창호철물(검토)_창호철물수량(05.9.7)" xfId="4197"/>
    <cellStyle name="_입찰표지 _대안투찰내역(0223)_이화삼계(공종기안)_창호철물(검토)_창호철물수량(05.9.7)_발주의뢰서(발코니난간)071004" xfId="4198"/>
    <cellStyle name="_입찰표지 _대안투찰내역(0223)_창호철물(검토)" xfId="4199"/>
    <cellStyle name="_입찰표지 _대안투찰내역(0223)_창호철물(검토)_발주의뢰서(발코니난간)071004" xfId="4200"/>
    <cellStyle name="_입찰표지 _대안투찰내역(0223)_창호철물(검토)_창호철물수량(05.9.7)" xfId="4201"/>
    <cellStyle name="_입찰표지 _대안투찰내역(0223)_창호철물(검토)_창호철물수량(05.9.7)_발주의뢰서(발코니난간)071004" xfId="4202"/>
    <cellStyle name="_입찰표지 _대안투찰내역(확정본0226)" xfId="4203"/>
    <cellStyle name="_입찰표지 _대안투찰내역(확정본0226)_★이화-삼계도급실행(2003.04.11)" xfId="4204"/>
    <cellStyle name="_입찰표지 _대안투찰내역(확정본0226)_★이화-삼계도급실행(2003.04.11)_02)최저가내역작업(광주3-83.5%-동일)" xfId="4205"/>
    <cellStyle name="_입찰표지 _대안투찰내역(확정본0226)_★이화-삼계도급실행(2003.04.11)_02)투찰내역서(엑셀용-1)" xfId="4206"/>
    <cellStyle name="_입찰표지 _대안투찰내역(확정본0226)_★이화-삼계도급실행(2003.04.11)_02)투찰내역서(엑셀용-1)_02)최저가내역작업(광주3-83.5%-동일)" xfId="4207"/>
    <cellStyle name="_입찰표지 _대안투찰내역(확정본0226)_★이화-삼계도급실행(2003.04.11)_02)투찰내역서(엑셀용-1)_05)최저가내역작업(광주3-84.5%-동일-수정확정분)" xfId="4208"/>
    <cellStyle name="_입찰표지 _대안투찰내역(확정본0226)_★이화-삼계도급실행(2003.04.11)_02)투찰내역서(엑셀용-1-확인용)" xfId="4209"/>
    <cellStyle name="_입찰표지 _대안투찰내역(확정본0226)_★이화-삼계도급실행(2003.04.11)_02)투찰내역서(엑셀용-1-확인용)_02)최저가내역작업(광주3-83.5%-동일)" xfId="4210"/>
    <cellStyle name="_입찰표지 _대안투찰내역(확정본0226)_★이화-삼계도급실행(2003.04.11)_02)투찰내역서(엑셀용-1-확인용)_05)최저가내역작업(광주3-84.5%-동일-수정확정분)" xfId="4211"/>
    <cellStyle name="_입찰표지 _대안투찰내역(확정본0226)_★이화-삼계도급실행(2003.04.11)_05)최저가내역작업(광주3-84.5%-동일-수정확정분)" xfId="4212"/>
    <cellStyle name="_입찰표지 _대안투찰내역(확정본0226)_★이화-삼계도급실행(2003.04.11)_발주의뢰서(발코니난간)071004" xfId="4213"/>
    <cellStyle name="_입찰표지 _대안투찰내역(확정본0226)_★이화-삼계도급실행(2003.04.11)_유리공사(문화동8.5)" xfId="4214"/>
    <cellStyle name="_입찰표지 _대안투찰내역(확정본0226)_★이화-삼계도급실행(2003.04.11)_유리공사(문화동8.5)_발주의뢰서(발코니난간)071004" xfId="4215"/>
    <cellStyle name="_입찰표지 _대안투찰내역(확정본0226)_★이화-삼계도급실행(2003.04.11)_유리공사(문화동8.5)_창호철물수량(05.9.7)" xfId="4216"/>
    <cellStyle name="_입찰표지 _대안투찰내역(확정본0226)_★이화-삼계도급실행(2003.04.11)_유리공사(문화동8.5)_창호철물수량(05.9.7)_발주의뢰서(발코니난간)071004" xfId="4217"/>
    <cellStyle name="_입찰표지 _대안투찰내역(확정본0226)_★이화-삼계도급실행(2003.04.11)_창호철물(검토)" xfId="4218"/>
    <cellStyle name="_입찰표지 _대안투찰내역(확정본0226)_★이화-삼계도급실행(2003.04.11)_창호철물(검토)_발주의뢰서(발코니난간)071004" xfId="4219"/>
    <cellStyle name="_입찰표지 _대안투찰내역(확정본0226)_★이화-삼계도급실행(2003.04.11)_창호철물(검토)_창호철물수량(05.9.7)" xfId="4220"/>
    <cellStyle name="_입찰표지 _대안투찰내역(확정본0226)_★이화-삼계도급실행(2003.04.11)_창호철물(검토)_창호철물수량(05.9.7)_발주의뢰서(발코니난간)071004" xfId="4221"/>
    <cellStyle name="_입찰표지 _대안투찰내역(확정본0226)_02)최저가내역작업(광주3-83.5%-동일)" xfId="4222"/>
    <cellStyle name="_입찰표지 _대안투찰내역(확정본0226)_02)투찰내역서(엑셀용-1)" xfId="4223"/>
    <cellStyle name="_입찰표지 _대안투찰내역(확정본0226)_02)투찰내역서(엑셀용-1)_02)최저가내역작업(광주3-83.5%-동일)" xfId="4224"/>
    <cellStyle name="_입찰표지 _대안투찰내역(확정본0226)_02)투찰내역서(엑셀용-1)_05)최저가내역작업(광주3-84.5%-동일-수정확정분)" xfId="4225"/>
    <cellStyle name="_입찰표지 _대안투찰내역(확정본0226)_02)투찰내역서(엑셀용-1-확인용)" xfId="4226"/>
    <cellStyle name="_입찰표지 _대안투찰내역(확정본0226)_02)투찰내역서(엑셀용-1-확인용)_02)최저가내역작업(광주3-83.5%-동일)" xfId="4227"/>
    <cellStyle name="_입찰표지 _대안투찰내역(확정본0226)_02)투찰내역서(엑셀용-1-확인용)_05)최저가내역작업(광주3-84.5%-동일-수정확정분)" xfId="4228"/>
    <cellStyle name="_입찰표지 _대안투찰내역(확정본0226)_05)최저가내역작업(광주3-84.5%-동일-수정확정분)" xfId="4229"/>
    <cellStyle name="_입찰표지 _대안투찰내역(확정본0226)_발주의뢰서(발코니난간)071004" xfId="4230"/>
    <cellStyle name="_입찰표지 _대안투찰내역(확정본0226)_유리공사(문화동8.5)" xfId="4231"/>
    <cellStyle name="_입찰표지 _대안투찰내역(확정본0226)_유리공사(문화동8.5)_발주의뢰서(발코니난간)071004" xfId="4232"/>
    <cellStyle name="_입찰표지 _대안투찰내역(확정본0226)_유리공사(문화동8.5)_창호철물수량(05.9.7)" xfId="4233"/>
    <cellStyle name="_입찰표지 _대안투찰내역(확정본0226)_유리공사(문화동8.5)_창호철물수량(05.9.7)_발주의뢰서(발코니난간)071004" xfId="4234"/>
    <cellStyle name="_입찰표지 _대안투찰내역(확정본0226)_이화삼계(공종기안)" xfId="4235"/>
    <cellStyle name="_입찰표지 _대안투찰내역(확정본0226)_이화삼계(공종기안)_02)최저가내역작업(광주3-83.5%-동일)" xfId="4236"/>
    <cellStyle name="_입찰표지 _대안투찰내역(확정본0226)_이화삼계(공종기안)_02)투찰내역서(엑셀용-1)" xfId="4237"/>
    <cellStyle name="_입찰표지 _대안투찰내역(확정본0226)_이화삼계(공종기안)_02)투찰내역서(엑셀용-1)_02)최저가내역작업(광주3-83.5%-동일)" xfId="4238"/>
    <cellStyle name="_입찰표지 _대안투찰내역(확정본0226)_이화삼계(공종기안)_02)투찰내역서(엑셀용-1)_05)최저가내역작업(광주3-84.5%-동일-수정확정분)" xfId="4239"/>
    <cellStyle name="_입찰표지 _대안투찰내역(확정본0226)_이화삼계(공종기안)_02)투찰내역서(엑셀용-1-확인용)" xfId="4240"/>
    <cellStyle name="_입찰표지 _대안투찰내역(확정본0226)_이화삼계(공종기안)_02)투찰내역서(엑셀용-1-확인용)_02)최저가내역작업(광주3-83.5%-동일)" xfId="4241"/>
    <cellStyle name="_입찰표지 _대안투찰내역(확정본0226)_이화삼계(공종기안)_02)투찰내역서(엑셀용-1-확인용)_05)최저가내역작업(광주3-84.5%-동일-수정확정분)" xfId="4242"/>
    <cellStyle name="_입찰표지 _대안투찰내역(확정본0226)_이화삼계(공종기안)_05)최저가내역작업(광주3-84.5%-동일-수정확정분)" xfId="4243"/>
    <cellStyle name="_입찰표지 _대안투찰내역(확정본0226)_이화삼계(공종기안)_발주의뢰서(발코니난간)071004" xfId="4244"/>
    <cellStyle name="_입찰표지 _대안투찰내역(확정본0226)_이화삼계(공종기안)_유리공사(문화동8.5)" xfId="4245"/>
    <cellStyle name="_입찰표지 _대안투찰내역(확정본0226)_이화삼계(공종기안)_유리공사(문화동8.5)_발주의뢰서(발코니난간)071004" xfId="4246"/>
    <cellStyle name="_입찰표지 _대안투찰내역(확정본0226)_이화삼계(공종기안)_유리공사(문화동8.5)_창호철물수량(05.9.7)" xfId="4247"/>
    <cellStyle name="_입찰표지 _대안투찰내역(확정본0226)_이화삼계(공종기안)_유리공사(문화동8.5)_창호철물수량(05.9.7)_발주의뢰서(발코니난간)071004" xfId="4248"/>
    <cellStyle name="_입찰표지 _대안투찰내역(확정본0226)_이화삼계(공종기안)_창호철물(검토)" xfId="4249"/>
    <cellStyle name="_입찰표지 _대안투찰내역(확정본0226)_이화삼계(공종기안)_창호철물(검토)_발주의뢰서(발코니난간)071004" xfId="4250"/>
    <cellStyle name="_입찰표지 _대안투찰내역(확정본0226)_이화삼계(공종기안)_창호철물(검토)_창호철물수량(05.9.7)" xfId="4251"/>
    <cellStyle name="_입찰표지 _대안투찰내역(확정본0226)_이화삼계(공종기안)_창호철물(검토)_창호철물수량(05.9.7)_발주의뢰서(발코니난간)071004" xfId="4252"/>
    <cellStyle name="_입찰표지 _대안투찰내역(확정본0226)_창호철물(검토)" xfId="4253"/>
    <cellStyle name="_입찰표지 _대안투찰내역(확정본0226)_창호철물(검토)_발주의뢰서(발코니난간)071004" xfId="4254"/>
    <cellStyle name="_입찰표지 _대안투찰내역(확정본0226)_창호철물(검토)_창호철물수량(05.9.7)" xfId="4255"/>
    <cellStyle name="_입찰표지 _대안투찰내역(확정본0226)_창호철물(검토)_창호철물수량(05.9.7)_발주의뢰서(발코니난간)071004" xfId="4256"/>
    <cellStyle name="_입찰표지 _도급실행0211" xfId="4257"/>
    <cellStyle name="_입찰표지 _도급실행0211_★이화-삼계도급실행(2003.04.11)" xfId="4258"/>
    <cellStyle name="_입찰표지 _도급실행0211_★이화-삼계도급실행(2003.04.11)_02)최저가내역작업(광주3-83.5%-동일)" xfId="4259"/>
    <cellStyle name="_입찰표지 _도급실행0211_★이화-삼계도급실행(2003.04.11)_02)투찰내역서(엑셀용-1)" xfId="4260"/>
    <cellStyle name="_입찰표지 _도급실행0211_★이화-삼계도급실행(2003.04.11)_02)투찰내역서(엑셀용-1)_02)최저가내역작업(광주3-83.5%-동일)" xfId="4261"/>
    <cellStyle name="_입찰표지 _도급실행0211_★이화-삼계도급실행(2003.04.11)_02)투찰내역서(엑셀용-1)_05)최저가내역작업(광주3-84.5%-동일-수정확정분)" xfId="4262"/>
    <cellStyle name="_입찰표지 _도급실행0211_★이화-삼계도급실행(2003.04.11)_02)투찰내역서(엑셀용-1-확인용)" xfId="4263"/>
    <cellStyle name="_입찰표지 _도급실행0211_★이화-삼계도급실행(2003.04.11)_02)투찰내역서(엑셀용-1-확인용)_02)최저가내역작업(광주3-83.5%-동일)" xfId="4264"/>
    <cellStyle name="_입찰표지 _도급실행0211_★이화-삼계도급실행(2003.04.11)_02)투찰내역서(엑셀용-1-확인용)_05)최저가내역작업(광주3-84.5%-동일-수정확정분)" xfId="4265"/>
    <cellStyle name="_입찰표지 _도급실행0211_★이화-삼계도급실행(2003.04.11)_05)최저가내역작업(광주3-84.5%-동일-수정확정분)" xfId="4266"/>
    <cellStyle name="_입찰표지 _도급실행0211_★이화-삼계도급실행(2003.04.11)_발주의뢰서(발코니난간)071004" xfId="4267"/>
    <cellStyle name="_입찰표지 _도급실행0211_★이화-삼계도급실행(2003.04.11)_유리공사(문화동8.5)" xfId="4268"/>
    <cellStyle name="_입찰표지 _도급실행0211_★이화-삼계도급실행(2003.04.11)_유리공사(문화동8.5)_발주의뢰서(발코니난간)071004" xfId="4269"/>
    <cellStyle name="_입찰표지 _도급실행0211_★이화-삼계도급실행(2003.04.11)_유리공사(문화동8.5)_창호철물수량(05.9.7)" xfId="4270"/>
    <cellStyle name="_입찰표지 _도급실행0211_★이화-삼계도급실행(2003.04.11)_유리공사(문화동8.5)_창호철물수량(05.9.7)_발주의뢰서(발코니난간)071004" xfId="4271"/>
    <cellStyle name="_입찰표지 _도급실행0211_★이화-삼계도급실행(2003.04.11)_창호철물(검토)" xfId="4272"/>
    <cellStyle name="_입찰표지 _도급실행0211_★이화-삼계도급실행(2003.04.11)_창호철물(검토)_발주의뢰서(발코니난간)071004" xfId="4273"/>
    <cellStyle name="_입찰표지 _도급실행0211_★이화-삼계도급실행(2003.04.11)_창호철물(검토)_창호철물수량(05.9.7)" xfId="4274"/>
    <cellStyle name="_입찰표지 _도급실행0211_★이화-삼계도급실행(2003.04.11)_창호철물(검토)_창호철물수량(05.9.7)_발주의뢰서(발코니난간)071004" xfId="4275"/>
    <cellStyle name="_입찰표지 _도급실행0211_02)최저가내역작업(광주3-83.5%-동일)" xfId="4276"/>
    <cellStyle name="_입찰표지 _도급실행0211_02)투찰내역서(엑셀용-1)" xfId="4277"/>
    <cellStyle name="_입찰표지 _도급실행0211_02)투찰내역서(엑셀용-1)_02)최저가내역작업(광주3-83.5%-동일)" xfId="4278"/>
    <cellStyle name="_입찰표지 _도급실행0211_02)투찰내역서(엑셀용-1)_05)최저가내역작업(광주3-84.5%-동일-수정확정분)" xfId="4279"/>
    <cellStyle name="_입찰표지 _도급실행0211_02)투찰내역서(엑셀용-1-확인용)" xfId="4280"/>
    <cellStyle name="_입찰표지 _도급실행0211_02)투찰내역서(엑셀용-1-확인용)_02)최저가내역작업(광주3-83.5%-동일)" xfId="4281"/>
    <cellStyle name="_입찰표지 _도급실행0211_02)투찰내역서(엑셀용-1-확인용)_05)최저가내역작업(광주3-84.5%-동일-수정확정분)" xfId="4282"/>
    <cellStyle name="_입찰표지 _도급실행0211_05)최저가내역작업(광주3-84.5%-동일-수정확정분)" xfId="4283"/>
    <cellStyle name="_입찰표지 _도급실행0211_발주의뢰서(발코니난간)071004" xfId="4284"/>
    <cellStyle name="_입찰표지 _도급실행0211_유리공사(문화동8.5)" xfId="4285"/>
    <cellStyle name="_입찰표지 _도급실행0211_유리공사(문화동8.5)_발주의뢰서(발코니난간)071004" xfId="4286"/>
    <cellStyle name="_입찰표지 _도급실행0211_유리공사(문화동8.5)_창호철물수량(05.9.7)" xfId="4287"/>
    <cellStyle name="_입찰표지 _도급실행0211_유리공사(문화동8.5)_창호철물수량(05.9.7)_발주의뢰서(발코니난간)071004" xfId="4288"/>
    <cellStyle name="_입찰표지 _도급실행0211_이화삼계(공종기안)" xfId="4289"/>
    <cellStyle name="_입찰표지 _도급실행0211_이화삼계(공종기안)_02)최저가내역작업(광주3-83.5%-동일)" xfId="4290"/>
    <cellStyle name="_입찰표지 _도급실행0211_이화삼계(공종기안)_02)투찰내역서(엑셀용-1)" xfId="4291"/>
    <cellStyle name="_입찰표지 _도급실행0211_이화삼계(공종기안)_02)투찰내역서(엑셀용-1)_02)최저가내역작업(광주3-83.5%-동일)" xfId="4292"/>
    <cellStyle name="_입찰표지 _도급실행0211_이화삼계(공종기안)_02)투찰내역서(엑셀용-1)_05)최저가내역작업(광주3-84.5%-동일-수정확정분)" xfId="4293"/>
    <cellStyle name="_입찰표지 _도급실행0211_이화삼계(공종기안)_02)투찰내역서(엑셀용-1-확인용)" xfId="4294"/>
    <cellStyle name="_입찰표지 _도급실행0211_이화삼계(공종기안)_02)투찰내역서(엑셀용-1-확인용)_02)최저가내역작업(광주3-83.5%-동일)" xfId="4295"/>
    <cellStyle name="_입찰표지 _도급실행0211_이화삼계(공종기안)_02)투찰내역서(엑셀용-1-확인용)_05)최저가내역작업(광주3-84.5%-동일-수정확정분)" xfId="4296"/>
    <cellStyle name="_입찰표지 _도급실행0211_이화삼계(공종기안)_05)최저가내역작업(광주3-84.5%-동일-수정확정분)" xfId="4297"/>
    <cellStyle name="_입찰표지 _도급실행0211_이화삼계(공종기안)_발주의뢰서(발코니난간)071004" xfId="4298"/>
    <cellStyle name="_입찰표지 _도급실행0211_이화삼계(공종기안)_유리공사(문화동8.5)" xfId="4299"/>
    <cellStyle name="_입찰표지 _도급실행0211_이화삼계(공종기안)_유리공사(문화동8.5)_발주의뢰서(발코니난간)071004" xfId="4300"/>
    <cellStyle name="_입찰표지 _도급실행0211_이화삼계(공종기안)_유리공사(문화동8.5)_창호철물수량(05.9.7)" xfId="4301"/>
    <cellStyle name="_입찰표지 _도급실행0211_이화삼계(공종기안)_유리공사(문화동8.5)_창호철물수량(05.9.7)_발주의뢰서(발코니난간)071004" xfId="4302"/>
    <cellStyle name="_입찰표지 _도급실행0211_이화삼계(공종기안)_창호철물(검토)" xfId="4303"/>
    <cellStyle name="_입찰표지 _도급실행0211_이화삼계(공종기안)_창호철물(검토)_발주의뢰서(발코니난간)071004" xfId="4304"/>
    <cellStyle name="_입찰표지 _도급실행0211_이화삼계(공종기안)_창호철물(검토)_창호철물수량(05.9.7)" xfId="4305"/>
    <cellStyle name="_입찰표지 _도급실행0211_이화삼계(공종기안)_창호철물(검토)_창호철물수량(05.9.7)_발주의뢰서(발코니난간)071004" xfId="4306"/>
    <cellStyle name="_입찰표지 _도급실행0211_창호철물(검토)" xfId="4307"/>
    <cellStyle name="_입찰표지 _도급실행0211_창호철물(검토)_발주의뢰서(발코니난간)071004" xfId="4308"/>
    <cellStyle name="_입찰표지 _도급실행0211_창호철물(검토)_창호철물수량(05.9.7)" xfId="4309"/>
    <cellStyle name="_입찰표지 _도급실행0211_창호철물(검토)_창호철물수량(05.9.7)_발주의뢰서(발코니난간)071004" xfId="4310"/>
    <cellStyle name="_입찰표지 _동면장안1(조사기안)" xfId="4311"/>
    <cellStyle name="_입찰표지 _동면장안1(조사기안)_02)최저가내역작업(광주3-83.5%-동일)" xfId="4312"/>
    <cellStyle name="_입찰표지 _동면장안1(조사기안)_02)투찰내역서(엑셀용-1)" xfId="4313"/>
    <cellStyle name="_입찰표지 _동면장안1(조사기안)_02)투찰내역서(엑셀용-1)_02)최저가내역작업(광주3-83.5%-동일)" xfId="4314"/>
    <cellStyle name="_입찰표지 _동면장안1(조사기안)_02)투찰내역서(엑셀용-1)_05)최저가내역작업(광주3-84.5%-동일-수정확정분)" xfId="4315"/>
    <cellStyle name="_입찰표지 _동면장안1(조사기안)_02)투찰내역서(엑셀용-1-확인용)" xfId="4316"/>
    <cellStyle name="_입찰표지 _동면장안1(조사기안)_02)투찰내역서(엑셀용-1-확인용)_02)최저가내역작업(광주3-83.5%-동일)" xfId="4317"/>
    <cellStyle name="_입찰표지 _동면장안1(조사기안)_02)투찰내역서(엑셀용-1-확인용)_05)최저가내역작업(광주3-84.5%-동일-수정확정분)" xfId="4318"/>
    <cellStyle name="_입찰표지 _동면장안1(조사기안)_05)최저가내역작업(광주3-84.5%-동일-수정확정분)" xfId="4319"/>
    <cellStyle name="_입찰표지 _동면장안1(조사기안)_발주의뢰서(발코니난간)071004" xfId="4320"/>
    <cellStyle name="_입찰표지 _동면장안1(조사기안)_유리공사(문화동8.5)" xfId="4321"/>
    <cellStyle name="_입찰표지 _동면장안1(조사기안)_유리공사(문화동8.5)_발주의뢰서(발코니난간)071004" xfId="4322"/>
    <cellStyle name="_입찰표지 _동면장안1(조사기안)_유리공사(문화동8.5)_창호철물수량(05.9.7)" xfId="4323"/>
    <cellStyle name="_입찰표지 _동면장안1(조사기안)_유리공사(문화동8.5)_창호철물수량(05.9.7)_발주의뢰서(발코니난간)071004" xfId="4324"/>
    <cellStyle name="_입찰표지 _동면장안1(조사기안)_창호철물(검토)" xfId="4325"/>
    <cellStyle name="_입찰표지 _동면장안1(조사기안)_창호철물(검토)_발주의뢰서(발코니난간)071004" xfId="4326"/>
    <cellStyle name="_입찰표지 _동면장안1(조사기안)_창호철물(검토)_창호철물수량(05.9.7)" xfId="4327"/>
    <cellStyle name="_입찰표지 _동면장안1(조사기안)_창호철물(검토)_창호철물수량(05.9.7)_발주의뢰서(발코니난간)071004" xfId="4328"/>
    <cellStyle name="_입찰표지 _무안-광주2공구(협력)수정" xfId="4329"/>
    <cellStyle name="_입찰표지 _무안-광주2공구(협력)수정_발주의뢰서(발코니난간)071004" xfId="4330"/>
    <cellStyle name="_입찰표지 _발주의뢰서(발코니난간)071004" xfId="4331"/>
    <cellStyle name="_입찰표지 _번암견적의뢰(협력)" xfId="4332"/>
    <cellStyle name="_입찰표지 _번암견적의뢰(협력)_발주의뢰서(발코니난간)071004" xfId="4333"/>
    <cellStyle name="_입찰표지 _번영교2001년사업보고" xfId="887"/>
    <cellStyle name="_입찰표지 _번영교2001년사업보고_원덕실행분할" xfId="888"/>
    <cellStyle name="_입찰표지 _번영교실단가작업(현장)" xfId="889"/>
    <cellStyle name="_입찰표지 _번영교실단가작업(현장)_원덕실행분할" xfId="890"/>
    <cellStyle name="_입찰표지 _삼성동 00내역서" xfId="891"/>
    <cellStyle name="_입찰표지 _서교동(종만)" xfId="892"/>
    <cellStyle name="_입찰표지 _서교동(종만)_1차 삼성동 내역서" xfId="893"/>
    <cellStyle name="_입찰표지 _서교동(종만)_1차 알파베타 내역서" xfId="894"/>
    <cellStyle name="_입찰표지 _서교동(종만)_1차 알파베타 내역서_4차 알파베타 내역서" xfId="895"/>
    <cellStyle name="_입찰표지 _서교동(종만)_1차 알파베타 내역서_4차 알파베타 내역서_1차 삼성동 내역서" xfId="896"/>
    <cellStyle name="_입찰표지 _서교동353-5 내역서" xfId="897"/>
    <cellStyle name="_입찰표지 _서교동353-5 내역서_1차 삼성동 내역서" xfId="898"/>
    <cellStyle name="_입찰표지 _서초동오피스텔(OX)형주" xfId="899"/>
    <cellStyle name="_입찰표지 _서초동오피스텔(OX)형주_1차 - 서교동353-5 내역서" xfId="900"/>
    <cellStyle name="_입찰표지 _서초동오피스텔(OX)형주_1차 - 서교동353-5 내역서_1차 삼성동 내역서" xfId="901"/>
    <cellStyle name="_입찰표지 _서초동오피스텔(OX)형주_1차 - 서교동353-5 내역서_1차 알파베타 내역서" xfId="902"/>
    <cellStyle name="_입찰표지 _서초동오피스텔(OX)형주_1차 - 서교동353-5 내역서_1차 알파베타 내역서_4차 알파베타 내역서" xfId="903"/>
    <cellStyle name="_입찰표지 _서초동오피스텔(OX)형주_1차 - 서교동353-5 내역서_1차 알파베타 내역서_4차 알파베타 내역서_1차 삼성동 내역서" xfId="904"/>
    <cellStyle name="_입찰표지 _서초동오피스텔(OX)형주_1차 삼성동 내역서" xfId="905"/>
    <cellStyle name="_입찰표지 _서초동오피스텔(OX)형주_1차 알파베타 내역서" xfId="906"/>
    <cellStyle name="_입찰표지 _서초동오피스텔(OX)형주_1차 알파베타 내역서_4차 알파베타 내역서" xfId="907"/>
    <cellStyle name="_입찰표지 _서초동오피스텔(OX)형주_1차 알파베타 내역서_4차 알파베타 내역서_1차 삼성동 내역서" xfId="908"/>
    <cellStyle name="_입찰표지 _서초동오피스텔(OX)형주_단가" xfId="909"/>
    <cellStyle name="_입찰표지 _서초동오피스텔(OX)형주_단가_1차 삼성동 내역서" xfId="910"/>
    <cellStyle name="_입찰표지 _서초동오피스텔(OX)형주_단가_1차 알파베타 내역서" xfId="911"/>
    <cellStyle name="_입찰표지 _서초동오피스텔(OX)형주_단가_1차 알파베타 내역서_4차 알파베타 내역서" xfId="912"/>
    <cellStyle name="_입찰표지 _서초동오피스텔(OX)형주_단가_1차 알파베타 내역서_4차 알파베타 내역서_1차 삼성동 내역서" xfId="913"/>
    <cellStyle name="_입찰표지 _서초동오피스텔(OX)형주_서교동(종만)" xfId="914"/>
    <cellStyle name="_입찰표지 _서초동오피스텔(OX)형주_서교동(종만)_1차 삼성동 내역서" xfId="915"/>
    <cellStyle name="_입찰표지 _서초동오피스텔(OX)형주_서교동(종만)_1차 알파베타 내역서" xfId="916"/>
    <cellStyle name="_입찰표지 _서초동오피스텔(OX)형주_서교동(종만)_1차 알파베타 내역서_4차 알파베타 내역서" xfId="917"/>
    <cellStyle name="_입찰표지 _서초동오피스텔(OX)형주_서교동(종만)_1차 알파베타 내역서_4차 알파베타 내역서_1차 삼성동 내역서" xfId="918"/>
    <cellStyle name="_입찰표지 _송학실행안" xfId="4334"/>
    <cellStyle name="_입찰표지 _송학실행안_발주의뢰서(발코니난간)071004" xfId="4335"/>
    <cellStyle name="_입찰표지 _송학실행안_번암견적의뢰(협력)" xfId="4336"/>
    <cellStyle name="_입찰표지 _송학실행안_번암견적의뢰(협력)_발주의뢰서(발코니난간)071004" xfId="4337"/>
    <cellStyle name="_입찰표지 _송학하수투찰" xfId="4338"/>
    <cellStyle name="_입찰표지 _송학하수투찰_발주의뢰서(발코니난간)071004" xfId="4339"/>
    <cellStyle name="_입찰표지 _송학하수투찰_번암견적의뢰(협력)" xfId="4340"/>
    <cellStyle name="_입찰표지 _송학하수투찰_번암견적의뢰(협력)_발주의뢰서(발코니난간)071004" xfId="4341"/>
    <cellStyle name="_입찰표지 _송학하수품의(설계넣고)" xfId="4342"/>
    <cellStyle name="_입찰표지 _송학하수품의(설계넣고)_무안-광주2공구(협력)수정" xfId="4343"/>
    <cellStyle name="_입찰표지 _송학하수품의(설계넣고)_무안-광주2공구(협력)수정_발주의뢰서(발코니난간)071004" xfId="4344"/>
    <cellStyle name="_입찰표지 _송학하수품의(설계넣고)_발주의뢰서(발코니난간)071004" xfId="4345"/>
    <cellStyle name="_입찰표지 _송학하수품의(설계넣고)_번암견적의뢰(협력)" xfId="4346"/>
    <cellStyle name="_입찰표지 _송학하수품의(설계넣고)_번암견적의뢰(협력)_발주의뢰서(발코니난간)071004" xfId="4347"/>
    <cellStyle name="_입찰표지 _송학하수품의(설계넣고)_적상무주IC도로(1공구)" xfId="4348"/>
    <cellStyle name="_입찰표지 _송학하수품의(설계넣고)_적상무주IC도로(1공구)_발주의뢰서(발코니난간)071004" xfId="4349"/>
    <cellStyle name="_입찰표지 _수원테크노(기안)" xfId="4350"/>
    <cellStyle name="_입찰표지 _수원테크노(기안)_02)최저가내역작업(광주3-83.5%-동일)" xfId="4351"/>
    <cellStyle name="_입찰표지 _수원테크노(기안)_02)투찰내역서(엑셀용-1)" xfId="4352"/>
    <cellStyle name="_입찰표지 _수원테크노(기안)_02)투찰내역서(엑셀용-1)_02)최저가내역작업(광주3-83.5%-동일)" xfId="4353"/>
    <cellStyle name="_입찰표지 _수원테크노(기안)_02)투찰내역서(엑셀용-1)_05)최저가내역작업(광주3-84.5%-동일-수정확정분)" xfId="4354"/>
    <cellStyle name="_입찰표지 _수원테크노(기안)_02)투찰내역서(엑셀용-1-확인용)" xfId="4355"/>
    <cellStyle name="_입찰표지 _수원테크노(기안)_02)투찰내역서(엑셀용-1-확인용)_02)최저가내역작업(광주3-83.5%-동일)" xfId="4356"/>
    <cellStyle name="_입찰표지 _수원테크노(기안)_02)투찰내역서(엑셀용-1-확인용)_05)최저가내역작업(광주3-84.5%-동일-수정확정분)" xfId="4357"/>
    <cellStyle name="_입찰표지 _수원테크노(기안)_05)최저가내역작업(광주3-84.5%-동일-수정확정분)" xfId="4358"/>
    <cellStyle name="_입찰표지 _수원테크노(기안)_발주의뢰서(발코니난간)071004" xfId="4359"/>
    <cellStyle name="_입찰표지 _수원테크노(기안)_유리공사(문화동8.5)" xfId="4360"/>
    <cellStyle name="_입찰표지 _수원테크노(기안)_유리공사(문화동8.5)_발주의뢰서(발코니난간)071004" xfId="4361"/>
    <cellStyle name="_입찰표지 _수원테크노(기안)_유리공사(문화동8.5)_창호철물수량(05.9.7)" xfId="4362"/>
    <cellStyle name="_입찰표지 _수원테크노(기안)_유리공사(문화동8.5)_창호철물수량(05.9.7)_발주의뢰서(발코니난간)071004" xfId="4363"/>
    <cellStyle name="_입찰표지 _수원테크노(기안)_창호철물(검토)" xfId="4364"/>
    <cellStyle name="_입찰표지 _수원테크노(기안)_창호철물(검토)_발주의뢰서(발코니난간)071004" xfId="4365"/>
    <cellStyle name="_입찰표지 _수원테크노(기안)_창호철물(검토)_창호철물수량(05.9.7)" xfId="4366"/>
    <cellStyle name="_입찰표지 _수원테크노(기안)_창호철물(검토)_창호철물수량(05.9.7)_발주의뢰서(발코니난간)071004" xfId="4367"/>
    <cellStyle name="_입찰표지 _신현실행단가산출서" xfId="919"/>
    <cellStyle name="_입찰표지 _신현실행단가산출서_원덕실행분할" xfId="920"/>
    <cellStyle name="_입찰표지 _실행내역2001년1월변경" xfId="921"/>
    <cellStyle name="_입찰표지 _실행내역2001년1월변경_2002년 현장운영계획양식" xfId="922"/>
    <cellStyle name="_입찰표지 _실행내역2001년1월변경_2002년 현장운영계획양식_2003년실행(싸릿재)" xfId="923"/>
    <cellStyle name="_입찰표지 _실행내역2001년1월변경_2002년 현장운영계획양식_2003년실행(싸릿재)_거제신현터널현장실행" xfId="924"/>
    <cellStyle name="_입찰표지 _실행내역2001년1월변경_2002년 현장운영계획양식_2003년실행(싸릿재)_거제신현터널현장실행_원덕실행분할" xfId="925"/>
    <cellStyle name="_입찰표지 _실행내역2001년1월변경_2002년 현장운영계획양식_2003년실행(싸릿재)_신현실행단가산출서" xfId="926"/>
    <cellStyle name="_입찰표지 _실행내역2001년1월변경_2002년 현장운영계획양식_2003년실행(싸릿재)_신현실행단가산출서_원덕실행분할" xfId="927"/>
    <cellStyle name="_입찰표지 _실행내역2001년1월변경_2002년 현장운영계획양식_2003년실행(싸릿재)_원덕실행분할" xfId="928"/>
    <cellStyle name="_입찰표지 _실행내역2001년1월변경_2002년 현장운영계획양식_실행단가" xfId="929"/>
    <cellStyle name="_입찰표지 _실행내역2001년1월변경_2002년 현장운영계획양식_실행단가_2003년실행(싸릿재)" xfId="930"/>
    <cellStyle name="_입찰표지 _실행내역2001년1월변경_2002년 현장운영계획양식_실행단가_2003년실행(싸릿재)_거제신현터널현장실행" xfId="931"/>
    <cellStyle name="_입찰표지 _실행내역2001년1월변경_2002년 현장운영계획양식_실행단가_2003년실행(싸릿재)_거제신현터널현장실행_원덕실행분할" xfId="932"/>
    <cellStyle name="_입찰표지 _실행내역2001년1월변경_2002년 현장운영계획양식_실행단가_2003년실행(싸릿재)_신현실행단가산출서" xfId="933"/>
    <cellStyle name="_입찰표지 _실행내역2001년1월변경_2002년 현장운영계획양식_실행단가_2003년실행(싸릿재)_신현실행단가산출서_원덕실행분할" xfId="934"/>
    <cellStyle name="_입찰표지 _실행내역2001년1월변경_2002년 현장운영계획양식_실행단가_2003년실행(싸릿재)_원덕실행분할" xfId="935"/>
    <cellStyle name="_입찰표지 _실행내역2001년1월변경_2002년 현장운영계획양식_실행단가_원덕실행분할" xfId="936"/>
    <cellStyle name="_입찰표지 _실행내역2001년1월변경_2002년 현장운영계획양식_원덕실행분할" xfId="937"/>
    <cellStyle name="_입찰표지 _실행내역2001년1월변경_2003년 실행(장성-담양)" xfId="938"/>
    <cellStyle name="_입찰표지 _실행내역2001년1월변경_2003년 실행(장성-담양)_원덕실행분할" xfId="939"/>
    <cellStyle name="_입찰표지 _실행내역2001년1월변경_2003년실행양식" xfId="940"/>
    <cellStyle name="_입찰표지 _실행내역2001년1월변경_2003년실행양식_2003년실행(싸릿재)" xfId="941"/>
    <cellStyle name="_입찰표지 _실행내역2001년1월변경_2003년실행양식_2003년실행(싸릿재)_거제신현터널현장실행" xfId="942"/>
    <cellStyle name="_입찰표지 _실행내역2001년1월변경_2003년실행양식_2003년실행(싸릿재)_거제신현터널현장실행_원덕실행분할" xfId="943"/>
    <cellStyle name="_입찰표지 _실행내역2001년1월변경_2003년실행양식_2003년실행(싸릿재)_신현실행단가산출서" xfId="944"/>
    <cellStyle name="_입찰표지 _실행내역2001년1월변경_2003년실행양식_2003년실행(싸릿재)_신현실행단가산출서_원덕실행분할" xfId="945"/>
    <cellStyle name="_입찰표지 _실행내역2001년1월변경_2003년실행양식_2003년실행(싸릿재)_원덕실행분할" xfId="946"/>
    <cellStyle name="_입찰표지 _실행내역2001년1월변경_2003년실행양식_원덕실행분할" xfId="947"/>
    <cellStyle name="_입찰표지 _실행내역2001년1월변경_2003웁스" xfId="948"/>
    <cellStyle name="_입찰표지 _실행내역2001년1월변경_2003웁스_2003년실행(싸릿재)" xfId="949"/>
    <cellStyle name="_입찰표지 _실행내역2001년1월변경_2003웁스_2003년실행(싸릿재)_거제신현터널현장실행" xfId="950"/>
    <cellStyle name="_입찰표지 _실행내역2001년1월변경_2003웁스_2003년실행(싸릿재)_거제신현터널현장실행_원덕실행분할" xfId="951"/>
    <cellStyle name="_입찰표지 _실행내역2001년1월변경_2003웁스_2003년실행(싸릿재)_신현실행단가산출서" xfId="952"/>
    <cellStyle name="_입찰표지 _실행내역2001년1월변경_2003웁스_2003년실행(싸릿재)_신현실행단가산출서_원덕실행분할" xfId="953"/>
    <cellStyle name="_입찰표지 _실행내역2001년1월변경_2003웁스_2003년실행(싸릿재)_원덕실행분할" xfId="954"/>
    <cellStyle name="_입찰표지 _실행내역2001년1월변경_2003웁스_원덕실행분할" xfId="955"/>
    <cellStyle name="_입찰표지 _실행내역2001년1월변경_거제신현터널현장실행" xfId="956"/>
    <cellStyle name="_입찰표지 _실행내역2001년1월변경_거제신현터널현장실행_원덕실행분할" xfId="957"/>
    <cellStyle name="_입찰표지 _실행내역2001년1월변경_번영교2001년사업보고" xfId="958"/>
    <cellStyle name="_입찰표지 _실행내역2001년1월변경_번영교2001년사업보고_원덕실행분할" xfId="959"/>
    <cellStyle name="_입찰표지 _실행내역2001년1월변경_신현실행단가산출서" xfId="960"/>
    <cellStyle name="_입찰표지 _실행내역2001년1월변경_신현실행단가산출서_원덕실행분할" xfId="961"/>
    <cellStyle name="_입찰표지 _실행내역2001년1월변경_싸릿재실행-2(직영)" xfId="962"/>
    <cellStyle name="_입찰표지 _실행내역2001년1월변경_싸릿재실행-2(직영)_2003년실행(싸릿재)" xfId="963"/>
    <cellStyle name="_입찰표지 _실행내역2001년1월변경_싸릿재실행-2(직영)_2003년실행(싸릿재)_거제신현터널현장실행" xfId="964"/>
    <cellStyle name="_입찰표지 _실행내역2001년1월변경_싸릿재실행-2(직영)_2003년실행(싸릿재)_거제신현터널현장실행_원덕실행분할" xfId="965"/>
    <cellStyle name="_입찰표지 _실행내역2001년1월변경_싸릿재실행-2(직영)_2003년실행(싸릿재)_신현실행단가산출서" xfId="966"/>
    <cellStyle name="_입찰표지 _실행내역2001년1월변경_싸릿재실행-2(직영)_2003년실행(싸릿재)_신현실행단가산출서_원덕실행분할" xfId="967"/>
    <cellStyle name="_입찰표지 _실행내역2001년1월변경_싸릿재실행-2(직영)_2003년실행(싸릿재)_원덕실행분할" xfId="968"/>
    <cellStyle name="_입찰표지 _실행내역2001년1월변경_싸릿재실행-2(직영)_원덕실행분할" xfId="969"/>
    <cellStyle name="_입찰표지 _실행내역2001년1월변경_원덕실행분할" xfId="970"/>
    <cellStyle name="_입찰표지 _실행내역2001년1월변경_잔여실행예산" xfId="971"/>
    <cellStyle name="_입찰표지 _실행내역2001년1월변경_잔여실행예산_2003년실행(싸릿재)" xfId="972"/>
    <cellStyle name="_입찰표지 _실행내역2001년1월변경_잔여실행예산_2003년실행(싸릿재)_거제신현터널현장실행" xfId="973"/>
    <cellStyle name="_입찰표지 _실행내역2001년1월변경_잔여실행예산_2003년실행(싸릿재)_거제신현터널현장실행_원덕실행분할" xfId="974"/>
    <cellStyle name="_입찰표지 _실행내역2001년1월변경_잔여실행예산_2003년실행(싸릿재)_신현실행단가산출서" xfId="975"/>
    <cellStyle name="_입찰표지 _실행내역2001년1월변경_잔여실행예산_2003년실행(싸릿재)_신현실행단가산출서_원덕실행분할" xfId="976"/>
    <cellStyle name="_입찰표지 _실행내역2001년1월변경_잔여실행예산_2003년실행(싸릿재)_원덕실행분할" xfId="977"/>
    <cellStyle name="_입찰표지 _실행내역2001년1월변경_잔여실행예산_원덕실행분할" xfId="978"/>
    <cellStyle name="_입찰표지 _실행내역2001년1월변경_장비자재노무양식1" xfId="979"/>
    <cellStyle name="_입찰표지 _실행내역2001년1월변경_장비자재노무양식1_원덕실행분할" xfId="980"/>
    <cellStyle name="_입찰표지 _실행내역2001년1월변경_장성담양개설회의" xfId="981"/>
    <cellStyle name="_입찰표지 _실행내역2001년1월변경_장성담양개설회의_원덕실행분할" xfId="982"/>
    <cellStyle name="_입찰표지 _실행내역2001년1월변경_현장실행" xfId="983"/>
    <cellStyle name="_입찰표지 _실행내역2001년1월변경_현장실행_원덕실행분할" xfId="984"/>
    <cellStyle name="_입찰표지 _실행내역2001년1월변경_현장운영계획" xfId="985"/>
    <cellStyle name="_입찰표지 _실행내역2001년1월변경_현장운영계획(2001.2.6)" xfId="986"/>
    <cellStyle name="_입찰표지 _실행내역2001년1월변경_현장운영계획(2001.2.6)_원덕실행분할" xfId="987"/>
    <cellStyle name="_입찰표지 _실행내역2001년1월변경_현장운영계획_원덕실행분할" xfId="988"/>
    <cellStyle name="_입찰표지 _실행내역2001년1월변경_Book3" xfId="989"/>
    <cellStyle name="_입찰표지 _실행내역2001년1월변경_Book3_2003년실행(싸릿재)" xfId="990"/>
    <cellStyle name="_입찰표지 _실행내역2001년1월변경_Book3_2003년실행(싸릿재)_거제신현터널현장실행" xfId="991"/>
    <cellStyle name="_입찰표지 _실행내역2001년1월변경_Book3_2003년실행(싸릿재)_거제신현터널현장실행_원덕실행분할" xfId="992"/>
    <cellStyle name="_입찰표지 _실행내역2001년1월변경_Book3_2003년실행(싸릿재)_신현실행단가산출서" xfId="993"/>
    <cellStyle name="_입찰표지 _실행내역2001년1월변경_Book3_2003년실행(싸릿재)_신현실행단가산출서_원덕실행분할" xfId="994"/>
    <cellStyle name="_입찰표지 _실행내역2001년1월변경_Book3_2003년실행(싸릿재)_원덕실행분할" xfId="995"/>
    <cellStyle name="_입찰표지 _실행내역2001년1월변경_Book3_원덕실행분할" xfId="996"/>
    <cellStyle name="_입찰표지 _싸릿재실행-2(직영)" xfId="997"/>
    <cellStyle name="_입찰표지 _싸릿재실행-2(직영)_2003년실행(싸릿재)" xfId="998"/>
    <cellStyle name="_입찰표지 _싸릿재실행-2(직영)_2003년실행(싸릿재)_거제신현터널현장실행" xfId="999"/>
    <cellStyle name="_입찰표지 _싸릿재실행-2(직영)_2003년실행(싸릿재)_거제신현터널현장실행_원덕실행분할" xfId="1000"/>
    <cellStyle name="_입찰표지 _싸릿재실행-2(직영)_2003년실행(싸릿재)_신현실행단가산출서" xfId="1001"/>
    <cellStyle name="_입찰표지 _싸릿재실행-2(직영)_2003년실행(싸릿재)_신현실행단가산출서_원덕실행분할" xfId="1002"/>
    <cellStyle name="_입찰표지 _싸릿재실행-2(직영)_2003년실행(싸릿재)_원덕실행분할" xfId="1003"/>
    <cellStyle name="_입찰표지 _싸릿재실행-2(직영)_원덕실행분할" xfId="1004"/>
    <cellStyle name="_입찰표지 _원덕실행분할" xfId="1005"/>
    <cellStyle name="_입찰표지 _원덕실행분할_원덕실행분할" xfId="1006"/>
    <cellStyle name="_입찰표지 _월기성(경남)" xfId="1007"/>
    <cellStyle name="_입찰표지 _월기성(경남)_원덕실행분할" xfId="1008"/>
    <cellStyle name="_입찰표지 _월말기성" xfId="1009"/>
    <cellStyle name="_입찰표지 _월말기성_원덕실행분할" xfId="1010"/>
    <cellStyle name="_입찰표지 _유리공사(문화동8.5)" xfId="4368"/>
    <cellStyle name="_입찰표지 _유리공사(문화동8.5)_발주의뢰서(발코니난간)071004" xfId="4369"/>
    <cellStyle name="_입찰표지 _유리공사(문화동8.5)_창호철물수량(05.9.7)" xfId="4370"/>
    <cellStyle name="_입찰표지 _유리공사(문화동8.5)_창호철물수량(05.9.7)_발주의뢰서(발코니난간)071004" xfId="4371"/>
    <cellStyle name="_입찰표지 _이화삼계(공종기안)" xfId="4372"/>
    <cellStyle name="_입찰표지 _이화삼계(공종기안)_02)최저가내역작업(광주3-83.5%-동일)" xfId="4373"/>
    <cellStyle name="_입찰표지 _이화삼계(공종기안)_02)투찰내역서(엑셀용-1)" xfId="4374"/>
    <cellStyle name="_입찰표지 _이화삼계(공종기안)_02)투찰내역서(엑셀용-1)_02)최저가내역작업(광주3-83.5%-동일)" xfId="4375"/>
    <cellStyle name="_입찰표지 _이화삼계(공종기안)_02)투찰내역서(엑셀용-1)_05)최저가내역작업(광주3-84.5%-동일-수정확정분)" xfId="4376"/>
    <cellStyle name="_입찰표지 _이화삼계(공종기안)_02)투찰내역서(엑셀용-1-확인용)" xfId="4377"/>
    <cellStyle name="_입찰표지 _이화삼계(공종기안)_02)투찰내역서(엑셀용-1-확인용)_02)최저가내역작업(광주3-83.5%-동일)" xfId="4378"/>
    <cellStyle name="_입찰표지 _이화삼계(공종기안)_02)투찰내역서(엑셀용-1-확인용)_05)최저가내역작업(광주3-84.5%-동일-수정확정분)" xfId="4379"/>
    <cellStyle name="_입찰표지 _이화삼계(공종기안)_05)최저가내역작업(광주3-84.5%-동일-수정확정분)" xfId="4380"/>
    <cellStyle name="_입찰표지 _이화삼계(공종기안)_발주의뢰서(발코니난간)071004" xfId="4381"/>
    <cellStyle name="_입찰표지 _이화삼계(공종기안)_유리공사(문화동8.5)" xfId="4382"/>
    <cellStyle name="_입찰표지 _이화삼계(공종기안)_유리공사(문화동8.5)_발주의뢰서(발코니난간)071004" xfId="4383"/>
    <cellStyle name="_입찰표지 _이화삼계(공종기안)_유리공사(문화동8.5)_창호철물수량(05.9.7)" xfId="4384"/>
    <cellStyle name="_입찰표지 _이화삼계(공종기안)_유리공사(문화동8.5)_창호철물수량(05.9.7)_발주의뢰서(발코니난간)071004" xfId="4385"/>
    <cellStyle name="_입찰표지 _이화삼계(공종기안)_창호철물(검토)" xfId="4386"/>
    <cellStyle name="_입찰표지 _이화삼계(공종기안)_창호철물(검토)_발주의뢰서(발코니난간)071004" xfId="4387"/>
    <cellStyle name="_입찰표지 _이화삼계(공종기안)_창호철물(검토)_창호철물수량(05.9.7)" xfId="4388"/>
    <cellStyle name="_입찰표지 _이화삼계(공종기안)_창호철물(검토)_창호철물수량(05.9.7)_발주의뢰서(발코니난간)071004" xfId="4389"/>
    <cellStyle name="_입찰표지 _자재단가" xfId="4390"/>
    <cellStyle name="_입찰표지 _자재단가_총괄" xfId="4391"/>
    <cellStyle name="_입찰표지 _잔여실행예산" xfId="1011"/>
    <cellStyle name="_입찰표지 _잔여실행예산_2003년실행(싸릿재)" xfId="1012"/>
    <cellStyle name="_입찰표지 _잔여실행예산_2003년실행(싸릿재)_거제신현터널현장실행" xfId="1013"/>
    <cellStyle name="_입찰표지 _잔여실행예산_2003년실행(싸릿재)_거제신현터널현장실행_원덕실행분할" xfId="1014"/>
    <cellStyle name="_입찰표지 _잔여실행예산_2003년실행(싸릿재)_신현실행단가산출서" xfId="1015"/>
    <cellStyle name="_입찰표지 _잔여실행예산_2003년실행(싸릿재)_신현실행단가산출서_원덕실행분할" xfId="1016"/>
    <cellStyle name="_입찰표지 _잔여실행예산_2003년실행(싸릿재)_원덕실행분할" xfId="1017"/>
    <cellStyle name="_입찰표지 _잔여실행예산_원덕실행분할" xfId="1018"/>
    <cellStyle name="_입찰표지 _장비자재노무양식1" xfId="1019"/>
    <cellStyle name="_입찰표지 _장비자재노무양식1_원덕실행분할" xfId="1020"/>
    <cellStyle name="_입찰표지 _장성담양개설회의" xfId="1021"/>
    <cellStyle name="_입찰표지 _장성담양개설회의_원덕실행분할" xfId="1022"/>
    <cellStyle name="_입찰표지 _장호터널" xfId="1023"/>
    <cellStyle name="_입찰표지 _장호터널_원덕실행분할" xfId="1024"/>
    <cellStyle name="_입찰표지 _적상무주IC도로(1공구)" xfId="4392"/>
    <cellStyle name="_입찰표지 _적상무주IC도로(1공구)_발주의뢰서(발코니난간)071004" xfId="4393"/>
    <cellStyle name="_입찰표지 _전광10공구_설계_견적" xfId="1025"/>
    <cellStyle name="_입찰표지 _정산내역서" xfId="4394"/>
    <cellStyle name="_입찰표지 _정산내역서_발주의뢰서(발코니난간)071004" xfId="4395"/>
    <cellStyle name="_입찰표지 _직영품의" xfId="4396"/>
    <cellStyle name="_입찰표지 _직영품의_총괄" xfId="4397"/>
    <cellStyle name="_입찰표지 _집행 (93)" xfId="1026"/>
    <cellStyle name="_입찰표지 _창호철물(검토)" xfId="4398"/>
    <cellStyle name="_입찰표지 _창호철물(검토)_발주의뢰서(발코니난간)071004" xfId="4399"/>
    <cellStyle name="_입찰표지 _창호철물(검토)_창호철물수량(05.9.7)" xfId="4400"/>
    <cellStyle name="_입찰표지 _창호철물(검토)_창호철물수량(05.9.7)_발주의뢰서(발코니난간)071004" xfId="4401"/>
    <cellStyle name="_입찰표지 _총괄" xfId="4402"/>
    <cellStyle name="_입찰표지 _태인원평2(조사기안)" xfId="4403"/>
    <cellStyle name="_입찰표지 _태인원평2(조사기안)_02)최저가내역작업(광주3-83.5%-동일)" xfId="4404"/>
    <cellStyle name="_입찰표지 _태인원평2(조사기안)_02)투찰내역서(엑셀용-1)" xfId="4405"/>
    <cellStyle name="_입찰표지 _태인원평2(조사기안)_02)투찰내역서(엑셀용-1)_02)최저가내역작업(광주3-83.5%-동일)" xfId="4406"/>
    <cellStyle name="_입찰표지 _태인원평2(조사기안)_02)투찰내역서(엑셀용-1)_05)최저가내역작업(광주3-84.5%-동일-수정확정분)" xfId="4407"/>
    <cellStyle name="_입찰표지 _태인원평2(조사기안)_02)투찰내역서(엑셀용-1-확인용)" xfId="4408"/>
    <cellStyle name="_입찰표지 _태인원평2(조사기안)_02)투찰내역서(엑셀용-1-확인용)_02)최저가내역작업(광주3-83.5%-동일)" xfId="4409"/>
    <cellStyle name="_입찰표지 _태인원평2(조사기안)_02)투찰내역서(엑셀용-1-확인용)_05)최저가내역작업(광주3-84.5%-동일-수정확정분)" xfId="4410"/>
    <cellStyle name="_입찰표지 _태인원평2(조사기안)_05)최저가내역작업(광주3-84.5%-동일-수정확정분)" xfId="4411"/>
    <cellStyle name="_입찰표지 _태인원평2(조사기안)_발주의뢰서(발코니난간)071004" xfId="4412"/>
    <cellStyle name="_입찰표지 _태인원평2(조사기안)_유리공사(문화동8.5)" xfId="4413"/>
    <cellStyle name="_입찰표지 _태인원평2(조사기안)_유리공사(문화동8.5)_발주의뢰서(발코니난간)071004" xfId="4414"/>
    <cellStyle name="_입찰표지 _태인원평2(조사기안)_유리공사(문화동8.5)_창호철물수량(05.9.7)" xfId="4415"/>
    <cellStyle name="_입찰표지 _태인원평2(조사기안)_유리공사(문화동8.5)_창호철물수량(05.9.7)_발주의뢰서(발코니난간)071004" xfId="4416"/>
    <cellStyle name="_입찰표지 _태인원평2(조사기안)_창호철물(검토)" xfId="4417"/>
    <cellStyle name="_입찰표지 _태인원평2(조사기안)_창호철물(검토)_발주의뢰서(발코니난간)071004" xfId="4418"/>
    <cellStyle name="_입찰표지 _태인원평2(조사기안)_창호철물(검토)_창호철물수량(05.9.7)" xfId="4419"/>
    <cellStyle name="_입찰표지 _태인원평2(조사기안)_창호철물(검토)_창호철물수량(05.9.7)_발주의뢰서(발코니난간)071004" xfId="4420"/>
    <cellStyle name="_입찰표지 _현장실행" xfId="1027"/>
    <cellStyle name="_입찰표지 _현장실행_원덕실행분할" xfId="1028"/>
    <cellStyle name="_입찰표지 _현장운영계획" xfId="1029"/>
    <cellStyle name="_입찰표지 _현장운영계획(2001.2.6)" xfId="1030"/>
    <cellStyle name="_입찰표지 _현장운영계획(2001.2.6)_원덕실행분할" xfId="1031"/>
    <cellStyle name="_입찰표지 _현장운영계획_원덕실행분할" xfId="1032"/>
    <cellStyle name="_입찰표지 _Book3" xfId="1033"/>
    <cellStyle name="_입찰표지 _Book3_2003년실행(싸릿재)" xfId="1034"/>
    <cellStyle name="_입찰표지 _Book3_2003년실행(싸릿재)_거제신현터널현장실행" xfId="1035"/>
    <cellStyle name="_입찰표지 _Book3_2003년실행(싸릿재)_거제신현터널현장실행_원덕실행분할" xfId="1036"/>
    <cellStyle name="_입찰표지 _Book3_2003년실행(싸릿재)_신현실행단가산출서" xfId="1037"/>
    <cellStyle name="_입찰표지 _Book3_2003년실행(싸릿재)_신현실행단가산출서_원덕실행분할" xfId="1038"/>
    <cellStyle name="_입찰표지 _Book3_2003년실행(싸릿재)_원덕실행분할" xfId="1039"/>
    <cellStyle name="_입찰표지 _Book3_원덕실행분할" xfId="1040"/>
    <cellStyle name="_입찰표지 _buip (2)" xfId="1041"/>
    <cellStyle name="_입찰표지 _ip (2)" xfId="1042"/>
    <cellStyle name="_입찰표지 _jipbun (2)" xfId="1043"/>
    <cellStyle name="_자금수지(9월) " xfId="2292"/>
    <cellStyle name="_자금수지(9월) _9공구 기성도면" xfId="2293"/>
    <cellStyle name="_자금수지(9월) _공사업무현황" xfId="2294"/>
    <cellStyle name="_자금수지(9월) _공사업무현황(11월)" xfId="2295"/>
    <cellStyle name="_자금수지(9월) _기성청구" xfId="2296"/>
    <cellStyle name="_자금수지(9월) _기성청구내역" xfId="2297"/>
    <cellStyle name="_자금수지(9월) _수지분석" xfId="2298"/>
    <cellStyle name="_자금수지(9월) _원청보고용(기성대투입)" xfId="2299"/>
    <cellStyle name="_자금수지(9월) _중앙고속(9공구)기성" xfId="2300"/>
    <cellStyle name="_자금수지(9월) _한양방수(변경)" xfId="2301"/>
    <cellStyle name="_자금수지(9월) _한양철콘(변경)" xfId="2302"/>
    <cellStyle name="_자금수지(9월) _한양토공(변경)" xfId="2303"/>
    <cellStyle name="_자재단가" xfId="4421"/>
    <cellStyle name="_자재단가_총괄" xfId="4422"/>
    <cellStyle name="_잔여실행예산" xfId="1044"/>
    <cellStyle name="_잔여실행예산_2003년실행(싸릿재)" xfId="1045"/>
    <cellStyle name="_잔여실행예산_2003년실행(싸릿재)_거제신현터널현장실행" xfId="1046"/>
    <cellStyle name="_잔여실행예산_2003년실행(싸릿재)_거제신현터널현장실행_원덕실행분할" xfId="1047"/>
    <cellStyle name="_잔여실행예산_2003년실행(싸릿재)_신현실행단가산출서" xfId="1048"/>
    <cellStyle name="_잔여실행예산_2003년실행(싸릿재)_신현실행단가산출서_원덕실행분할" xfId="1049"/>
    <cellStyle name="_잔여실행예산_2003년실행(싸릿재)_원덕실행분할" xfId="1050"/>
    <cellStyle name="_잔여실행예산_원덕실행분할" xfId="1051"/>
    <cellStyle name="_장비자재노무양식1" xfId="1052"/>
    <cellStyle name="_장비자재노무양식1_원덕실행분할" xfId="1053"/>
    <cellStyle name="_장성담양개설회의" xfId="1054"/>
    <cellStyle name="_장성담양개설회의_원덕실행분할" xfId="1055"/>
    <cellStyle name="_장호터널" xfId="1056"/>
    <cellStyle name="_장호터널_원덕실행분할" xfId="1057"/>
    <cellStyle name="_재송동아파트변경가실행예산(0726)" xfId="4423"/>
    <cellStyle name="_적격 " xfId="1058"/>
    <cellStyle name="_적격 _★이화-삼계도급실행(2003.04.11)" xfId="4424"/>
    <cellStyle name="_적격 _★이화-삼계도급실행(2003.04.11)_02)최저가내역작업(광주3-83.5%-동일)" xfId="4425"/>
    <cellStyle name="_적격 _★이화-삼계도급실행(2003.04.11)_02)투찰내역서(엑셀용-1)" xfId="4426"/>
    <cellStyle name="_적격 _★이화-삼계도급실행(2003.04.11)_02)투찰내역서(엑셀용-1)_02)최저가내역작업(광주3-83.5%-동일)" xfId="4427"/>
    <cellStyle name="_적격 _★이화-삼계도급실행(2003.04.11)_02)투찰내역서(엑셀용-1)_05)최저가내역작업(광주3-84.5%-동일-수정확정분)" xfId="4428"/>
    <cellStyle name="_적격 _★이화-삼계도급실행(2003.04.11)_02)투찰내역서(엑셀용-1-확인용)" xfId="4429"/>
    <cellStyle name="_적격 _★이화-삼계도급실행(2003.04.11)_02)투찰내역서(엑셀용-1-확인용)_02)최저가내역작업(광주3-83.5%-동일)" xfId="4430"/>
    <cellStyle name="_적격 _★이화-삼계도급실행(2003.04.11)_02)투찰내역서(엑셀용-1-확인용)_05)최저가내역작업(광주3-84.5%-동일-수정확정분)" xfId="4431"/>
    <cellStyle name="_적격 _★이화-삼계도급실행(2003.04.11)_05)최저가내역작업(광주3-84.5%-동일-수정확정분)" xfId="4432"/>
    <cellStyle name="_적격 _★이화-삼계도급실행(2003.04.11)_발주의뢰서(발코니난간)071004" xfId="4433"/>
    <cellStyle name="_적격 _★이화-삼계도급실행(2003.04.11)_유리공사(문화동8.5)" xfId="4434"/>
    <cellStyle name="_적격 _★이화-삼계도급실행(2003.04.11)_유리공사(문화동8.5)_발주의뢰서(발코니난간)071004" xfId="4435"/>
    <cellStyle name="_적격 _★이화-삼계도급실행(2003.04.11)_유리공사(문화동8.5)_창호철물수량(05.9.7)" xfId="4436"/>
    <cellStyle name="_적격 _★이화-삼계도급실행(2003.04.11)_유리공사(문화동8.5)_창호철물수량(05.9.7)_발주의뢰서(발코니난간)071004" xfId="4437"/>
    <cellStyle name="_적격 _★이화-삼계도급실행(2003.04.11)_창호철물(검토)" xfId="4438"/>
    <cellStyle name="_적격 _★이화-삼계도급실행(2003.04.11)_창호철물(검토)_발주의뢰서(발코니난간)071004" xfId="4439"/>
    <cellStyle name="_적격 _★이화-삼계도급실행(2003.04.11)_창호철물(검토)_창호철물수량(05.9.7)" xfId="4440"/>
    <cellStyle name="_적격 _★이화-삼계도급실행(2003.04.11)_창호철물(검토)_창호철물수량(05.9.7)_발주의뢰서(발코니난간)071004" xfId="4441"/>
    <cellStyle name="_적격 _02)최저가내역작업(광주3-83.5%-동일)" xfId="4442"/>
    <cellStyle name="_적격 _02)투찰내역서(엑셀용-1)" xfId="4443"/>
    <cellStyle name="_적격 _02)투찰내역서(엑셀용-1)_02)최저가내역작업(광주3-83.5%-동일)" xfId="4444"/>
    <cellStyle name="_적격 _02)투찰내역서(엑셀용-1)_05)최저가내역작업(광주3-84.5%-동일-수정확정분)" xfId="4445"/>
    <cellStyle name="_적격 _02)투찰내역서(엑셀용-1-확인용)" xfId="4446"/>
    <cellStyle name="_적격 _02)투찰내역서(엑셀용-1-확인용)_02)최저가내역작업(광주3-83.5%-동일)" xfId="4447"/>
    <cellStyle name="_적격 _02)투찰내역서(엑셀용-1-확인용)_05)최저가내역작업(광주3-84.5%-동일-수정확정분)" xfId="4448"/>
    <cellStyle name="_적격 _05)최저가내역작업(광주3-84.5%-동일-수정확정분)" xfId="4449"/>
    <cellStyle name="_적격 _1차 - 서초동오피스텔내역서" xfId="1059"/>
    <cellStyle name="_적격 _1차 - 서초동오피스텔내역서_1차 - 서교동353-5 내역서" xfId="1060"/>
    <cellStyle name="_적격 _1차 - 서초동오피스텔내역서_1차 - 서교동353-5 내역서_1차 삼성동 내역서" xfId="1061"/>
    <cellStyle name="_적격 _1차 - 서초동오피스텔내역서_1차 - 서교동353-5 내역서_1차 알파베타 내역서" xfId="1062"/>
    <cellStyle name="_적격 _1차 - 서초동오피스텔내역서_1차 - 서교동353-5 내역서_1차 알파베타 내역서_4차 알파베타 내역서" xfId="1063"/>
    <cellStyle name="_적격 _1차 - 서초동오피스텔내역서_1차 - 서교동353-5 내역서_1차 알파베타 내역서_4차 알파베타 내역서_1차 삼성동 내역서" xfId="1064"/>
    <cellStyle name="_적격 _1차 - 서초동오피스텔내역서_1차 삼성동 내역서" xfId="1065"/>
    <cellStyle name="_적격 _1차 - 서초동오피스텔내역서_1차 알파베타 내역서" xfId="1066"/>
    <cellStyle name="_적격 _1차 - 서초동오피스텔내역서_1차 알파베타 내역서_4차 알파베타 내역서" xfId="1067"/>
    <cellStyle name="_적격 _1차 - 서초동오피스텔내역서_1차 알파베타 내역서_4차 알파베타 내역서_1차 삼성동 내역서" xfId="1068"/>
    <cellStyle name="_적격 _1차 - 서초동오피스텔내역서_단가" xfId="1069"/>
    <cellStyle name="_적격 _1차 - 서초동오피스텔내역서_단가_1차 삼성동 내역서" xfId="1070"/>
    <cellStyle name="_적격 _1차 - 서초동오피스텔내역서_단가_1차 알파베타 내역서" xfId="1071"/>
    <cellStyle name="_적격 _1차 - 서초동오피스텔내역서_단가_1차 알파베타 내역서_4차 알파베타 내역서" xfId="1072"/>
    <cellStyle name="_적격 _1차 - 서초동오피스텔내역서_단가_1차 알파베타 내역서_4차 알파베타 내역서_1차 삼성동 내역서" xfId="1073"/>
    <cellStyle name="_적격 _1차 - 서초동오피스텔내역서_서교동(종만)" xfId="1074"/>
    <cellStyle name="_적격 _1차 - 서초동오피스텔내역서_서교동(종만)_1차 삼성동 내역서" xfId="1075"/>
    <cellStyle name="_적격 _1차 - 서초동오피스텔내역서_서교동(종만)_1차 알파베타 내역서" xfId="1076"/>
    <cellStyle name="_적격 _1차 - 서초동오피스텔내역서_서교동(종만)_1차 알파베타 내역서_4차 알파베타 내역서" xfId="1077"/>
    <cellStyle name="_적격 _1차 - 서초동오피스텔내역서_서교동(종만)_1차 알파베타 내역서_4차 알파베타 내역서_1차 삼성동 내역서" xfId="1078"/>
    <cellStyle name="_적격 _2002년 현장운영계획양식" xfId="1079"/>
    <cellStyle name="_적격 _2002년 현장운영계획양식_2003년실행(싸릿재)" xfId="1080"/>
    <cellStyle name="_적격 _2002년 현장운영계획양식_2003년실행(싸릿재)_거제신현터널현장실행" xfId="1081"/>
    <cellStyle name="_적격 _2002년 현장운영계획양식_2003년실행(싸릿재)_거제신현터널현장실행_원덕실행분할" xfId="1082"/>
    <cellStyle name="_적격 _2002년 현장운영계획양식_2003년실행(싸릿재)_신현실행단가산출서" xfId="1083"/>
    <cellStyle name="_적격 _2002년 현장운영계획양식_2003년실행(싸릿재)_신현실행단가산출서_원덕실행분할" xfId="1084"/>
    <cellStyle name="_적격 _2002년 현장운영계획양식_2003년실행(싸릿재)_원덕실행분할" xfId="1085"/>
    <cellStyle name="_적격 _2002년 현장운영계획양식_실행단가" xfId="1086"/>
    <cellStyle name="_적격 _2002년 현장운영계획양식_실행단가_2003년실행(싸릿재)" xfId="1087"/>
    <cellStyle name="_적격 _2002년 현장운영계획양식_실행단가_2003년실행(싸릿재)_거제신현터널현장실행" xfId="1088"/>
    <cellStyle name="_적격 _2002년 현장운영계획양식_실행단가_2003년실행(싸릿재)_거제신현터널현장실행_원덕실행분할" xfId="1089"/>
    <cellStyle name="_적격 _2002년 현장운영계획양식_실행단가_2003년실행(싸릿재)_신현실행단가산출서" xfId="1090"/>
    <cellStyle name="_적격 _2002년 현장운영계획양식_실행단가_2003년실행(싸릿재)_신현실행단가산출서_원덕실행분할" xfId="1091"/>
    <cellStyle name="_적격 _2002년 현장운영계획양식_실행단가_2003년실행(싸릿재)_원덕실행분할" xfId="1092"/>
    <cellStyle name="_적격 _2002년 현장운영계획양식_실행단가_원덕실행분할" xfId="1093"/>
    <cellStyle name="_적격 _2002년 현장운영계획양식_원덕실행분할" xfId="1094"/>
    <cellStyle name="_적격 _2003년 실행(장성-담양)" xfId="1095"/>
    <cellStyle name="_적격 _2003년 실행(장성-담양)_원덕실행분할" xfId="1096"/>
    <cellStyle name="_적격 _2003년실행양식" xfId="1097"/>
    <cellStyle name="_적격 _2003년실행양식_2003년실행(싸릿재)" xfId="1098"/>
    <cellStyle name="_적격 _2003년실행양식_2003년실행(싸릿재)_거제신현터널현장실행" xfId="1099"/>
    <cellStyle name="_적격 _2003년실행양식_2003년실행(싸릿재)_거제신현터널현장실행_원덕실행분할" xfId="1100"/>
    <cellStyle name="_적격 _2003년실행양식_2003년실행(싸릿재)_신현실행단가산출서" xfId="1101"/>
    <cellStyle name="_적격 _2003년실행양식_2003년실행(싸릿재)_신현실행단가산출서_원덕실행분할" xfId="1102"/>
    <cellStyle name="_적격 _2003년실행양식_2003년실행(싸릿재)_원덕실행분할" xfId="1103"/>
    <cellStyle name="_적격 _2003년실행양식_원덕실행분할" xfId="1104"/>
    <cellStyle name="_적격 _2003웁스" xfId="1105"/>
    <cellStyle name="_적격 _2003웁스_2003년실행(싸릿재)" xfId="1106"/>
    <cellStyle name="_적격 _2003웁스_2003년실행(싸릿재)_거제신현터널현장실행" xfId="1107"/>
    <cellStyle name="_적격 _2003웁스_2003년실행(싸릿재)_거제신현터널현장실행_원덕실행분할" xfId="1108"/>
    <cellStyle name="_적격 _2003웁스_2003년실행(싸릿재)_신현실행단가산출서" xfId="1109"/>
    <cellStyle name="_적격 _2003웁스_2003년실행(싸릿재)_신현실행단가산출서_원덕실행분할" xfId="1110"/>
    <cellStyle name="_적격 _2003웁스_2003년실행(싸릿재)_원덕실행분할" xfId="1111"/>
    <cellStyle name="_적격 _2003웁스_원덕실행분할" xfId="1112"/>
    <cellStyle name="_적격 _2차 - 서초동오피스텔내역서(실행연습)" xfId="1113"/>
    <cellStyle name="_적격 _2차 - 서초동오피스텔내역서(실행연습)_1차 - 서교동353-5 내역서" xfId="1114"/>
    <cellStyle name="_적격 _2차 - 서초동오피스텔내역서(실행연습)_1차 - 서교동353-5 내역서_1차 삼성동 내역서" xfId="1115"/>
    <cellStyle name="_적격 _2차 - 서초동오피스텔내역서(실행연습)_1차 - 서교동353-5 내역서_1차 알파베타 내역서" xfId="1116"/>
    <cellStyle name="_적격 _2차 - 서초동오피스텔내역서(실행연습)_1차 - 서교동353-5 내역서_1차 알파베타 내역서_4차 알파베타 내역서" xfId="1117"/>
    <cellStyle name="_적격 _2차 - 서초동오피스텔내역서(실행연습)_1차 - 서교동353-5 내역서_1차 알파베타 내역서_4차 알파베타 내역서_1차 삼성동 내역서" xfId="1118"/>
    <cellStyle name="_적격 _2차 - 서초동오피스텔내역서(실행연습)_1차 삼성동 내역서" xfId="1119"/>
    <cellStyle name="_적격 _2차 - 서초동오피스텔내역서(실행연습)_1차 알파베타 내역서" xfId="1120"/>
    <cellStyle name="_적격 _2차 - 서초동오피스텔내역서(실행연습)_1차 알파베타 내역서_4차 알파베타 내역서" xfId="1121"/>
    <cellStyle name="_적격 _2차 - 서초동오피스텔내역서(실행연습)_1차 알파베타 내역서_4차 알파베타 내역서_1차 삼성동 내역서" xfId="1122"/>
    <cellStyle name="_적격 _2차 - 서초동오피스텔내역서(실행연습)_단가" xfId="1123"/>
    <cellStyle name="_적격 _2차 - 서초동오피스텔내역서(실행연습)_단가_1차 삼성동 내역서" xfId="1124"/>
    <cellStyle name="_적격 _2차 - 서초동오피스텔내역서(실행연습)_단가_1차 알파베타 내역서" xfId="1125"/>
    <cellStyle name="_적격 _2차 - 서초동오피스텔내역서(실행연습)_단가_1차 알파베타 내역서_4차 알파베타 내역서" xfId="1126"/>
    <cellStyle name="_적격 _2차 - 서초동오피스텔내역서(실행연습)_단가_1차 알파베타 내역서_4차 알파베타 내역서_1차 삼성동 내역서" xfId="1127"/>
    <cellStyle name="_적격 _2차 - 서초동오피스텔내역서(실행연습)_서교동(종만)" xfId="1128"/>
    <cellStyle name="_적격 _2차 - 서초동오피스텔내역서(실행연습)_서교동(종만)_1차 삼성동 내역서" xfId="1129"/>
    <cellStyle name="_적격 _2차 - 서초동오피스텔내역서(실행연습)_서교동(종만)_1차 알파베타 내역서" xfId="1130"/>
    <cellStyle name="_적격 _2차 - 서초동오피스텔내역서(실행연습)_서교동(종만)_1차 알파베타 내역서_4차 알파베타 내역서" xfId="1131"/>
    <cellStyle name="_적격 _2차 - 서초동오피스텔내역서(실행연습)_서교동(종만)_1차 알파베타 내역서_4차 알파베타 내역서_1차 삼성동 내역서" xfId="1132"/>
    <cellStyle name="_적격 _3차 - 서교동353-5 내역서(단가변경)" xfId="1133"/>
    <cellStyle name="_적격 _3차 - 서교동353-5 내역서(단가변경)_1차 삼성동 내역서" xfId="1134"/>
    <cellStyle name="_적격 _3차 - 서교동353-5 내역서(단가변경)_1차 알파베타 내역서" xfId="1135"/>
    <cellStyle name="_적격 _3차 - 서교동353-5 내역서(단가변경)_1차 알파베타 내역서_4차 알파베타 내역서" xfId="1136"/>
    <cellStyle name="_적격 _3차 - 서교동353-5 내역서(단가변경)_1차 알파베타 내역서_4차 알파베타 내역서_1차 삼성동 내역서" xfId="1137"/>
    <cellStyle name="_적격 _4차 - 서교동53-5 내역서(단가변경)" xfId="1138"/>
    <cellStyle name="_적격 _4차 - 서교동53-5 내역서(단가변경)_1차 삼성동 내역서" xfId="1139"/>
    <cellStyle name="_적격 _4차 - 서교동53-5 내역서(단가변경)_1차 알파베타 내역서" xfId="1140"/>
    <cellStyle name="_적격 _4차 - 서교동53-5 내역서(단가변경)_1차 알파베타 내역서_4차 알파베타 내역서" xfId="1141"/>
    <cellStyle name="_적격 _4차 - 서교동53-5 내역서(단가변경)_1차 알파베타 내역서_4차 알파베타 내역서_1차 삼성동 내역서" xfId="1142"/>
    <cellStyle name="_적격 _4차 알파베타 내역서" xfId="1143"/>
    <cellStyle name="_적격 _4차 알파베타 내역서_1차 삼성동 내역서" xfId="1144"/>
    <cellStyle name="_적격 _거제신현터널현장실행" xfId="1145"/>
    <cellStyle name="_적격 _거제신현터널현장실행_원덕실행분할" xfId="1146"/>
    <cellStyle name="_적격 _견갑" xfId="1147"/>
    <cellStyle name="_적격 _경춘선3공구-설투견" xfId="1148"/>
    <cellStyle name="_적격 _광주평동실행" xfId="4450"/>
    <cellStyle name="_적격 _광주평동실행_발주의뢰서(발코니난간)071004" xfId="4451"/>
    <cellStyle name="_적격 _광주평동실행_번암견적의뢰(협력)" xfId="4452"/>
    <cellStyle name="_적격 _광주평동실행_번암견적의뢰(협력)_발주의뢰서(발코니난간)071004" xfId="4453"/>
    <cellStyle name="_적격 _광주평동품의1" xfId="4454"/>
    <cellStyle name="_적격 _광주평동품의1_무안-광주2공구(협력)수정" xfId="4455"/>
    <cellStyle name="_적격 _광주평동품의1_무안-광주2공구(협력)수정_발주의뢰서(발코니난간)071004" xfId="4456"/>
    <cellStyle name="_적격 _광주평동품의1_발주의뢰서(발코니난간)071004" xfId="4457"/>
    <cellStyle name="_적격 _광주평동품의1_번암견적의뢰(협력)" xfId="4458"/>
    <cellStyle name="_적격 _광주평동품의1_번암견적의뢰(협력)_발주의뢰서(발코니난간)071004" xfId="4459"/>
    <cellStyle name="_적격 _광주평동품의1_적상무주IC도로(1공구)" xfId="4460"/>
    <cellStyle name="_적격 _광주평동품의1_적상무주IC도로(1공구)_발주의뢰서(발코니난간)071004" xfId="4461"/>
    <cellStyle name="_적격 _괴산연풍2(설계공종)" xfId="4462"/>
    <cellStyle name="_적격 _괴산연풍2(설계공종)_02)최저가내역작업(광주3-83.5%-동일)" xfId="4463"/>
    <cellStyle name="_적격 _괴산연풍2(설계공종)_02)투찰내역서(엑셀용-1)" xfId="4464"/>
    <cellStyle name="_적격 _괴산연풍2(설계공종)_02)투찰내역서(엑셀용-1)_02)최저가내역작업(광주3-83.5%-동일)" xfId="4465"/>
    <cellStyle name="_적격 _괴산연풍2(설계공종)_02)투찰내역서(엑셀용-1)_05)최저가내역작업(광주3-84.5%-동일-수정확정분)" xfId="4466"/>
    <cellStyle name="_적격 _괴산연풍2(설계공종)_02)투찰내역서(엑셀용-1-확인용)" xfId="4467"/>
    <cellStyle name="_적격 _괴산연풍2(설계공종)_02)투찰내역서(엑셀용-1-확인용)_02)최저가내역작업(광주3-83.5%-동일)" xfId="4468"/>
    <cellStyle name="_적격 _괴산연풍2(설계공종)_02)투찰내역서(엑셀용-1-확인용)_05)최저가내역작업(광주3-84.5%-동일-수정확정분)" xfId="4469"/>
    <cellStyle name="_적격 _괴산연풍2(설계공종)_05)최저가내역작업(광주3-84.5%-동일-수정확정분)" xfId="4470"/>
    <cellStyle name="_적격 _괴산연풍2(설계공종)_발주의뢰서(발코니난간)071004" xfId="4471"/>
    <cellStyle name="_적격 _괴산연풍2(설계공종)_유리공사(문화동8.5)" xfId="4472"/>
    <cellStyle name="_적격 _괴산연풍2(설계공종)_유리공사(문화동8.5)_발주의뢰서(발코니난간)071004" xfId="4473"/>
    <cellStyle name="_적격 _괴산연풍2(설계공종)_유리공사(문화동8.5)_창호철물수량(05.9.7)" xfId="4474"/>
    <cellStyle name="_적격 _괴산연풍2(설계공종)_유리공사(문화동8.5)_창호철물수량(05.9.7)_발주의뢰서(발코니난간)071004" xfId="4475"/>
    <cellStyle name="_적격 _괴산연풍2(설계공종)_창호철물(검토)" xfId="4476"/>
    <cellStyle name="_적격 _괴산연풍2(설계공종)_창호철물(검토)_발주의뢰서(발코니난간)071004" xfId="4477"/>
    <cellStyle name="_적격 _괴산연풍2(설계공종)_창호철물(검토)_창호철물수량(05.9.7)" xfId="4478"/>
    <cellStyle name="_적격 _괴산연풍2(설계공종)_창호철물(검토)_창호철물수량(05.9.7)_발주의뢰서(발코니난간)071004" xfId="4479"/>
    <cellStyle name="_적격 _기본단가" xfId="4480"/>
    <cellStyle name="_적격 _기본단가_02)최저가내역작업(광주3-83.5%-동일)" xfId="4481"/>
    <cellStyle name="_적격 _기본단가_02)투찰내역서(엑셀용-1)" xfId="4482"/>
    <cellStyle name="_적격 _기본단가_02)투찰내역서(엑셀용-1)_02)최저가내역작업(광주3-83.5%-동일)" xfId="4483"/>
    <cellStyle name="_적격 _기본단가_02)투찰내역서(엑셀용-1)_05)최저가내역작업(광주3-84.5%-동일-수정확정분)" xfId="4484"/>
    <cellStyle name="_적격 _기본단가_02)투찰내역서(엑셀용-1-확인용)" xfId="4485"/>
    <cellStyle name="_적격 _기본단가_02)투찰내역서(엑셀용-1-확인용)_02)최저가내역작업(광주3-83.5%-동일)" xfId="4486"/>
    <cellStyle name="_적격 _기본단가_02)투찰내역서(엑셀용-1-확인용)_05)최저가내역작업(광주3-84.5%-동일-수정확정분)" xfId="4487"/>
    <cellStyle name="_적격 _기본단가_05)최저가내역작업(광주3-84.5%-동일-수정확정분)" xfId="4488"/>
    <cellStyle name="_적격 _기본단가_발주의뢰서(발코니난간)071004" xfId="4489"/>
    <cellStyle name="_적격 _기본단가_유리공사(문화동8.5)" xfId="4490"/>
    <cellStyle name="_적격 _기본단가_유리공사(문화동8.5)_발주의뢰서(발코니난간)071004" xfId="4491"/>
    <cellStyle name="_적격 _기본단가_유리공사(문화동8.5)_창호철물수량(05.9.7)" xfId="4492"/>
    <cellStyle name="_적격 _기본단가_유리공사(문화동8.5)_창호철물수량(05.9.7)_발주의뢰서(발코니난간)071004" xfId="4493"/>
    <cellStyle name="_적격 _기본단가_창호철물(검토)" xfId="4494"/>
    <cellStyle name="_적격 _기본단가_창호철물(검토)_발주의뢰서(발코니난간)071004" xfId="4495"/>
    <cellStyle name="_적격 _기본단가_창호철물(검토)_창호철물수량(05.9.7)" xfId="4496"/>
    <cellStyle name="_적격 _기본단가_창호철물(검토)_창호철물수량(05.9.7)_발주의뢰서(발코니난간)071004" xfId="4497"/>
    <cellStyle name="_적격 _기성보고" xfId="1149"/>
    <cellStyle name="_적격 _기성보고_원덕실행분할" xfId="1150"/>
    <cellStyle name="_적격 _기성보고01월" xfId="1151"/>
    <cellStyle name="_적격 _기성보고01월_원덕실행분할" xfId="1152"/>
    <cellStyle name="_적격 _기성보고12월" xfId="1153"/>
    <cellStyle name="_적격 _기성보고12월_원덕실행분할" xfId="1154"/>
    <cellStyle name="_적격 _기장하수실행1" xfId="4498"/>
    <cellStyle name="_적격 _기장하수실행1_발주의뢰서(발코니난간)071004" xfId="4499"/>
    <cellStyle name="_적격 _기장하수실행1_번암견적의뢰(협력)" xfId="4500"/>
    <cellStyle name="_적격 _기장하수실행1_번암견적의뢰(협력)_발주의뢰서(발코니난간)071004" xfId="4501"/>
    <cellStyle name="_적격 _당진대전-5 설투견" xfId="1155"/>
    <cellStyle name="_적격 _동면장안1(조사기안)" xfId="4502"/>
    <cellStyle name="_적격 _동면장안1(조사기안)_02)최저가내역작업(광주3-83.5%-동일)" xfId="4503"/>
    <cellStyle name="_적격 _동면장안1(조사기안)_02)투찰내역서(엑셀용-1)" xfId="4504"/>
    <cellStyle name="_적격 _동면장안1(조사기안)_02)투찰내역서(엑셀용-1)_02)최저가내역작업(광주3-83.5%-동일)" xfId="4505"/>
    <cellStyle name="_적격 _동면장안1(조사기안)_02)투찰내역서(엑셀용-1)_05)최저가내역작업(광주3-84.5%-동일-수정확정분)" xfId="4506"/>
    <cellStyle name="_적격 _동면장안1(조사기안)_02)투찰내역서(엑셀용-1-확인용)" xfId="4507"/>
    <cellStyle name="_적격 _동면장안1(조사기안)_02)투찰내역서(엑셀용-1-확인용)_02)최저가내역작업(광주3-83.5%-동일)" xfId="4508"/>
    <cellStyle name="_적격 _동면장안1(조사기안)_02)투찰내역서(엑셀용-1-확인용)_05)최저가내역작업(광주3-84.5%-동일-수정확정분)" xfId="4509"/>
    <cellStyle name="_적격 _동면장안1(조사기안)_05)최저가내역작업(광주3-84.5%-동일-수정확정분)" xfId="4510"/>
    <cellStyle name="_적격 _동면장안1(조사기안)_발주의뢰서(발코니난간)071004" xfId="4511"/>
    <cellStyle name="_적격 _동면장안1(조사기안)_유리공사(문화동8.5)" xfId="4512"/>
    <cellStyle name="_적격 _동면장안1(조사기안)_유리공사(문화동8.5)_발주의뢰서(발코니난간)071004" xfId="4513"/>
    <cellStyle name="_적격 _동면장안1(조사기안)_유리공사(문화동8.5)_창호철물수량(05.9.7)" xfId="4514"/>
    <cellStyle name="_적격 _동면장안1(조사기안)_유리공사(문화동8.5)_창호철물수량(05.9.7)_발주의뢰서(발코니난간)071004" xfId="4515"/>
    <cellStyle name="_적격 _동면장안1(조사기안)_창호철물(검토)" xfId="4516"/>
    <cellStyle name="_적격 _동면장안1(조사기안)_창호철물(검토)_발주의뢰서(발코니난간)071004" xfId="4517"/>
    <cellStyle name="_적격 _동면장안1(조사기안)_창호철물(검토)_창호철물수량(05.9.7)" xfId="4518"/>
    <cellStyle name="_적격 _동면장안1(조사기안)_창호철물(검토)_창호철물수량(05.9.7)_발주의뢰서(발코니난간)071004" xfId="4519"/>
    <cellStyle name="_적격 _무안-광주2공구(협력)수정" xfId="4520"/>
    <cellStyle name="_적격 _무안-광주2공구(협력)수정_발주의뢰서(발코니난간)071004" xfId="4521"/>
    <cellStyle name="_적격 _발주의뢰서(발코니난간)071004" xfId="4522"/>
    <cellStyle name="_적격 _번암견적의뢰(협력)" xfId="4523"/>
    <cellStyle name="_적격 _번암견적의뢰(협력)_발주의뢰서(발코니난간)071004" xfId="4524"/>
    <cellStyle name="_적격 _번영교2001년사업보고" xfId="1156"/>
    <cellStyle name="_적격 _번영교2001년사업보고_원덕실행분할" xfId="1157"/>
    <cellStyle name="_적격 _번영교실단가작업(현장)" xfId="1158"/>
    <cellStyle name="_적격 _번영교실단가작업(현장)_원덕실행분할" xfId="1159"/>
    <cellStyle name="_적격 _부대1" xfId="1160"/>
    <cellStyle name="_적격 _삼성동 00내역서" xfId="1161"/>
    <cellStyle name="_적격 _서교동(종만)" xfId="1162"/>
    <cellStyle name="_적격 _서교동(종만)_1차 삼성동 내역서" xfId="1163"/>
    <cellStyle name="_적격 _서교동(종만)_1차 알파베타 내역서" xfId="1164"/>
    <cellStyle name="_적격 _서교동(종만)_1차 알파베타 내역서_4차 알파베타 내역서" xfId="1165"/>
    <cellStyle name="_적격 _서교동(종만)_1차 알파베타 내역서_4차 알파베타 내역서_1차 삼성동 내역서" xfId="1166"/>
    <cellStyle name="_적격 _서교동353-5 내역서" xfId="1167"/>
    <cellStyle name="_적격 _서교동353-5 내역서_1차 삼성동 내역서" xfId="1168"/>
    <cellStyle name="_적격 _서초동오피스텔(OX)형주" xfId="1169"/>
    <cellStyle name="_적격 _서초동오피스텔(OX)형주_1차 - 서교동353-5 내역서" xfId="1170"/>
    <cellStyle name="_적격 _서초동오피스텔(OX)형주_1차 - 서교동353-5 내역서_1차 삼성동 내역서" xfId="1171"/>
    <cellStyle name="_적격 _서초동오피스텔(OX)형주_1차 - 서교동353-5 내역서_1차 알파베타 내역서" xfId="1172"/>
    <cellStyle name="_적격 _서초동오피스텔(OX)형주_1차 - 서교동353-5 내역서_1차 알파베타 내역서_4차 알파베타 내역서" xfId="1173"/>
    <cellStyle name="_적격 _서초동오피스텔(OX)형주_1차 - 서교동353-5 내역서_1차 알파베타 내역서_4차 알파베타 내역서_1차 삼성동 내역서" xfId="1174"/>
    <cellStyle name="_적격 _서초동오피스텔(OX)형주_1차 삼성동 내역서" xfId="1175"/>
    <cellStyle name="_적격 _서초동오피스텔(OX)형주_1차 알파베타 내역서" xfId="1176"/>
    <cellStyle name="_적격 _서초동오피스텔(OX)형주_1차 알파베타 내역서_4차 알파베타 내역서" xfId="1177"/>
    <cellStyle name="_적격 _서초동오피스텔(OX)형주_1차 알파베타 내역서_4차 알파베타 내역서_1차 삼성동 내역서" xfId="1178"/>
    <cellStyle name="_적격 _서초동오피스텔(OX)형주_단가" xfId="1179"/>
    <cellStyle name="_적격 _서초동오피스텔(OX)형주_단가_1차 삼성동 내역서" xfId="1180"/>
    <cellStyle name="_적격 _서초동오피스텔(OX)형주_단가_1차 알파베타 내역서" xfId="1181"/>
    <cellStyle name="_적격 _서초동오피스텔(OX)형주_단가_1차 알파베타 내역서_4차 알파베타 내역서" xfId="1182"/>
    <cellStyle name="_적격 _서초동오피스텔(OX)형주_단가_1차 알파베타 내역서_4차 알파베타 내역서_1차 삼성동 내역서" xfId="1183"/>
    <cellStyle name="_적격 _서초동오피스텔(OX)형주_서교동(종만)" xfId="1184"/>
    <cellStyle name="_적격 _서초동오피스텔(OX)형주_서교동(종만)_1차 삼성동 내역서" xfId="1185"/>
    <cellStyle name="_적격 _서초동오피스텔(OX)형주_서교동(종만)_1차 알파베타 내역서" xfId="1186"/>
    <cellStyle name="_적격 _서초동오피스텔(OX)형주_서교동(종만)_1차 알파베타 내역서_4차 알파베타 내역서" xfId="1187"/>
    <cellStyle name="_적격 _서초동오피스텔(OX)형주_서교동(종만)_1차 알파베타 내역서_4차 알파베타 내역서_1차 삼성동 내역서" xfId="1188"/>
    <cellStyle name="_적격 _송학실행안" xfId="4525"/>
    <cellStyle name="_적격 _송학실행안_발주의뢰서(발코니난간)071004" xfId="4526"/>
    <cellStyle name="_적격 _송학실행안_번암견적의뢰(협력)" xfId="4527"/>
    <cellStyle name="_적격 _송학실행안_번암견적의뢰(협력)_발주의뢰서(발코니난간)071004" xfId="4528"/>
    <cellStyle name="_적격 _송학하수투찰" xfId="4529"/>
    <cellStyle name="_적격 _송학하수투찰_발주의뢰서(발코니난간)071004" xfId="4530"/>
    <cellStyle name="_적격 _송학하수투찰_번암견적의뢰(협력)" xfId="4531"/>
    <cellStyle name="_적격 _송학하수투찰_번암견적의뢰(협력)_발주의뢰서(발코니난간)071004" xfId="4532"/>
    <cellStyle name="_적격 _송학하수품의(설계넣고)" xfId="4533"/>
    <cellStyle name="_적격 _송학하수품의(설계넣고)_무안-광주2공구(협력)수정" xfId="4534"/>
    <cellStyle name="_적격 _송학하수품의(설계넣고)_무안-광주2공구(협력)수정_발주의뢰서(발코니난간)071004" xfId="4535"/>
    <cellStyle name="_적격 _송학하수품의(설계넣고)_발주의뢰서(발코니난간)071004" xfId="4536"/>
    <cellStyle name="_적격 _송학하수품의(설계넣고)_번암견적의뢰(협력)" xfId="4537"/>
    <cellStyle name="_적격 _송학하수품의(설계넣고)_번암견적의뢰(협력)_발주의뢰서(발코니난간)071004" xfId="4538"/>
    <cellStyle name="_적격 _송학하수품의(설계넣고)_적상무주IC도로(1공구)" xfId="4539"/>
    <cellStyle name="_적격 _송학하수품의(설계넣고)_적상무주IC도로(1공구)_발주의뢰서(발코니난간)071004" xfId="4540"/>
    <cellStyle name="_적격 _수원테크노(기안)" xfId="4541"/>
    <cellStyle name="_적격 _수원테크노(기안)_02)최저가내역작업(광주3-83.5%-동일)" xfId="4542"/>
    <cellStyle name="_적격 _수원테크노(기안)_02)투찰내역서(엑셀용-1)" xfId="4543"/>
    <cellStyle name="_적격 _수원테크노(기안)_02)투찰내역서(엑셀용-1)_02)최저가내역작업(광주3-83.5%-동일)" xfId="4544"/>
    <cellStyle name="_적격 _수원테크노(기안)_02)투찰내역서(엑셀용-1)_05)최저가내역작업(광주3-84.5%-동일-수정확정분)" xfId="4545"/>
    <cellStyle name="_적격 _수원테크노(기안)_02)투찰내역서(엑셀용-1-확인용)" xfId="4546"/>
    <cellStyle name="_적격 _수원테크노(기안)_02)투찰내역서(엑셀용-1-확인용)_02)최저가내역작업(광주3-83.5%-동일)" xfId="4547"/>
    <cellStyle name="_적격 _수원테크노(기안)_02)투찰내역서(엑셀용-1-확인용)_05)최저가내역작업(광주3-84.5%-동일-수정확정분)" xfId="4548"/>
    <cellStyle name="_적격 _수원테크노(기안)_05)최저가내역작업(광주3-84.5%-동일-수정확정분)" xfId="4549"/>
    <cellStyle name="_적격 _수원테크노(기안)_발주의뢰서(발코니난간)071004" xfId="4550"/>
    <cellStyle name="_적격 _수원테크노(기안)_유리공사(문화동8.5)" xfId="4551"/>
    <cellStyle name="_적격 _수원테크노(기안)_유리공사(문화동8.5)_발주의뢰서(발코니난간)071004" xfId="4552"/>
    <cellStyle name="_적격 _수원테크노(기안)_유리공사(문화동8.5)_창호철물수량(05.9.7)" xfId="4553"/>
    <cellStyle name="_적격 _수원테크노(기안)_유리공사(문화동8.5)_창호철물수량(05.9.7)_발주의뢰서(발코니난간)071004" xfId="4554"/>
    <cellStyle name="_적격 _수원테크노(기안)_창호철물(검토)" xfId="4555"/>
    <cellStyle name="_적격 _수원테크노(기안)_창호철물(검토)_발주의뢰서(발코니난간)071004" xfId="4556"/>
    <cellStyle name="_적격 _수원테크노(기안)_창호철물(검토)_창호철물수량(05.9.7)" xfId="4557"/>
    <cellStyle name="_적격 _수원테크노(기안)_창호철물(검토)_창호철물수량(05.9.7)_발주의뢰서(발코니난간)071004" xfId="4558"/>
    <cellStyle name="_적격 _신현실행단가산출서" xfId="1189"/>
    <cellStyle name="_적격 _신현실행단가산출서_원덕실행분할" xfId="1190"/>
    <cellStyle name="_적격 _실행내역2001년1월변경" xfId="1191"/>
    <cellStyle name="_적격 _실행내역2001년1월변경_2002년 현장운영계획양식" xfId="1192"/>
    <cellStyle name="_적격 _실행내역2001년1월변경_2002년 현장운영계획양식_2003년실행(싸릿재)" xfId="1193"/>
    <cellStyle name="_적격 _실행내역2001년1월변경_2002년 현장운영계획양식_2003년실행(싸릿재)_거제신현터널현장실행" xfId="1194"/>
    <cellStyle name="_적격 _실행내역2001년1월변경_2002년 현장운영계획양식_2003년실행(싸릿재)_거제신현터널현장실행_원덕실행분할" xfId="1195"/>
    <cellStyle name="_적격 _실행내역2001년1월변경_2002년 현장운영계획양식_2003년실행(싸릿재)_신현실행단가산출서" xfId="1196"/>
    <cellStyle name="_적격 _실행내역2001년1월변경_2002년 현장운영계획양식_2003년실행(싸릿재)_신현실행단가산출서_원덕실행분할" xfId="1197"/>
    <cellStyle name="_적격 _실행내역2001년1월변경_2002년 현장운영계획양식_2003년실행(싸릿재)_원덕실행분할" xfId="1198"/>
    <cellStyle name="_적격 _실행내역2001년1월변경_2002년 현장운영계획양식_실행단가" xfId="1199"/>
    <cellStyle name="_적격 _실행내역2001년1월변경_2002년 현장운영계획양식_실행단가_2003년실행(싸릿재)" xfId="1200"/>
    <cellStyle name="_적격 _실행내역2001년1월변경_2002년 현장운영계획양식_실행단가_2003년실행(싸릿재)_거제신현터널현장실행" xfId="1201"/>
    <cellStyle name="_적격 _실행내역2001년1월변경_2002년 현장운영계획양식_실행단가_2003년실행(싸릿재)_거제신현터널현장실행_원덕실행분할" xfId="1202"/>
    <cellStyle name="_적격 _실행내역2001년1월변경_2002년 현장운영계획양식_실행단가_2003년실행(싸릿재)_신현실행단가산출서" xfId="1203"/>
    <cellStyle name="_적격 _실행내역2001년1월변경_2002년 현장운영계획양식_실행단가_2003년실행(싸릿재)_신현실행단가산출서_원덕실행분할" xfId="1204"/>
    <cellStyle name="_적격 _실행내역2001년1월변경_2002년 현장운영계획양식_실행단가_2003년실행(싸릿재)_원덕실행분할" xfId="1205"/>
    <cellStyle name="_적격 _실행내역2001년1월변경_2002년 현장운영계획양식_실행단가_원덕실행분할" xfId="1206"/>
    <cellStyle name="_적격 _실행내역2001년1월변경_2002년 현장운영계획양식_원덕실행분할" xfId="1207"/>
    <cellStyle name="_적격 _실행내역2001년1월변경_2003년 실행(장성-담양)" xfId="1208"/>
    <cellStyle name="_적격 _실행내역2001년1월변경_2003년 실행(장성-담양)_원덕실행분할" xfId="1209"/>
    <cellStyle name="_적격 _실행내역2001년1월변경_2003년실행양식" xfId="1210"/>
    <cellStyle name="_적격 _실행내역2001년1월변경_2003년실행양식_2003년실행(싸릿재)" xfId="1211"/>
    <cellStyle name="_적격 _실행내역2001년1월변경_2003년실행양식_2003년실행(싸릿재)_거제신현터널현장실행" xfId="1212"/>
    <cellStyle name="_적격 _실행내역2001년1월변경_2003년실행양식_2003년실행(싸릿재)_거제신현터널현장실행_원덕실행분할" xfId="1213"/>
    <cellStyle name="_적격 _실행내역2001년1월변경_2003년실행양식_2003년실행(싸릿재)_신현실행단가산출서" xfId="1214"/>
    <cellStyle name="_적격 _실행내역2001년1월변경_2003년실행양식_2003년실행(싸릿재)_신현실행단가산출서_원덕실행분할" xfId="1215"/>
    <cellStyle name="_적격 _실행내역2001년1월변경_2003년실행양식_2003년실행(싸릿재)_원덕실행분할" xfId="1216"/>
    <cellStyle name="_적격 _실행내역2001년1월변경_2003년실행양식_원덕실행분할" xfId="1217"/>
    <cellStyle name="_적격 _실행내역2001년1월변경_2003웁스" xfId="1218"/>
    <cellStyle name="_적격 _실행내역2001년1월변경_2003웁스_2003년실행(싸릿재)" xfId="1219"/>
    <cellStyle name="_적격 _실행내역2001년1월변경_2003웁스_2003년실행(싸릿재)_거제신현터널현장실행" xfId="1220"/>
    <cellStyle name="_적격 _실행내역2001년1월변경_2003웁스_2003년실행(싸릿재)_거제신현터널현장실행_원덕실행분할" xfId="1221"/>
    <cellStyle name="_적격 _실행내역2001년1월변경_2003웁스_2003년실행(싸릿재)_신현실행단가산출서" xfId="1222"/>
    <cellStyle name="_적격 _실행내역2001년1월변경_2003웁스_2003년실행(싸릿재)_신현실행단가산출서_원덕실행분할" xfId="1223"/>
    <cellStyle name="_적격 _실행내역2001년1월변경_2003웁스_2003년실행(싸릿재)_원덕실행분할" xfId="1224"/>
    <cellStyle name="_적격 _실행내역2001년1월변경_2003웁스_원덕실행분할" xfId="1225"/>
    <cellStyle name="_적격 _실행내역2001년1월변경_거제신현터널현장실행" xfId="1226"/>
    <cellStyle name="_적격 _실행내역2001년1월변경_거제신현터널현장실행_원덕실행분할" xfId="1227"/>
    <cellStyle name="_적격 _실행내역2001년1월변경_번영교2001년사업보고" xfId="1228"/>
    <cellStyle name="_적격 _실행내역2001년1월변경_번영교2001년사업보고_원덕실행분할" xfId="1229"/>
    <cellStyle name="_적격 _실행내역2001년1월변경_신현실행단가산출서" xfId="1230"/>
    <cellStyle name="_적격 _실행내역2001년1월변경_신현실행단가산출서_원덕실행분할" xfId="1231"/>
    <cellStyle name="_적격 _실행내역2001년1월변경_싸릿재실행-2(직영)" xfId="1232"/>
    <cellStyle name="_적격 _실행내역2001년1월변경_싸릿재실행-2(직영)_2003년실행(싸릿재)" xfId="1233"/>
    <cellStyle name="_적격 _실행내역2001년1월변경_싸릿재실행-2(직영)_2003년실행(싸릿재)_거제신현터널현장실행" xfId="1234"/>
    <cellStyle name="_적격 _실행내역2001년1월변경_싸릿재실행-2(직영)_2003년실행(싸릿재)_거제신현터널현장실행_원덕실행분할" xfId="1235"/>
    <cellStyle name="_적격 _실행내역2001년1월변경_싸릿재실행-2(직영)_2003년실행(싸릿재)_신현실행단가산출서" xfId="1236"/>
    <cellStyle name="_적격 _실행내역2001년1월변경_싸릿재실행-2(직영)_2003년실행(싸릿재)_신현실행단가산출서_원덕실행분할" xfId="1237"/>
    <cellStyle name="_적격 _실행내역2001년1월변경_싸릿재실행-2(직영)_2003년실행(싸릿재)_원덕실행분할" xfId="1238"/>
    <cellStyle name="_적격 _실행내역2001년1월변경_싸릿재실행-2(직영)_원덕실행분할" xfId="1239"/>
    <cellStyle name="_적격 _실행내역2001년1월변경_원덕실행분할" xfId="1240"/>
    <cellStyle name="_적격 _실행내역2001년1월변경_잔여실행예산" xfId="1241"/>
    <cellStyle name="_적격 _실행내역2001년1월변경_잔여실행예산_2003년실행(싸릿재)" xfId="1242"/>
    <cellStyle name="_적격 _실행내역2001년1월변경_잔여실행예산_2003년실행(싸릿재)_거제신현터널현장실행" xfId="1243"/>
    <cellStyle name="_적격 _실행내역2001년1월변경_잔여실행예산_2003년실행(싸릿재)_거제신현터널현장실행_원덕실행분할" xfId="1244"/>
    <cellStyle name="_적격 _실행내역2001년1월변경_잔여실행예산_2003년실행(싸릿재)_신현실행단가산출서" xfId="1245"/>
    <cellStyle name="_적격 _실행내역2001년1월변경_잔여실행예산_2003년실행(싸릿재)_신현실행단가산출서_원덕실행분할" xfId="1246"/>
    <cellStyle name="_적격 _실행내역2001년1월변경_잔여실행예산_2003년실행(싸릿재)_원덕실행분할" xfId="1247"/>
    <cellStyle name="_적격 _실행내역2001년1월변경_잔여실행예산_원덕실행분할" xfId="1248"/>
    <cellStyle name="_적격 _실행내역2001년1월변경_장비자재노무양식1" xfId="1249"/>
    <cellStyle name="_적격 _실행내역2001년1월변경_장비자재노무양식1_원덕실행분할" xfId="1250"/>
    <cellStyle name="_적격 _실행내역2001년1월변경_장성담양개설회의" xfId="1251"/>
    <cellStyle name="_적격 _실행내역2001년1월변경_장성담양개설회의_원덕실행분할" xfId="1252"/>
    <cellStyle name="_적격 _실행내역2001년1월변경_현장실행" xfId="1253"/>
    <cellStyle name="_적격 _실행내역2001년1월변경_현장실행_원덕실행분할" xfId="1254"/>
    <cellStyle name="_적격 _실행내역2001년1월변경_현장운영계획" xfId="1255"/>
    <cellStyle name="_적격 _실행내역2001년1월변경_현장운영계획(2001.2.6)" xfId="1256"/>
    <cellStyle name="_적격 _실행내역2001년1월변경_현장운영계획(2001.2.6)_원덕실행분할" xfId="1257"/>
    <cellStyle name="_적격 _실행내역2001년1월변경_현장운영계획_원덕실행분할" xfId="1258"/>
    <cellStyle name="_적격 _실행내역2001년1월변경_Book3" xfId="1259"/>
    <cellStyle name="_적격 _실행내역2001년1월변경_Book3_2003년실행(싸릿재)" xfId="1260"/>
    <cellStyle name="_적격 _실행내역2001년1월변경_Book3_2003년실행(싸릿재)_거제신현터널현장실행" xfId="1261"/>
    <cellStyle name="_적격 _실행내역2001년1월변경_Book3_2003년실행(싸릿재)_거제신현터널현장실행_원덕실행분할" xfId="1262"/>
    <cellStyle name="_적격 _실행내역2001년1월변경_Book3_2003년실행(싸릿재)_신현실행단가산출서" xfId="1263"/>
    <cellStyle name="_적격 _실행내역2001년1월변경_Book3_2003년실행(싸릿재)_신현실행단가산출서_원덕실행분할" xfId="1264"/>
    <cellStyle name="_적격 _실행내역2001년1월변경_Book3_2003년실행(싸릿재)_원덕실행분할" xfId="1265"/>
    <cellStyle name="_적격 _실행내역2001년1월변경_Book3_원덕실행분할" xfId="1266"/>
    <cellStyle name="_적격 _싸릿재실행-2(직영)" xfId="1267"/>
    <cellStyle name="_적격 _싸릿재실행-2(직영)_2003년실행(싸릿재)" xfId="1268"/>
    <cellStyle name="_적격 _싸릿재실행-2(직영)_2003년실행(싸릿재)_거제신현터널현장실행" xfId="1269"/>
    <cellStyle name="_적격 _싸릿재실행-2(직영)_2003년실행(싸릿재)_거제신현터널현장실행_원덕실행분할" xfId="1270"/>
    <cellStyle name="_적격 _싸릿재실행-2(직영)_2003년실행(싸릿재)_신현실행단가산출서" xfId="1271"/>
    <cellStyle name="_적격 _싸릿재실행-2(직영)_2003년실행(싸릿재)_신현실행단가산출서_원덕실행분할" xfId="1272"/>
    <cellStyle name="_적격 _싸릿재실행-2(직영)_2003년실행(싸릿재)_원덕실행분할" xfId="1273"/>
    <cellStyle name="_적격 _싸릿재실행-2(직영)_원덕실행분할" xfId="1274"/>
    <cellStyle name="_적격 _원덕실행분할" xfId="1275"/>
    <cellStyle name="_적격 _월기성(경남)" xfId="1276"/>
    <cellStyle name="_적격 _월기성(경남)_원덕실행분할" xfId="1277"/>
    <cellStyle name="_적격 _월말기성" xfId="1278"/>
    <cellStyle name="_적격 _월말기성_원덕실행분할" xfId="1279"/>
    <cellStyle name="_적격 _유리공사(문화동8.5)" xfId="4559"/>
    <cellStyle name="_적격 _유리공사(문화동8.5)_발주의뢰서(발코니난간)071004" xfId="4560"/>
    <cellStyle name="_적격 _유리공사(문화동8.5)_창호철물수량(05.9.7)" xfId="4561"/>
    <cellStyle name="_적격 _유리공사(문화동8.5)_창호철물수량(05.9.7)_발주의뢰서(발코니난간)071004" xfId="4562"/>
    <cellStyle name="_적격 _이화삼계(공종기안)" xfId="4563"/>
    <cellStyle name="_적격 _이화삼계(공종기안)_02)최저가내역작업(광주3-83.5%-동일)" xfId="4564"/>
    <cellStyle name="_적격 _이화삼계(공종기안)_02)투찰내역서(엑셀용-1)" xfId="4565"/>
    <cellStyle name="_적격 _이화삼계(공종기안)_02)투찰내역서(엑셀용-1)_02)최저가내역작업(광주3-83.5%-동일)" xfId="4566"/>
    <cellStyle name="_적격 _이화삼계(공종기안)_02)투찰내역서(엑셀용-1)_05)최저가내역작업(광주3-84.5%-동일-수정확정분)" xfId="4567"/>
    <cellStyle name="_적격 _이화삼계(공종기안)_02)투찰내역서(엑셀용-1-확인용)" xfId="4568"/>
    <cellStyle name="_적격 _이화삼계(공종기안)_02)투찰내역서(엑셀용-1-확인용)_02)최저가내역작업(광주3-83.5%-동일)" xfId="4569"/>
    <cellStyle name="_적격 _이화삼계(공종기안)_02)투찰내역서(엑셀용-1-확인용)_05)최저가내역작업(광주3-84.5%-동일-수정확정분)" xfId="4570"/>
    <cellStyle name="_적격 _이화삼계(공종기안)_05)최저가내역작업(광주3-84.5%-동일-수정확정분)" xfId="4571"/>
    <cellStyle name="_적격 _이화삼계(공종기안)_발주의뢰서(발코니난간)071004" xfId="4572"/>
    <cellStyle name="_적격 _이화삼계(공종기안)_유리공사(문화동8.5)" xfId="4573"/>
    <cellStyle name="_적격 _이화삼계(공종기안)_유리공사(문화동8.5)_발주의뢰서(발코니난간)071004" xfId="4574"/>
    <cellStyle name="_적격 _이화삼계(공종기안)_유리공사(문화동8.5)_창호철물수량(05.9.7)" xfId="4575"/>
    <cellStyle name="_적격 _이화삼계(공종기안)_유리공사(문화동8.5)_창호철물수량(05.9.7)_발주의뢰서(발코니난간)071004" xfId="4576"/>
    <cellStyle name="_적격 _이화삼계(공종기안)_창호철물(검토)" xfId="4577"/>
    <cellStyle name="_적격 _이화삼계(공종기안)_창호철물(검토)_발주의뢰서(발코니난간)071004" xfId="4578"/>
    <cellStyle name="_적격 _이화삼계(공종기안)_창호철물(검토)_창호철물수량(05.9.7)" xfId="4579"/>
    <cellStyle name="_적격 _이화삼계(공종기안)_창호철물(검토)_창호철물수량(05.9.7)_발주의뢰서(발코니난간)071004" xfId="4580"/>
    <cellStyle name="_적격 _잔여실행예산" xfId="1280"/>
    <cellStyle name="_적격 _잔여실행예산_2003년실행(싸릿재)" xfId="1281"/>
    <cellStyle name="_적격 _잔여실행예산_2003년실행(싸릿재)_거제신현터널현장실행" xfId="1282"/>
    <cellStyle name="_적격 _잔여실행예산_2003년실행(싸릿재)_거제신현터널현장실행_원덕실행분할" xfId="1283"/>
    <cellStyle name="_적격 _잔여실행예산_2003년실행(싸릿재)_신현실행단가산출서" xfId="1284"/>
    <cellStyle name="_적격 _잔여실행예산_2003년실행(싸릿재)_신현실행단가산출서_원덕실행분할" xfId="1285"/>
    <cellStyle name="_적격 _잔여실행예산_2003년실행(싸릿재)_원덕실행분할" xfId="1286"/>
    <cellStyle name="_적격 _잔여실행예산_원덕실행분할" xfId="1287"/>
    <cellStyle name="_적격 _장비자재노무양식1" xfId="1288"/>
    <cellStyle name="_적격 _장비자재노무양식1_원덕실행분할" xfId="1289"/>
    <cellStyle name="_적격 _장성담양개설회의" xfId="1290"/>
    <cellStyle name="_적격 _장성담양개설회의_원덕실행분할" xfId="1291"/>
    <cellStyle name="_적격 _적상무주IC도로(1공구)" xfId="4581"/>
    <cellStyle name="_적격 _적상무주IC도로(1공구)_발주의뢰서(발코니난간)071004" xfId="4582"/>
    <cellStyle name="_적격 _전광10공구_설계_견적" xfId="1292"/>
    <cellStyle name="_적격 _정산내역서" xfId="4583"/>
    <cellStyle name="_적격 _정산내역서_발주의뢰서(발코니난간)071004" xfId="4584"/>
    <cellStyle name="_적격 _집행" xfId="1293"/>
    <cellStyle name="_적격 _집행갑지 " xfId="1294"/>
    <cellStyle name="_적격 _집행갑지 _★이화-삼계도급실행(2003.04.11)" xfId="4585"/>
    <cellStyle name="_적격 _집행갑지 _★이화-삼계도급실행(2003.04.11)_02)최저가내역작업(광주3-83.5%-동일)" xfId="4586"/>
    <cellStyle name="_적격 _집행갑지 _★이화-삼계도급실행(2003.04.11)_02)투찰내역서(엑셀용-1)" xfId="4587"/>
    <cellStyle name="_적격 _집행갑지 _★이화-삼계도급실행(2003.04.11)_02)투찰내역서(엑셀용-1)_02)최저가내역작업(광주3-83.5%-동일)" xfId="4588"/>
    <cellStyle name="_적격 _집행갑지 _★이화-삼계도급실행(2003.04.11)_02)투찰내역서(엑셀용-1)_05)최저가내역작업(광주3-84.5%-동일-수정확정분)" xfId="4589"/>
    <cellStyle name="_적격 _집행갑지 _★이화-삼계도급실행(2003.04.11)_02)투찰내역서(엑셀용-1-확인용)" xfId="4590"/>
    <cellStyle name="_적격 _집행갑지 _★이화-삼계도급실행(2003.04.11)_02)투찰내역서(엑셀용-1-확인용)_02)최저가내역작업(광주3-83.5%-동일)" xfId="4591"/>
    <cellStyle name="_적격 _집행갑지 _★이화-삼계도급실행(2003.04.11)_02)투찰내역서(엑셀용-1-확인용)_05)최저가내역작업(광주3-84.5%-동일-수정확정분)" xfId="4592"/>
    <cellStyle name="_적격 _집행갑지 _★이화-삼계도급실행(2003.04.11)_05)최저가내역작업(광주3-84.5%-동일-수정확정분)" xfId="4593"/>
    <cellStyle name="_적격 _집행갑지 _★이화-삼계도급실행(2003.04.11)_발주의뢰서(발코니난간)071004" xfId="4594"/>
    <cellStyle name="_적격 _집행갑지 _★이화-삼계도급실행(2003.04.11)_유리공사(문화동8.5)" xfId="4595"/>
    <cellStyle name="_적격 _집행갑지 _★이화-삼계도급실행(2003.04.11)_유리공사(문화동8.5)_발주의뢰서(발코니난간)071004" xfId="4596"/>
    <cellStyle name="_적격 _집행갑지 _★이화-삼계도급실행(2003.04.11)_유리공사(문화동8.5)_창호철물수량(05.9.7)" xfId="4597"/>
    <cellStyle name="_적격 _집행갑지 _★이화-삼계도급실행(2003.04.11)_유리공사(문화동8.5)_창호철물수량(05.9.7)_발주의뢰서(발코니난간)071004" xfId="4598"/>
    <cellStyle name="_적격 _집행갑지 _★이화-삼계도급실행(2003.04.11)_창호철물(검토)" xfId="4599"/>
    <cellStyle name="_적격 _집행갑지 _★이화-삼계도급실행(2003.04.11)_창호철물(검토)_발주의뢰서(발코니난간)071004" xfId="4600"/>
    <cellStyle name="_적격 _집행갑지 _★이화-삼계도급실행(2003.04.11)_창호철물(검토)_창호철물수량(05.9.7)" xfId="4601"/>
    <cellStyle name="_적격 _집행갑지 _★이화-삼계도급실행(2003.04.11)_창호철물(검토)_창호철물수량(05.9.7)_발주의뢰서(발코니난간)071004" xfId="4602"/>
    <cellStyle name="_적격 _집행갑지 _02)최저가내역작업(광주3-83.5%-동일)" xfId="4603"/>
    <cellStyle name="_적격 _집행갑지 _02)투찰내역서(엑셀용-1)" xfId="4604"/>
    <cellStyle name="_적격 _집행갑지 _02)투찰내역서(엑셀용-1)_02)최저가내역작업(광주3-83.5%-동일)" xfId="4605"/>
    <cellStyle name="_적격 _집행갑지 _02)투찰내역서(엑셀용-1)_05)최저가내역작업(광주3-84.5%-동일-수정확정분)" xfId="4606"/>
    <cellStyle name="_적격 _집행갑지 _02)투찰내역서(엑셀용-1-확인용)" xfId="4607"/>
    <cellStyle name="_적격 _집행갑지 _02)투찰내역서(엑셀용-1-확인용)_02)최저가내역작업(광주3-83.5%-동일)" xfId="4608"/>
    <cellStyle name="_적격 _집행갑지 _02)투찰내역서(엑셀용-1-확인용)_05)최저가내역작업(광주3-84.5%-동일-수정확정분)" xfId="4609"/>
    <cellStyle name="_적격 _집행갑지 _05)최저가내역작업(광주3-84.5%-동일-수정확정분)" xfId="4610"/>
    <cellStyle name="_적격 _집행갑지 _2002년 현장운영계획양식" xfId="1295"/>
    <cellStyle name="_적격 _집행갑지 _2002년 현장운영계획양식_2003년실행(싸릿재)" xfId="1296"/>
    <cellStyle name="_적격 _집행갑지 _2002년 현장운영계획양식_2003년실행(싸릿재)_거제신현터널현장실행" xfId="1297"/>
    <cellStyle name="_적격 _집행갑지 _2002년 현장운영계획양식_2003년실행(싸릿재)_거제신현터널현장실행_원덕실행분할" xfId="1298"/>
    <cellStyle name="_적격 _집행갑지 _2002년 현장운영계획양식_2003년실행(싸릿재)_신현실행단가산출서" xfId="1299"/>
    <cellStyle name="_적격 _집행갑지 _2002년 현장운영계획양식_2003년실행(싸릿재)_신현실행단가산출서_원덕실행분할" xfId="1300"/>
    <cellStyle name="_적격 _집행갑지 _2002년 현장운영계획양식_2003년실행(싸릿재)_원덕실행분할" xfId="1301"/>
    <cellStyle name="_적격 _집행갑지 _2002년 현장운영계획양식_실행단가" xfId="1302"/>
    <cellStyle name="_적격 _집행갑지 _2002년 현장운영계획양식_실행단가_2003년실행(싸릿재)" xfId="1303"/>
    <cellStyle name="_적격 _집행갑지 _2002년 현장운영계획양식_실행단가_2003년실행(싸릿재)_거제신현터널현장실행" xfId="1304"/>
    <cellStyle name="_적격 _집행갑지 _2002년 현장운영계획양식_실행단가_2003년실행(싸릿재)_거제신현터널현장실행_원덕실행분할" xfId="1305"/>
    <cellStyle name="_적격 _집행갑지 _2002년 현장운영계획양식_실행단가_2003년실행(싸릿재)_신현실행단가산출서" xfId="1306"/>
    <cellStyle name="_적격 _집행갑지 _2002년 현장운영계획양식_실행단가_2003년실행(싸릿재)_신현실행단가산출서_원덕실행분할" xfId="1307"/>
    <cellStyle name="_적격 _집행갑지 _2002년 현장운영계획양식_실행단가_2003년실행(싸릿재)_원덕실행분할" xfId="1308"/>
    <cellStyle name="_적격 _집행갑지 _2002년 현장운영계획양식_실행단가_원덕실행분할" xfId="1309"/>
    <cellStyle name="_적격 _집행갑지 _2002년 현장운영계획양식_원덕실행분할" xfId="1310"/>
    <cellStyle name="_적격 _집행갑지 _2003년 실행(장성-담양)" xfId="1311"/>
    <cellStyle name="_적격 _집행갑지 _2003년 실행(장성-담양)_원덕실행분할" xfId="1312"/>
    <cellStyle name="_적격 _집행갑지 _2003년실행양식" xfId="1313"/>
    <cellStyle name="_적격 _집행갑지 _2003년실행양식_2003년실행(싸릿재)" xfId="1314"/>
    <cellStyle name="_적격 _집행갑지 _2003년실행양식_2003년실행(싸릿재)_거제신현터널현장실행" xfId="1315"/>
    <cellStyle name="_적격 _집행갑지 _2003년실행양식_2003년실행(싸릿재)_거제신현터널현장실행_원덕실행분할" xfId="1316"/>
    <cellStyle name="_적격 _집행갑지 _2003년실행양식_2003년실행(싸릿재)_신현실행단가산출서" xfId="1317"/>
    <cellStyle name="_적격 _집행갑지 _2003년실행양식_2003년실행(싸릿재)_신현실행단가산출서_원덕실행분할" xfId="1318"/>
    <cellStyle name="_적격 _집행갑지 _2003년실행양식_2003년실행(싸릿재)_원덕실행분할" xfId="1319"/>
    <cellStyle name="_적격 _집행갑지 _2003년실행양식_원덕실행분할" xfId="1320"/>
    <cellStyle name="_적격 _집행갑지 _2003웁스" xfId="1321"/>
    <cellStyle name="_적격 _집행갑지 _2003웁스_2003년실행(싸릿재)" xfId="1322"/>
    <cellStyle name="_적격 _집행갑지 _2003웁스_2003년실행(싸릿재)_거제신현터널현장실행" xfId="1323"/>
    <cellStyle name="_적격 _집행갑지 _2003웁스_2003년실행(싸릿재)_거제신현터널현장실행_원덕실행분할" xfId="1324"/>
    <cellStyle name="_적격 _집행갑지 _2003웁스_2003년실행(싸릿재)_신현실행단가산출서" xfId="1325"/>
    <cellStyle name="_적격 _집행갑지 _2003웁스_2003년실행(싸릿재)_신현실행단가산출서_원덕실행분할" xfId="1326"/>
    <cellStyle name="_적격 _집행갑지 _2003웁스_2003년실행(싸릿재)_원덕실행분할" xfId="1327"/>
    <cellStyle name="_적격 _집행갑지 _2003웁스_원덕실행분할" xfId="1328"/>
    <cellStyle name="_적격 _집행갑지 _거제신현터널현장실행" xfId="1329"/>
    <cellStyle name="_적격 _집행갑지 _거제신현터널현장실행_원덕실행분할" xfId="1330"/>
    <cellStyle name="_적격 _집행갑지 _경춘선3공구-설투견" xfId="1331"/>
    <cellStyle name="_적격 _집행갑지 _광주평동실행" xfId="4611"/>
    <cellStyle name="_적격 _집행갑지 _광주평동실행_발주의뢰서(발코니난간)071004" xfId="4612"/>
    <cellStyle name="_적격 _집행갑지 _광주평동실행_번암견적의뢰(협력)" xfId="4613"/>
    <cellStyle name="_적격 _집행갑지 _광주평동실행_번암견적의뢰(협력)_발주의뢰서(발코니난간)071004" xfId="4614"/>
    <cellStyle name="_적격 _집행갑지 _광주평동품의1" xfId="4615"/>
    <cellStyle name="_적격 _집행갑지 _광주평동품의1_무안-광주2공구(협력)수정" xfId="4616"/>
    <cellStyle name="_적격 _집행갑지 _광주평동품의1_무안-광주2공구(협력)수정_발주의뢰서(발코니난간)071004" xfId="4617"/>
    <cellStyle name="_적격 _집행갑지 _광주평동품의1_발주의뢰서(발코니난간)071004" xfId="4618"/>
    <cellStyle name="_적격 _집행갑지 _광주평동품의1_번암견적의뢰(협력)" xfId="4619"/>
    <cellStyle name="_적격 _집행갑지 _광주평동품의1_번암견적의뢰(협력)_발주의뢰서(발코니난간)071004" xfId="4620"/>
    <cellStyle name="_적격 _집행갑지 _광주평동품의1_적상무주IC도로(1공구)" xfId="4621"/>
    <cellStyle name="_적격 _집행갑지 _광주평동품의1_적상무주IC도로(1공구)_발주의뢰서(발코니난간)071004" xfId="4622"/>
    <cellStyle name="_적격 _집행갑지 _괴산연풍2(설계공종)" xfId="4623"/>
    <cellStyle name="_적격 _집행갑지 _괴산연풍2(설계공종)_02)최저가내역작업(광주3-83.5%-동일)" xfId="4624"/>
    <cellStyle name="_적격 _집행갑지 _괴산연풍2(설계공종)_02)투찰내역서(엑셀용-1)" xfId="4625"/>
    <cellStyle name="_적격 _집행갑지 _괴산연풍2(설계공종)_02)투찰내역서(엑셀용-1)_02)최저가내역작업(광주3-83.5%-동일)" xfId="4626"/>
    <cellStyle name="_적격 _집행갑지 _괴산연풍2(설계공종)_02)투찰내역서(엑셀용-1)_05)최저가내역작업(광주3-84.5%-동일-수정확정분)" xfId="4627"/>
    <cellStyle name="_적격 _집행갑지 _괴산연풍2(설계공종)_02)투찰내역서(엑셀용-1-확인용)" xfId="4628"/>
    <cellStyle name="_적격 _집행갑지 _괴산연풍2(설계공종)_02)투찰내역서(엑셀용-1-확인용)_02)최저가내역작업(광주3-83.5%-동일)" xfId="4629"/>
    <cellStyle name="_적격 _집행갑지 _괴산연풍2(설계공종)_02)투찰내역서(엑셀용-1-확인용)_05)최저가내역작업(광주3-84.5%-동일-수정확정분)" xfId="4630"/>
    <cellStyle name="_적격 _집행갑지 _괴산연풍2(설계공종)_05)최저가내역작업(광주3-84.5%-동일-수정확정분)" xfId="4631"/>
    <cellStyle name="_적격 _집행갑지 _괴산연풍2(설계공종)_발주의뢰서(발코니난간)071004" xfId="4632"/>
    <cellStyle name="_적격 _집행갑지 _괴산연풍2(설계공종)_유리공사(문화동8.5)" xfId="4633"/>
    <cellStyle name="_적격 _집행갑지 _괴산연풍2(설계공종)_유리공사(문화동8.5)_발주의뢰서(발코니난간)071004" xfId="4634"/>
    <cellStyle name="_적격 _집행갑지 _괴산연풍2(설계공종)_유리공사(문화동8.5)_창호철물수량(05.9.7)" xfId="4635"/>
    <cellStyle name="_적격 _집행갑지 _괴산연풍2(설계공종)_유리공사(문화동8.5)_창호철물수량(05.9.7)_발주의뢰서(발코니난간)071004" xfId="4636"/>
    <cellStyle name="_적격 _집행갑지 _괴산연풍2(설계공종)_창호철물(검토)" xfId="4637"/>
    <cellStyle name="_적격 _집행갑지 _괴산연풍2(설계공종)_창호철물(검토)_발주의뢰서(발코니난간)071004" xfId="4638"/>
    <cellStyle name="_적격 _집행갑지 _괴산연풍2(설계공종)_창호철물(검토)_창호철물수량(05.9.7)" xfId="4639"/>
    <cellStyle name="_적격 _집행갑지 _괴산연풍2(설계공종)_창호철물(검토)_창호철물수량(05.9.7)_발주의뢰서(발코니난간)071004" xfId="4640"/>
    <cellStyle name="_적격 _집행갑지 _기본단가" xfId="4641"/>
    <cellStyle name="_적격 _집행갑지 _기본단가_02)최저가내역작업(광주3-83.5%-동일)" xfId="4642"/>
    <cellStyle name="_적격 _집행갑지 _기본단가_02)투찰내역서(엑셀용-1)" xfId="4643"/>
    <cellStyle name="_적격 _집행갑지 _기본단가_02)투찰내역서(엑셀용-1)_02)최저가내역작업(광주3-83.5%-동일)" xfId="4644"/>
    <cellStyle name="_적격 _집행갑지 _기본단가_02)투찰내역서(엑셀용-1)_05)최저가내역작업(광주3-84.5%-동일-수정확정분)" xfId="4645"/>
    <cellStyle name="_적격 _집행갑지 _기본단가_02)투찰내역서(엑셀용-1-확인용)" xfId="4646"/>
    <cellStyle name="_적격 _집행갑지 _기본단가_02)투찰내역서(엑셀용-1-확인용)_02)최저가내역작업(광주3-83.5%-동일)" xfId="4647"/>
    <cellStyle name="_적격 _집행갑지 _기본단가_02)투찰내역서(엑셀용-1-확인용)_05)최저가내역작업(광주3-84.5%-동일-수정확정분)" xfId="4648"/>
    <cellStyle name="_적격 _집행갑지 _기본단가_05)최저가내역작업(광주3-84.5%-동일-수정확정분)" xfId="4649"/>
    <cellStyle name="_적격 _집행갑지 _기본단가_발주의뢰서(발코니난간)071004" xfId="4650"/>
    <cellStyle name="_적격 _집행갑지 _기본단가_유리공사(문화동8.5)" xfId="4651"/>
    <cellStyle name="_적격 _집행갑지 _기본단가_유리공사(문화동8.5)_발주의뢰서(발코니난간)071004" xfId="4652"/>
    <cellStyle name="_적격 _집행갑지 _기본단가_유리공사(문화동8.5)_창호철물수량(05.9.7)" xfId="4653"/>
    <cellStyle name="_적격 _집행갑지 _기본단가_유리공사(문화동8.5)_창호철물수량(05.9.7)_발주의뢰서(발코니난간)071004" xfId="4654"/>
    <cellStyle name="_적격 _집행갑지 _기본단가_창호철물(검토)" xfId="4655"/>
    <cellStyle name="_적격 _집행갑지 _기본단가_창호철물(검토)_발주의뢰서(발코니난간)071004" xfId="4656"/>
    <cellStyle name="_적격 _집행갑지 _기본단가_창호철물(검토)_창호철물수량(05.9.7)" xfId="4657"/>
    <cellStyle name="_적격 _집행갑지 _기본단가_창호철물(검토)_창호철물수량(05.9.7)_발주의뢰서(발코니난간)071004" xfId="4658"/>
    <cellStyle name="_적격 _집행갑지 _기성보고" xfId="1332"/>
    <cellStyle name="_적격 _집행갑지 _기성보고_원덕실행분할" xfId="1333"/>
    <cellStyle name="_적격 _집행갑지 _기성보고01월" xfId="1334"/>
    <cellStyle name="_적격 _집행갑지 _기성보고01월_원덕실행분할" xfId="1335"/>
    <cellStyle name="_적격 _집행갑지 _기성보고12월" xfId="1336"/>
    <cellStyle name="_적격 _집행갑지 _기성보고12월_원덕실행분할" xfId="1337"/>
    <cellStyle name="_적격 _집행갑지 _기장하수실행1" xfId="4659"/>
    <cellStyle name="_적격 _집행갑지 _기장하수실행1_발주의뢰서(발코니난간)071004" xfId="4660"/>
    <cellStyle name="_적격 _집행갑지 _기장하수실행1_번암견적의뢰(협력)" xfId="4661"/>
    <cellStyle name="_적격 _집행갑지 _기장하수실행1_번암견적의뢰(협력)_발주의뢰서(발코니난간)071004" xfId="4662"/>
    <cellStyle name="_적격 _집행갑지 _당진대전-5 설투견" xfId="1338"/>
    <cellStyle name="_적격 _집행갑지 _동면장안1(조사기안)" xfId="4663"/>
    <cellStyle name="_적격 _집행갑지 _동면장안1(조사기안)_02)최저가내역작업(광주3-83.5%-동일)" xfId="4664"/>
    <cellStyle name="_적격 _집행갑지 _동면장안1(조사기안)_02)투찰내역서(엑셀용-1)" xfId="4665"/>
    <cellStyle name="_적격 _집행갑지 _동면장안1(조사기안)_02)투찰내역서(엑셀용-1)_02)최저가내역작업(광주3-83.5%-동일)" xfId="4666"/>
    <cellStyle name="_적격 _집행갑지 _동면장안1(조사기안)_02)투찰내역서(엑셀용-1)_05)최저가내역작업(광주3-84.5%-동일-수정확정분)" xfId="4667"/>
    <cellStyle name="_적격 _집행갑지 _동면장안1(조사기안)_02)투찰내역서(엑셀용-1-확인용)" xfId="4668"/>
    <cellStyle name="_적격 _집행갑지 _동면장안1(조사기안)_02)투찰내역서(엑셀용-1-확인용)_02)최저가내역작업(광주3-83.5%-동일)" xfId="4669"/>
    <cellStyle name="_적격 _집행갑지 _동면장안1(조사기안)_02)투찰내역서(엑셀용-1-확인용)_05)최저가내역작업(광주3-84.5%-동일-수정확정분)" xfId="4670"/>
    <cellStyle name="_적격 _집행갑지 _동면장안1(조사기안)_05)최저가내역작업(광주3-84.5%-동일-수정확정분)" xfId="4671"/>
    <cellStyle name="_적격 _집행갑지 _동면장안1(조사기안)_발주의뢰서(발코니난간)071004" xfId="4672"/>
    <cellStyle name="_적격 _집행갑지 _동면장안1(조사기안)_유리공사(문화동8.5)" xfId="4673"/>
    <cellStyle name="_적격 _집행갑지 _동면장안1(조사기안)_유리공사(문화동8.5)_발주의뢰서(발코니난간)071004" xfId="4674"/>
    <cellStyle name="_적격 _집행갑지 _동면장안1(조사기안)_유리공사(문화동8.5)_창호철물수량(05.9.7)" xfId="4675"/>
    <cellStyle name="_적격 _집행갑지 _동면장안1(조사기안)_유리공사(문화동8.5)_창호철물수량(05.9.7)_발주의뢰서(발코니난간)071004" xfId="4676"/>
    <cellStyle name="_적격 _집행갑지 _동면장안1(조사기안)_창호철물(검토)" xfId="4677"/>
    <cellStyle name="_적격 _집행갑지 _동면장안1(조사기안)_창호철물(검토)_발주의뢰서(발코니난간)071004" xfId="4678"/>
    <cellStyle name="_적격 _집행갑지 _동면장안1(조사기안)_창호철물(검토)_창호철물수량(05.9.7)" xfId="4679"/>
    <cellStyle name="_적격 _집행갑지 _동면장안1(조사기안)_창호철물(검토)_창호철물수량(05.9.7)_발주의뢰서(발코니난간)071004" xfId="4680"/>
    <cellStyle name="_적격 _집행갑지 _무안-광주2공구(협력)수정" xfId="4681"/>
    <cellStyle name="_적격 _집행갑지 _무안-광주2공구(협력)수정_발주의뢰서(발코니난간)071004" xfId="4682"/>
    <cellStyle name="_적격 _집행갑지 _발주의뢰서(발코니난간)071004" xfId="4683"/>
    <cellStyle name="_적격 _집행갑지 _번암견적의뢰(협력)" xfId="4684"/>
    <cellStyle name="_적격 _집행갑지 _번암견적의뢰(협력)_발주의뢰서(발코니난간)071004" xfId="4685"/>
    <cellStyle name="_적격 _집행갑지 _번영교2001년사업보고" xfId="1339"/>
    <cellStyle name="_적격 _집행갑지 _번영교2001년사업보고_원덕실행분할" xfId="1340"/>
    <cellStyle name="_적격 _집행갑지 _번영교실단가작업(현장)" xfId="1341"/>
    <cellStyle name="_적격 _집행갑지 _번영교실단가작업(현장)_원덕실행분할" xfId="1342"/>
    <cellStyle name="_적격 _집행갑지 _송학실행안" xfId="4686"/>
    <cellStyle name="_적격 _집행갑지 _송학실행안_발주의뢰서(발코니난간)071004" xfId="4687"/>
    <cellStyle name="_적격 _집행갑지 _송학실행안_번암견적의뢰(협력)" xfId="4688"/>
    <cellStyle name="_적격 _집행갑지 _송학실행안_번암견적의뢰(협력)_발주의뢰서(발코니난간)071004" xfId="4689"/>
    <cellStyle name="_적격 _집행갑지 _송학하수투찰" xfId="4690"/>
    <cellStyle name="_적격 _집행갑지 _송학하수투찰_발주의뢰서(발코니난간)071004" xfId="4691"/>
    <cellStyle name="_적격 _집행갑지 _송학하수투찰_번암견적의뢰(협력)" xfId="4692"/>
    <cellStyle name="_적격 _집행갑지 _송학하수투찰_번암견적의뢰(협력)_발주의뢰서(발코니난간)071004" xfId="4693"/>
    <cellStyle name="_적격 _집행갑지 _송학하수품의(설계넣고)" xfId="4694"/>
    <cellStyle name="_적격 _집행갑지 _송학하수품의(설계넣고)_무안-광주2공구(협력)수정" xfId="4695"/>
    <cellStyle name="_적격 _집행갑지 _송학하수품의(설계넣고)_무안-광주2공구(협력)수정_발주의뢰서(발코니난간)071004" xfId="4696"/>
    <cellStyle name="_적격 _집행갑지 _송학하수품의(설계넣고)_발주의뢰서(발코니난간)071004" xfId="4697"/>
    <cellStyle name="_적격 _집행갑지 _송학하수품의(설계넣고)_번암견적의뢰(협력)" xfId="4698"/>
    <cellStyle name="_적격 _집행갑지 _송학하수품의(설계넣고)_번암견적의뢰(협력)_발주의뢰서(발코니난간)071004" xfId="4699"/>
    <cellStyle name="_적격 _집행갑지 _송학하수품의(설계넣고)_적상무주IC도로(1공구)" xfId="4700"/>
    <cellStyle name="_적격 _집행갑지 _송학하수품의(설계넣고)_적상무주IC도로(1공구)_발주의뢰서(발코니난간)071004" xfId="4701"/>
    <cellStyle name="_적격 _집행갑지 _수원테크노(기안)" xfId="4702"/>
    <cellStyle name="_적격 _집행갑지 _수원테크노(기안)_02)최저가내역작업(광주3-83.5%-동일)" xfId="4703"/>
    <cellStyle name="_적격 _집행갑지 _수원테크노(기안)_02)투찰내역서(엑셀용-1)" xfId="4704"/>
    <cellStyle name="_적격 _집행갑지 _수원테크노(기안)_02)투찰내역서(엑셀용-1)_02)최저가내역작업(광주3-83.5%-동일)" xfId="4705"/>
    <cellStyle name="_적격 _집행갑지 _수원테크노(기안)_02)투찰내역서(엑셀용-1)_05)최저가내역작업(광주3-84.5%-동일-수정확정분)" xfId="4706"/>
    <cellStyle name="_적격 _집행갑지 _수원테크노(기안)_02)투찰내역서(엑셀용-1-확인용)" xfId="4707"/>
    <cellStyle name="_적격 _집행갑지 _수원테크노(기안)_02)투찰내역서(엑셀용-1-확인용)_02)최저가내역작업(광주3-83.5%-동일)" xfId="4708"/>
    <cellStyle name="_적격 _집행갑지 _수원테크노(기안)_02)투찰내역서(엑셀용-1-확인용)_05)최저가내역작업(광주3-84.5%-동일-수정확정분)" xfId="4709"/>
    <cellStyle name="_적격 _집행갑지 _수원테크노(기안)_05)최저가내역작업(광주3-84.5%-동일-수정확정분)" xfId="4710"/>
    <cellStyle name="_적격 _집행갑지 _수원테크노(기안)_발주의뢰서(발코니난간)071004" xfId="4711"/>
    <cellStyle name="_적격 _집행갑지 _수원테크노(기안)_유리공사(문화동8.5)" xfId="4712"/>
    <cellStyle name="_적격 _집행갑지 _수원테크노(기안)_유리공사(문화동8.5)_발주의뢰서(발코니난간)071004" xfId="4713"/>
    <cellStyle name="_적격 _집행갑지 _수원테크노(기안)_유리공사(문화동8.5)_창호철물수량(05.9.7)" xfId="4714"/>
    <cellStyle name="_적격 _집행갑지 _수원테크노(기안)_유리공사(문화동8.5)_창호철물수량(05.9.7)_발주의뢰서(발코니난간)071004" xfId="4715"/>
    <cellStyle name="_적격 _집행갑지 _수원테크노(기안)_창호철물(검토)" xfId="4716"/>
    <cellStyle name="_적격 _집행갑지 _수원테크노(기안)_창호철물(검토)_발주의뢰서(발코니난간)071004" xfId="4717"/>
    <cellStyle name="_적격 _집행갑지 _수원테크노(기안)_창호철물(검토)_창호철물수량(05.9.7)" xfId="4718"/>
    <cellStyle name="_적격 _집행갑지 _수원테크노(기안)_창호철물(검토)_창호철물수량(05.9.7)_발주의뢰서(발코니난간)071004" xfId="4719"/>
    <cellStyle name="_적격 _집행갑지 _신현실행단가산출서" xfId="1343"/>
    <cellStyle name="_적격 _집행갑지 _신현실행단가산출서_원덕실행분할" xfId="1344"/>
    <cellStyle name="_적격 _집행갑지 _실행내역2001년1월변경" xfId="1345"/>
    <cellStyle name="_적격 _집행갑지 _실행내역2001년1월변경_2002년 현장운영계획양식" xfId="1346"/>
    <cellStyle name="_적격 _집행갑지 _실행내역2001년1월변경_2002년 현장운영계획양식_2003년실행(싸릿재)" xfId="1347"/>
    <cellStyle name="_적격 _집행갑지 _실행내역2001년1월변경_2002년 현장운영계획양식_2003년실행(싸릿재)_거제신현터널현장실행" xfId="1348"/>
    <cellStyle name="_적격 _집행갑지 _실행내역2001년1월변경_2002년 현장운영계획양식_2003년실행(싸릿재)_거제신현터널현장실행_원덕실행분할" xfId="1349"/>
    <cellStyle name="_적격 _집행갑지 _실행내역2001년1월변경_2002년 현장운영계획양식_2003년실행(싸릿재)_신현실행단가산출서" xfId="1350"/>
    <cellStyle name="_적격 _집행갑지 _실행내역2001년1월변경_2002년 현장운영계획양식_2003년실행(싸릿재)_신현실행단가산출서_원덕실행분할" xfId="1351"/>
    <cellStyle name="_적격 _집행갑지 _실행내역2001년1월변경_2002년 현장운영계획양식_2003년실행(싸릿재)_원덕실행분할" xfId="1352"/>
    <cellStyle name="_적격 _집행갑지 _실행내역2001년1월변경_2002년 현장운영계획양식_실행단가" xfId="1353"/>
    <cellStyle name="_적격 _집행갑지 _실행내역2001년1월변경_2002년 현장운영계획양식_실행단가_2003년실행(싸릿재)" xfId="1354"/>
    <cellStyle name="_적격 _집행갑지 _실행내역2001년1월변경_2002년 현장운영계획양식_실행단가_2003년실행(싸릿재)_거제신현터널현장실행" xfId="1355"/>
    <cellStyle name="_적격 _집행갑지 _실행내역2001년1월변경_2002년 현장운영계획양식_실행단가_2003년실행(싸릿재)_거제신현터널현장실행_원덕실행분할" xfId="1356"/>
    <cellStyle name="_적격 _집행갑지 _실행내역2001년1월변경_2002년 현장운영계획양식_실행단가_2003년실행(싸릿재)_신현실행단가산출서" xfId="1357"/>
    <cellStyle name="_적격 _집행갑지 _실행내역2001년1월변경_2002년 현장운영계획양식_실행단가_2003년실행(싸릿재)_신현실행단가산출서_원덕실행분할" xfId="1358"/>
    <cellStyle name="_적격 _집행갑지 _실행내역2001년1월변경_2002년 현장운영계획양식_실행단가_2003년실행(싸릿재)_원덕실행분할" xfId="1359"/>
    <cellStyle name="_적격 _집행갑지 _실행내역2001년1월변경_2002년 현장운영계획양식_실행단가_원덕실행분할" xfId="1360"/>
    <cellStyle name="_적격 _집행갑지 _실행내역2001년1월변경_2002년 현장운영계획양식_원덕실행분할" xfId="1361"/>
    <cellStyle name="_적격 _집행갑지 _실행내역2001년1월변경_2003년 실행(장성-담양)" xfId="1362"/>
    <cellStyle name="_적격 _집행갑지 _실행내역2001년1월변경_2003년 실행(장성-담양)_원덕실행분할" xfId="1363"/>
    <cellStyle name="_적격 _집행갑지 _실행내역2001년1월변경_2003년실행양식" xfId="1364"/>
    <cellStyle name="_적격 _집행갑지 _실행내역2001년1월변경_2003년실행양식_2003년실행(싸릿재)" xfId="1365"/>
    <cellStyle name="_적격 _집행갑지 _실행내역2001년1월변경_2003년실행양식_2003년실행(싸릿재)_거제신현터널현장실행" xfId="1366"/>
    <cellStyle name="_적격 _집행갑지 _실행내역2001년1월변경_2003년실행양식_2003년실행(싸릿재)_거제신현터널현장실행_원덕실행분할" xfId="1367"/>
    <cellStyle name="_적격 _집행갑지 _실행내역2001년1월변경_2003년실행양식_2003년실행(싸릿재)_신현실행단가산출서" xfId="1368"/>
    <cellStyle name="_적격 _집행갑지 _실행내역2001년1월변경_2003년실행양식_2003년실행(싸릿재)_신현실행단가산출서_원덕실행분할" xfId="1369"/>
    <cellStyle name="_적격 _집행갑지 _실행내역2001년1월변경_2003년실행양식_2003년실행(싸릿재)_원덕실행분할" xfId="1370"/>
    <cellStyle name="_적격 _집행갑지 _실행내역2001년1월변경_2003년실행양식_원덕실행분할" xfId="1371"/>
    <cellStyle name="_적격 _집행갑지 _실행내역2001년1월변경_2003웁스" xfId="1372"/>
    <cellStyle name="_적격 _집행갑지 _실행내역2001년1월변경_2003웁스_2003년실행(싸릿재)" xfId="1373"/>
    <cellStyle name="_적격 _집행갑지 _실행내역2001년1월변경_2003웁스_2003년실행(싸릿재)_거제신현터널현장실행" xfId="1374"/>
    <cellStyle name="_적격 _집행갑지 _실행내역2001년1월변경_2003웁스_2003년실행(싸릿재)_거제신현터널현장실행_원덕실행분할" xfId="1375"/>
    <cellStyle name="_적격 _집행갑지 _실행내역2001년1월변경_2003웁스_2003년실행(싸릿재)_신현실행단가산출서" xfId="1376"/>
    <cellStyle name="_적격 _집행갑지 _실행내역2001년1월변경_2003웁스_2003년실행(싸릿재)_신현실행단가산출서_원덕실행분할" xfId="1377"/>
    <cellStyle name="_적격 _집행갑지 _실행내역2001년1월변경_2003웁스_2003년실행(싸릿재)_원덕실행분할" xfId="1378"/>
    <cellStyle name="_적격 _집행갑지 _실행내역2001년1월변경_2003웁스_원덕실행분할" xfId="1379"/>
    <cellStyle name="_적격 _집행갑지 _실행내역2001년1월변경_거제신현터널현장실행" xfId="1380"/>
    <cellStyle name="_적격 _집행갑지 _실행내역2001년1월변경_거제신현터널현장실행_원덕실행분할" xfId="1381"/>
    <cellStyle name="_적격 _집행갑지 _실행내역2001년1월변경_번영교2001년사업보고" xfId="1382"/>
    <cellStyle name="_적격 _집행갑지 _실행내역2001년1월변경_번영교2001년사업보고_원덕실행분할" xfId="1383"/>
    <cellStyle name="_적격 _집행갑지 _실행내역2001년1월변경_신현실행단가산출서" xfId="1384"/>
    <cellStyle name="_적격 _집행갑지 _실행내역2001년1월변경_신현실행단가산출서_원덕실행분할" xfId="1385"/>
    <cellStyle name="_적격 _집행갑지 _실행내역2001년1월변경_싸릿재실행-2(직영)" xfId="1386"/>
    <cellStyle name="_적격 _집행갑지 _실행내역2001년1월변경_싸릿재실행-2(직영)_2003년실행(싸릿재)" xfId="1387"/>
    <cellStyle name="_적격 _집행갑지 _실행내역2001년1월변경_싸릿재실행-2(직영)_2003년실행(싸릿재)_거제신현터널현장실행" xfId="1388"/>
    <cellStyle name="_적격 _집행갑지 _실행내역2001년1월변경_싸릿재실행-2(직영)_2003년실행(싸릿재)_거제신현터널현장실행_원덕실행분할" xfId="1389"/>
    <cellStyle name="_적격 _집행갑지 _실행내역2001년1월변경_싸릿재실행-2(직영)_2003년실행(싸릿재)_신현실행단가산출서" xfId="1390"/>
    <cellStyle name="_적격 _집행갑지 _실행내역2001년1월변경_싸릿재실행-2(직영)_2003년실행(싸릿재)_신현실행단가산출서_원덕실행분할" xfId="1391"/>
    <cellStyle name="_적격 _집행갑지 _실행내역2001년1월변경_싸릿재실행-2(직영)_2003년실행(싸릿재)_원덕실행분할" xfId="1392"/>
    <cellStyle name="_적격 _집행갑지 _실행내역2001년1월변경_싸릿재실행-2(직영)_원덕실행분할" xfId="1393"/>
    <cellStyle name="_적격 _집행갑지 _실행내역2001년1월변경_원덕실행분할" xfId="1394"/>
    <cellStyle name="_적격 _집행갑지 _실행내역2001년1월변경_잔여실행예산" xfId="1395"/>
    <cellStyle name="_적격 _집행갑지 _실행내역2001년1월변경_잔여실행예산_2003년실행(싸릿재)" xfId="1396"/>
    <cellStyle name="_적격 _집행갑지 _실행내역2001년1월변경_잔여실행예산_2003년실행(싸릿재)_거제신현터널현장실행" xfId="1397"/>
    <cellStyle name="_적격 _집행갑지 _실행내역2001년1월변경_잔여실행예산_2003년실행(싸릿재)_거제신현터널현장실행_원덕실행분할" xfId="1398"/>
    <cellStyle name="_적격 _집행갑지 _실행내역2001년1월변경_잔여실행예산_2003년실행(싸릿재)_신현실행단가산출서" xfId="1399"/>
    <cellStyle name="_적격 _집행갑지 _실행내역2001년1월변경_잔여실행예산_2003년실행(싸릿재)_신현실행단가산출서_원덕실행분할" xfId="1400"/>
    <cellStyle name="_적격 _집행갑지 _실행내역2001년1월변경_잔여실행예산_2003년실행(싸릿재)_원덕실행분할" xfId="1401"/>
    <cellStyle name="_적격 _집행갑지 _실행내역2001년1월변경_잔여실행예산_원덕실행분할" xfId="1402"/>
    <cellStyle name="_적격 _집행갑지 _실행내역2001년1월변경_장비자재노무양식1" xfId="1403"/>
    <cellStyle name="_적격 _집행갑지 _실행내역2001년1월변경_장비자재노무양식1_원덕실행분할" xfId="1404"/>
    <cellStyle name="_적격 _집행갑지 _실행내역2001년1월변경_장성담양개설회의" xfId="1405"/>
    <cellStyle name="_적격 _집행갑지 _실행내역2001년1월변경_장성담양개설회의_원덕실행분할" xfId="1406"/>
    <cellStyle name="_적격 _집행갑지 _실행내역2001년1월변경_현장실행" xfId="1407"/>
    <cellStyle name="_적격 _집행갑지 _실행내역2001년1월변경_현장실행_원덕실행분할" xfId="1408"/>
    <cellStyle name="_적격 _집행갑지 _실행내역2001년1월변경_현장운영계획" xfId="1409"/>
    <cellStyle name="_적격 _집행갑지 _실행내역2001년1월변경_현장운영계획(2001.2.6)" xfId="1410"/>
    <cellStyle name="_적격 _집행갑지 _실행내역2001년1월변경_현장운영계획(2001.2.6)_원덕실행분할" xfId="1411"/>
    <cellStyle name="_적격 _집행갑지 _실행내역2001년1월변경_현장운영계획_원덕실행분할" xfId="1412"/>
    <cellStyle name="_적격 _집행갑지 _실행내역2001년1월변경_Book3" xfId="1413"/>
    <cellStyle name="_적격 _집행갑지 _실행내역2001년1월변경_Book3_2003년실행(싸릿재)" xfId="1414"/>
    <cellStyle name="_적격 _집행갑지 _실행내역2001년1월변경_Book3_2003년실행(싸릿재)_거제신현터널현장실행" xfId="1415"/>
    <cellStyle name="_적격 _집행갑지 _실행내역2001년1월변경_Book3_2003년실행(싸릿재)_거제신현터널현장실행_원덕실행분할" xfId="1416"/>
    <cellStyle name="_적격 _집행갑지 _실행내역2001년1월변경_Book3_2003년실행(싸릿재)_신현실행단가산출서" xfId="1417"/>
    <cellStyle name="_적격 _집행갑지 _실행내역2001년1월변경_Book3_2003년실행(싸릿재)_신현실행단가산출서_원덕실행분할" xfId="1418"/>
    <cellStyle name="_적격 _집행갑지 _실행내역2001년1월변경_Book3_2003년실행(싸릿재)_원덕실행분할" xfId="1419"/>
    <cellStyle name="_적격 _집행갑지 _실행내역2001년1월변경_Book3_원덕실행분할" xfId="1420"/>
    <cellStyle name="_적격 _집행갑지 _싸릿재실행-2(직영)" xfId="1421"/>
    <cellStyle name="_적격 _집행갑지 _싸릿재실행-2(직영)_2003년실행(싸릿재)" xfId="1422"/>
    <cellStyle name="_적격 _집행갑지 _싸릿재실행-2(직영)_2003년실행(싸릿재)_거제신현터널현장실행" xfId="1423"/>
    <cellStyle name="_적격 _집행갑지 _싸릿재실행-2(직영)_2003년실행(싸릿재)_거제신현터널현장실행_원덕실행분할" xfId="1424"/>
    <cellStyle name="_적격 _집행갑지 _싸릿재실행-2(직영)_2003년실행(싸릿재)_신현실행단가산출서" xfId="1425"/>
    <cellStyle name="_적격 _집행갑지 _싸릿재실행-2(직영)_2003년실행(싸릿재)_신현실행단가산출서_원덕실행분할" xfId="1426"/>
    <cellStyle name="_적격 _집행갑지 _싸릿재실행-2(직영)_2003년실행(싸릿재)_원덕실행분할" xfId="1427"/>
    <cellStyle name="_적격 _집행갑지 _싸릿재실행-2(직영)_원덕실행분할" xfId="1428"/>
    <cellStyle name="_적격 _집행갑지 _원덕실행분할" xfId="1429"/>
    <cellStyle name="_적격 _집행갑지 _월기성(경남)" xfId="1430"/>
    <cellStyle name="_적격 _집행갑지 _월기성(경남)_원덕실행분할" xfId="1431"/>
    <cellStyle name="_적격 _집행갑지 _월말기성" xfId="1432"/>
    <cellStyle name="_적격 _집행갑지 _월말기성_원덕실행분할" xfId="1433"/>
    <cellStyle name="_적격 _집행갑지 _유리공사(문화동8.5)" xfId="4720"/>
    <cellStyle name="_적격 _집행갑지 _유리공사(문화동8.5)_발주의뢰서(발코니난간)071004" xfId="4721"/>
    <cellStyle name="_적격 _집행갑지 _유리공사(문화동8.5)_창호철물수량(05.9.7)" xfId="4722"/>
    <cellStyle name="_적격 _집행갑지 _유리공사(문화동8.5)_창호철물수량(05.9.7)_발주의뢰서(발코니난간)071004" xfId="4723"/>
    <cellStyle name="_적격 _집행갑지 _이화삼계(공종기안)" xfId="4724"/>
    <cellStyle name="_적격 _집행갑지 _이화삼계(공종기안)_02)최저가내역작업(광주3-83.5%-동일)" xfId="4725"/>
    <cellStyle name="_적격 _집행갑지 _이화삼계(공종기안)_02)투찰내역서(엑셀용-1)" xfId="4726"/>
    <cellStyle name="_적격 _집행갑지 _이화삼계(공종기안)_02)투찰내역서(엑셀용-1)_02)최저가내역작업(광주3-83.5%-동일)" xfId="4727"/>
    <cellStyle name="_적격 _집행갑지 _이화삼계(공종기안)_02)투찰내역서(엑셀용-1)_05)최저가내역작업(광주3-84.5%-동일-수정확정분)" xfId="4728"/>
    <cellStyle name="_적격 _집행갑지 _이화삼계(공종기안)_02)투찰내역서(엑셀용-1-확인용)" xfId="4729"/>
    <cellStyle name="_적격 _집행갑지 _이화삼계(공종기안)_02)투찰내역서(엑셀용-1-확인용)_02)최저가내역작업(광주3-83.5%-동일)" xfId="4730"/>
    <cellStyle name="_적격 _집행갑지 _이화삼계(공종기안)_02)투찰내역서(엑셀용-1-확인용)_05)최저가내역작업(광주3-84.5%-동일-수정확정분)" xfId="4731"/>
    <cellStyle name="_적격 _집행갑지 _이화삼계(공종기안)_05)최저가내역작업(광주3-84.5%-동일-수정확정분)" xfId="4732"/>
    <cellStyle name="_적격 _집행갑지 _이화삼계(공종기안)_발주의뢰서(발코니난간)071004" xfId="4733"/>
    <cellStyle name="_적격 _집행갑지 _이화삼계(공종기안)_유리공사(문화동8.5)" xfId="4734"/>
    <cellStyle name="_적격 _집행갑지 _이화삼계(공종기안)_유리공사(문화동8.5)_발주의뢰서(발코니난간)071004" xfId="4735"/>
    <cellStyle name="_적격 _집행갑지 _이화삼계(공종기안)_유리공사(문화동8.5)_창호철물수량(05.9.7)" xfId="4736"/>
    <cellStyle name="_적격 _집행갑지 _이화삼계(공종기안)_유리공사(문화동8.5)_창호철물수량(05.9.7)_발주의뢰서(발코니난간)071004" xfId="4737"/>
    <cellStyle name="_적격 _집행갑지 _이화삼계(공종기안)_창호철물(검토)" xfId="4738"/>
    <cellStyle name="_적격 _집행갑지 _이화삼계(공종기안)_창호철물(검토)_발주의뢰서(발코니난간)071004" xfId="4739"/>
    <cellStyle name="_적격 _집행갑지 _이화삼계(공종기안)_창호철물(검토)_창호철물수량(05.9.7)" xfId="4740"/>
    <cellStyle name="_적격 _집행갑지 _이화삼계(공종기안)_창호철물(검토)_창호철물수량(05.9.7)_발주의뢰서(발코니난간)071004" xfId="4741"/>
    <cellStyle name="_적격 _집행갑지 _잔여실행예산" xfId="1434"/>
    <cellStyle name="_적격 _집행갑지 _잔여실행예산_2003년실행(싸릿재)" xfId="1435"/>
    <cellStyle name="_적격 _집행갑지 _잔여실행예산_2003년실행(싸릿재)_거제신현터널현장실행" xfId="1436"/>
    <cellStyle name="_적격 _집행갑지 _잔여실행예산_2003년실행(싸릿재)_거제신현터널현장실행_원덕실행분할" xfId="1437"/>
    <cellStyle name="_적격 _집행갑지 _잔여실행예산_2003년실행(싸릿재)_신현실행단가산출서" xfId="1438"/>
    <cellStyle name="_적격 _집행갑지 _잔여실행예산_2003년실행(싸릿재)_신현실행단가산출서_원덕실행분할" xfId="1439"/>
    <cellStyle name="_적격 _집행갑지 _잔여실행예산_2003년실행(싸릿재)_원덕실행분할" xfId="1440"/>
    <cellStyle name="_적격 _집행갑지 _잔여실행예산_원덕실행분할" xfId="1441"/>
    <cellStyle name="_적격 _집행갑지 _장비자재노무양식1" xfId="1442"/>
    <cellStyle name="_적격 _집행갑지 _장비자재노무양식1_원덕실행분할" xfId="1443"/>
    <cellStyle name="_적격 _집행갑지 _장성담양개설회의" xfId="1444"/>
    <cellStyle name="_적격 _집행갑지 _장성담양개설회의_원덕실행분할" xfId="1445"/>
    <cellStyle name="_적격 _집행갑지 _적상무주IC도로(1공구)" xfId="4742"/>
    <cellStyle name="_적격 _집행갑지 _적상무주IC도로(1공구)_발주의뢰서(발코니난간)071004" xfId="4743"/>
    <cellStyle name="_적격 _집행갑지 _전광10공구_설계_견적" xfId="1446"/>
    <cellStyle name="_적격 _집행갑지 _정산내역서" xfId="4744"/>
    <cellStyle name="_적격 _집행갑지 _정산내역서_발주의뢰서(발코니난간)071004" xfId="4745"/>
    <cellStyle name="_적격 _집행갑지 _창호철물(검토)" xfId="4746"/>
    <cellStyle name="_적격 _집행갑지 _창호철물(검토)_발주의뢰서(발코니난간)071004" xfId="4747"/>
    <cellStyle name="_적격 _집행갑지 _창호철물(검토)_창호철물수량(05.9.7)" xfId="4748"/>
    <cellStyle name="_적격 _집행갑지 _창호철물(검토)_창호철물수량(05.9.7)_발주의뢰서(발코니난간)071004" xfId="4749"/>
    <cellStyle name="_적격 _집행갑지 _태인원평2(조사기안)" xfId="4750"/>
    <cellStyle name="_적격 _집행갑지 _태인원평2(조사기안)_02)최저가내역작업(광주3-83.5%-동일)" xfId="4751"/>
    <cellStyle name="_적격 _집행갑지 _태인원평2(조사기안)_02)투찰내역서(엑셀용-1)" xfId="4752"/>
    <cellStyle name="_적격 _집행갑지 _태인원평2(조사기안)_02)투찰내역서(엑셀용-1)_02)최저가내역작업(광주3-83.5%-동일)" xfId="4753"/>
    <cellStyle name="_적격 _집행갑지 _태인원평2(조사기안)_02)투찰내역서(엑셀용-1)_05)최저가내역작업(광주3-84.5%-동일-수정확정분)" xfId="4754"/>
    <cellStyle name="_적격 _집행갑지 _태인원평2(조사기안)_02)투찰내역서(엑셀용-1-확인용)" xfId="4755"/>
    <cellStyle name="_적격 _집행갑지 _태인원평2(조사기안)_02)투찰내역서(엑셀용-1-확인용)_02)최저가내역작업(광주3-83.5%-동일)" xfId="4756"/>
    <cellStyle name="_적격 _집행갑지 _태인원평2(조사기안)_02)투찰내역서(엑셀용-1-확인용)_05)최저가내역작업(광주3-84.5%-동일-수정확정분)" xfId="4757"/>
    <cellStyle name="_적격 _집행갑지 _태인원평2(조사기안)_05)최저가내역작업(광주3-84.5%-동일-수정확정분)" xfId="4758"/>
    <cellStyle name="_적격 _집행갑지 _태인원평2(조사기안)_발주의뢰서(발코니난간)071004" xfId="4759"/>
    <cellStyle name="_적격 _집행갑지 _태인원평2(조사기안)_유리공사(문화동8.5)" xfId="4760"/>
    <cellStyle name="_적격 _집행갑지 _태인원평2(조사기안)_유리공사(문화동8.5)_발주의뢰서(발코니난간)071004" xfId="4761"/>
    <cellStyle name="_적격 _집행갑지 _태인원평2(조사기안)_유리공사(문화동8.5)_창호철물수량(05.9.7)" xfId="4762"/>
    <cellStyle name="_적격 _집행갑지 _태인원평2(조사기안)_유리공사(문화동8.5)_창호철물수량(05.9.7)_발주의뢰서(발코니난간)071004" xfId="4763"/>
    <cellStyle name="_적격 _집행갑지 _태인원평2(조사기안)_창호철물(검토)" xfId="4764"/>
    <cellStyle name="_적격 _집행갑지 _태인원평2(조사기안)_창호철물(검토)_발주의뢰서(발코니난간)071004" xfId="4765"/>
    <cellStyle name="_적격 _집행갑지 _태인원평2(조사기안)_창호철물(검토)_창호철물수량(05.9.7)" xfId="4766"/>
    <cellStyle name="_적격 _집행갑지 _태인원평2(조사기안)_창호철물(검토)_창호철물수량(05.9.7)_발주의뢰서(발코니난간)071004" xfId="4767"/>
    <cellStyle name="_적격 _집행갑지 _현장실행" xfId="1447"/>
    <cellStyle name="_적격 _집행갑지 _현장실행_원덕실행분할" xfId="1448"/>
    <cellStyle name="_적격 _집행갑지 _현장운영계획" xfId="1449"/>
    <cellStyle name="_적격 _집행갑지 _현장운영계획(2001.2.6)" xfId="1450"/>
    <cellStyle name="_적격 _집행갑지 _현장운영계획(2001.2.6)_원덕실행분할" xfId="1451"/>
    <cellStyle name="_적격 _집행갑지 _현장운영계획_원덕실행분할" xfId="1452"/>
    <cellStyle name="_적격 _집행갑지 _Book3" xfId="1453"/>
    <cellStyle name="_적격 _집행갑지 _Book3_2003년실행(싸릿재)" xfId="1454"/>
    <cellStyle name="_적격 _집행갑지 _Book3_2003년실행(싸릿재)_거제신현터널현장실행" xfId="1455"/>
    <cellStyle name="_적격 _집행갑지 _Book3_2003년실행(싸릿재)_거제신현터널현장실행_원덕실행분할" xfId="1456"/>
    <cellStyle name="_적격 _집행갑지 _Book3_2003년실행(싸릿재)_신현실행단가산출서" xfId="1457"/>
    <cellStyle name="_적격 _집행갑지 _Book3_2003년실행(싸릿재)_신현실행단가산출서_원덕실행분할" xfId="1458"/>
    <cellStyle name="_적격 _집행갑지 _Book3_2003년실행(싸릿재)_원덕실행분할" xfId="1459"/>
    <cellStyle name="_적격 _집행갑지 _Book3_원덕실행분할" xfId="1460"/>
    <cellStyle name="_적격 _집행설계분석 " xfId="1461"/>
    <cellStyle name="_적격 _집행설계분석 _경춘선3공구-설투견" xfId="1462"/>
    <cellStyle name="_적격 _집행설계분석 _당진대전-5 설투견" xfId="1463"/>
    <cellStyle name="_적격 _집행설계분석 _전광10공구_설계_견적" xfId="1464"/>
    <cellStyle name="_적격 _창호철물(검토)" xfId="4768"/>
    <cellStyle name="_적격 _창호철물(검토)_발주의뢰서(발코니난간)071004" xfId="4769"/>
    <cellStyle name="_적격 _창호철물(검토)_창호철물수량(05.9.7)" xfId="4770"/>
    <cellStyle name="_적격 _창호철물(검토)_창호철물수량(05.9.7)_발주의뢰서(발코니난간)071004" xfId="4771"/>
    <cellStyle name="_적격 _태인원평2(조사기안)" xfId="4772"/>
    <cellStyle name="_적격 _태인원평2(조사기안)_02)최저가내역작업(광주3-83.5%-동일)" xfId="4773"/>
    <cellStyle name="_적격 _태인원평2(조사기안)_02)투찰내역서(엑셀용-1)" xfId="4774"/>
    <cellStyle name="_적격 _태인원평2(조사기안)_02)투찰내역서(엑셀용-1)_02)최저가내역작업(광주3-83.5%-동일)" xfId="4775"/>
    <cellStyle name="_적격 _태인원평2(조사기안)_02)투찰내역서(엑셀용-1)_05)최저가내역작업(광주3-84.5%-동일-수정확정분)" xfId="4776"/>
    <cellStyle name="_적격 _태인원평2(조사기안)_02)투찰내역서(엑셀용-1-확인용)" xfId="4777"/>
    <cellStyle name="_적격 _태인원평2(조사기안)_02)투찰내역서(엑셀용-1-확인용)_02)최저가내역작업(광주3-83.5%-동일)" xfId="4778"/>
    <cellStyle name="_적격 _태인원평2(조사기안)_02)투찰내역서(엑셀용-1-확인용)_05)최저가내역작업(광주3-84.5%-동일-수정확정분)" xfId="4779"/>
    <cellStyle name="_적격 _태인원평2(조사기안)_05)최저가내역작업(광주3-84.5%-동일-수정확정분)" xfId="4780"/>
    <cellStyle name="_적격 _태인원평2(조사기안)_발주의뢰서(발코니난간)071004" xfId="4781"/>
    <cellStyle name="_적격 _태인원평2(조사기안)_유리공사(문화동8.5)" xfId="4782"/>
    <cellStyle name="_적격 _태인원평2(조사기안)_유리공사(문화동8.5)_발주의뢰서(발코니난간)071004" xfId="4783"/>
    <cellStyle name="_적격 _태인원평2(조사기안)_유리공사(문화동8.5)_창호철물수량(05.9.7)" xfId="4784"/>
    <cellStyle name="_적격 _태인원평2(조사기안)_유리공사(문화동8.5)_창호철물수량(05.9.7)_발주의뢰서(발코니난간)071004" xfId="4785"/>
    <cellStyle name="_적격 _태인원평2(조사기안)_창호철물(검토)" xfId="4786"/>
    <cellStyle name="_적격 _태인원평2(조사기안)_창호철물(검토)_발주의뢰서(발코니난간)071004" xfId="4787"/>
    <cellStyle name="_적격 _태인원평2(조사기안)_창호철물(검토)_창호철물수량(05.9.7)" xfId="4788"/>
    <cellStyle name="_적격 _태인원평2(조사기안)_창호철물(검토)_창호철물수량(05.9.7)_발주의뢰서(발코니난간)071004" xfId="4789"/>
    <cellStyle name="_적격 _현장실행" xfId="1465"/>
    <cellStyle name="_적격 _현장실행_원덕실행분할" xfId="1466"/>
    <cellStyle name="_적격 _현장운영계획" xfId="1467"/>
    <cellStyle name="_적격 _현장운영계획(2001.2.6)" xfId="1468"/>
    <cellStyle name="_적격 _현장운영계획(2001.2.6)_원덕실행분할" xfId="1469"/>
    <cellStyle name="_적격 _현장운영계획_원덕실행분할" xfId="1470"/>
    <cellStyle name="_적격 _Book3" xfId="1471"/>
    <cellStyle name="_적격 _Book3_2003년실행(싸릿재)" xfId="1472"/>
    <cellStyle name="_적격 _Book3_2003년실행(싸릿재)_거제신현터널현장실행" xfId="1473"/>
    <cellStyle name="_적격 _Book3_2003년실행(싸릿재)_거제신현터널현장실행_원덕실행분할" xfId="1474"/>
    <cellStyle name="_적격 _Book3_2003년실행(싸릿재)_신현실행단가산출서" xfId="1475"/>
    <cellStyle name="_적격 _Book3_2003년실행(싸릿재)_신현실행단가산출서_원덕실행분할" xfId="1476"/>
    <cellStyle name="_적격 _Book3_2003년실행(싸릿재)_원덕실행분할" xfId="1477"/>
    <cellStyle name="_적격 _Book3_원덕실행분할" xfId="1478"/>
    <cellStyle name="_적격(화산) " xfId="1479"/>
    <cellStyle name="_적격(화산) _★이화-삼계도급실행(2003.04.11)" xfId="4790"/>
    <cellStyle name="_적격(화산) _★이화-삼계도급실행(2003.04.11)_02)최저가내역작업(광주3-83.5%-동일)" xfId="4791"/>
    <cellStyle name="_적격(화산) _★이화-삼계도급실행(2003.04.11)_02)투찰내역서(엑셀용-1)" xfId="4792"/>
    <cellStyle name="_적격(화산) _★이화-삼계도급실행(2003.04.11)_02)투찰내역서(엑셀용-1)_02)최저가내역작업(광주3-83.5%-동일)" xfId="4793"/>
    <cellStyle name="_적격(화산) _★이화-삼계도급실행(2003.04.11)_02)투찰내역서(엑셀용-1)_05)최저가내역작업(광주3-84.5%-동일-수정확정분)" xfId="4794"/>
    <cellStyle name="_적격(화산) _★이화-삼계도급실행(2003.04.11)_02)투찰내역서(엑셀용-1-확인용)" xfId="4795"/>
    <cellStyle name="_적격(화산) _★이화-삼계도급실행(2003.04.11)_02)투찰내역서(엑셀용-1-확인용)_02)최저가내역작업(광주3-83.5%-동일)" xfId="4796"/>
    <cellStyle name="_적격(화산) _★이화-삼계도급실행(2003.04.11)_02)투찰내역서(엑셀용-1-확인용)_05)최저가내역작업(광주3-84.5%-동일-수정확정분)" xfId="4797"/>
    <cellStyle name="_적격(화산) _★이화-삼계도급실행(2003.04.11)_05)최저가내역작업(광주3-84.5%-동일-수정확정분)" xfId="4798"/>
    <cellStyle name="_적격(화산) _★이화-삼계도급실행(2003.04.11)_발주의뢰서(발코니난간)071004" xfId="4799"/>
    <cellStyle name="_적격(화산) _★이화-삼계도급실행(2003.04.11)_유리공사(문화동8.5)" xfId="4800"/>
    <cellStyle name="_적격(화산) _★이화-삼계도급실행(2003.04.11)_유리공사(문화동8.5)_발주의뢰서(발코니난간)071004" xfId="4801"/>
    <cellStyle name="_적격(화산) _★이화-삼계도급실행(2003.04.11)_유리공사(문화동8.5)_창호철물수량(05.9.7)" xfId="4802"/>
    <cellStyle name="_적격(화산) _★이화-삼계도급실행(2003.04.11)_유리공사(문화동8.5)_창호철물수량(05.9.7)_발주의뢰서(발코니난간)071004" xfId="4803"/>
    <cellStyle name="_적격(화산) _★이화-삼계도급실행(2003.04.11)_창호철물(검토)" xfId="4804"/>
    <cellStyle name="_적격(화산) _★이화-삼계도급실행(2003.04.11)_창호철물(검토)_발주의뢰서(발코니난간)071004" xfId="4805"/>
    <cellStyle name="_적격(화산) _★이화-삼계도급실행(2003.04.11)_창호철물(검토)_창호철물수량(05.9.7)" xfId="4806"/>
    <cellStyle name="_적격(화산) _★이화-삼계도급실행(2003.04.11)_창호철물(검토)_창호철물수량(05.9.7)_발주의뢰서(발코니난간)071004" xfId="4807"/>
    <cellStyle name="_적격(화산) _02)최저가내역작업(광주3-83.5%-동일)" xfId="4808"/>
    <cellStyle name="_적격(화산) _02)투찰내역서(엑셀용-1)" xfId="4809"/>
    <cellStyle name="_적격(화산) _02)투찰내역서(엑셀용-1)_02)최저가내역작업(광주3-83.5%-동일)" xfId="4810"/>
    <cellStyle name="_적격(화산) _02)투찰내역서(엑셀용-1)_05)최저가내역작업(광주3-84.5%-동일-수정확정분)" xfId="4811"/>
    <cellStyle name="_적격(화산) _02)투찰내역서(엑셀용-1-확인용)" xfId="4812"/>
    <cellStyle name="_적격(화산) _02)투찰내역서(엑셀용-1-확인용)_02)최저가내역작업(광주3-83.5%-동일)" xfId="4813"/>
    <cellStyle name="_적격(화산) _02)투찰내역서(엑셀용-1-확인용)_05)최저가내역작업(광주3-84.5%-동일-수정확정분)" xfId="4814"/>
    <cellStyle name="_적격(화산) _05)최저가내역작업(광주3-84.5%-동일-수정확정분)" xfId="4815"/>
    <cellStyle name="_적격(화산) _1차 - 서초동오피스텔내역서" xfId="1480"/>
    <cellStyle name="_적격(화산) _1차 - 서초동오피스텔내역서_1차 - 서교동353-5 내역서" xfId="1481"/>
    <cellStyle name="_적격(화산) _1차 - 서초동오피스텔내역서_1차 - 서교동353-5 내역서_1차 삼성동 내역서" xfId="1482"/>
    <cellStyle name="_적격(화산) _1차 - 서초동오피스텔내역서_1차 - 서교동353-5 내역서_1차 알파베타 내역서" xfId="1483"/>
    <cellStyle name="_적격(화산) _1차 - 서초동오피스텔내역서_1차 - 서교동353-5 내역서_1차 알파베타 내역서_4차 알파베타 내역서" xfId="1484"/>
    <cellStyle name="_적격(화산) _1차 - 서초동오피스텔내역서_1차 - 서교동353-5 내역서_1차 알파베타 내역서_4차 알파베타 내역서_1차 삼성동 내역서" xfId="1485"/>
    <cellStyle name="_적격(화산) _1차 - 서초동오피스텔내역서_1차 삼성동 내역서" xfId="1486"/>
    <cellStyle name="_적격(화산) _1차 - 서초동오피스텔내역서_1차 알파베타 내역서" xfId="1487"/>
    <cellStyle name="_적격(화산) _1차 - 서초동오피스텔내역서_1차 알파베타 내역서_4차 알파베타 내역서" xfId="1488"/>
    <cellStyle name="_적격(화산) _1차 - 서초동오피스텔내역서_1차 알파베타 내역서_4차 알파베타 내역서_1차 삼성동 내역서" xfId="1489"/>
    <cellStyle name="_적격(화산) _1차 - 서초동오피스텔내역서_단가" xfId="1490"/>
    <cellStyle name="_적격(화산) _1차 - 서초동오피스텔내역서_단가_1차 삼성동 내역서" xfId="1491"/>
    <cellStyle name="_적격(화산) _1차 - 서초동오피스텔내역서_단가_1차 알파베타 내역서" xfId="1492"/>
    <cellStyle name="_적격(화산) _1차 - 서초동오피스텔내역서_단가_1차 알파베타 내역서_4차 알파베타 내역서" xfId="1493"/>
    <cellStyle name="_적격(화산) _1차 - 서초동오피스텔내역서_단가_1차 알파베타 내역서_4차 알파베타 내역서_1차 삼성동 내역서" xfId="1494"/>
    <cellStyle name="_적격(화산) _1차 - 서초동오피스텔내역서_서교동(종만)" xfId="1495"/>
    <cellStyle name="_적격(화산) _1차 - 서초동오피스텔내역서_서교동(종만)_1차 삼성동 내역서" xfId="1496"/>
    <cellStyle name="_적격(화산) _1차 - 서초동오피스텔내역서_서교동(종만)_1차 알파베타 내역서" xfId="1497"/>
    <cellStyle name="_적격(화산) _1차 - 서초동오피스텔내역서_서교동(종만)_1차 알파베타 내역서_4차 알파베타 내역서" xfId="1498"/>
    <cellStyle name="_적격(화산) _1차 - 서초동오피스텔내역서_서교동(종만)_1차 알파베타 내역서_4차 알파베타 내역서_1차 삼성동 내역서" xfId="1499"/>
    <cellStyle name="_적격(화산) _2002년 현장운영계획양식" xfId="1500"/>
    <cellStyle name="_적격(화산) _2002년 현장운영계획양식_2003년실행(싸릿재)" xfId="1501"/>
    <cellStyle name="_적격(화산) _2002년 현장운영계획양식_2003년실행(싸릿재)_거제신현터널현장실행" xfId="1502"/>
    <cellStyle name="_적격(화산) _2002년 현장운영계획양식_2003년실행(싸릿재)_거제신현터널현장실행_원덕실행분할" xfId="1503"/>
    <cellStyle name="_적격(화산) _2002년 현장운영계획양식_2003년실행(싸릿재)_신현실행단가산출서" xfId="1504"/>
    <cellStyle name="_적격(화산) _2002년 현장운영계획양식_2003년실행(싸릿재)_신현실행단가산출서_원덕실행분할" xfId="1505"/>
    <cellStyle name="_적격(화산) _2002년 현장운영계획양식_2003년실행(싸릿재)_원덕실행분할" xfId="1506"/>
    <cellStyle name="_적격(화산) _2002년 현장운영계획양식_실행단가" xfId="1507"/>
    <cellStyle name="_적격(화산) _2002년 현장운영계획양식_실행단가_2003년실행(싸릿재)" xfId="1508"/>
    <cellStyle name="_적격(화산) _2002년 현장운영계획양식_실행단가_2003년실행(싸릿재)_거제신현터널현장실행" xfId="1509"/>
    <cellStyle name="_적격(화산) _2002년 현장운영계획양식_실행단가_2003년실행(싸릿재)_거제신현터널현장실행_원덕실행분할" xfId="1510"/>
    <cellStyle name="_적격(화산) _2002년 현장운영계획양식_실행단가_2003년실행(싸릿재)_신현실행단가산출서" xfId="1511"/>
    <cellStyle name="_적격(화산) _2002년 현장운영계획양식_실행단가_2003년실행(싸릿재)_신현실행단가산출서_원덕실행분할" xfId="1512"/>
    <cellStyle name="_적격(화산) _2002년 현장운영계획양식_실행단가_2003년실행(싸릿재)_원덕실행분할" xfId="1513"/>
    <cellStyle name="_적격(화산) _2002년 현장운영계획양식_실행단가_원덕실행분할" xfId="1514"/>
    <cellStyle name="_적격(화산) _2002년 현장운영계획양식_원덕실행분할" xfId="1515"/>
    <cellStyle name="_적격(화산) _2003년 실행(장성-담양)" xfId="1516"/>
    <cellStyle name="_적격(화산) _2003년 실행(장성-담양)_원덕실행분할" xfId="1517"/>
    <cellStyle name="_적격(화산) _2003년실행양식" xfId="1518"/>
    <cellStyle name="_적격(화산) _2003년실행양식_2003년실행(싸릿재)" xfId="1519"/>
    <cellStyle name="_적격(화산) _2003년실행양식_2003년실행(싸릿재)_거제신현터널현장실행" xfId="1520"/>
    <cellStyle name="_적격(화산) _2003년실행양식_2003년실행(싸릿재)_거제신현터널현장실행_원덕실행분할" xfId="1521"/>
    <cellStyle name="_적격(화산) _2003년실행양식_2003년실행(싸릿재)_신현실행단가산출서" xfId="1522"/>
    <cellStyle name="_적격(화산) _2003년실행양식_2003년실행(싸릿재)_신현실행단가산출서_원덕실행분할" xfId="1523"/>
    <cellStyle name="_적격(화산) _2003년실행양식_2003년실행(싸릿재)_원덕실행분할" xfId="1524"/>
    <cellStyle name="_적격(화산) _2003년실행양식_원덕실행분할" xfId="1525"/>
    <cellStyle name="_적격(화산) _2003웁스" xfId="1526"/>
    <cellStyle name="_적격(화산) _2003웁스_2003년실행(싸릿재)" xfId="1527"/>
    <cellStyle name="_적격(화산) _2003웁스_2003년실행(싸릿재)_거제신현터널현장실행" xfId="1528"/>
    <cellStyle name="_적격(화산) _2003웁스_2003년실행(싸릿재)_거제신현터널현장실행_원덕실행분할" xfId="1529"/>
    <cellStyle name="_적격(화산) _2003웁스_2003년실행(싸릿재)_신현실행단가산출서" xfId="1530"/>
    <cellStyle name="_적격(화산) _2003웁스_2003년실행(싸릿재)_신현실행단가산출서_원덕실행분할" xfId="1531"/>
    <cellStyle name="_적격(화산) _2003웁스_2003년실행(싸릿재)_원덕실행분할" xfId="1532"/>
    <cellStyle name="_적격(화산) _2003웁스_원덕실행분할" xfId="1533"/>
    <cellStyle name="_적격(화산) _2차 - 서초동오피스텔내역서(실행연습)" xfId="1534"/>
    <cellStyle name="_적격(화산) _2차 - 서초동오피스텔내역서(실행연습)_1차 - 서교동353-5 내역서" xfId="1535"/>
    <cellStyle name="_적격(화산) _2차 - 서초동오피스텔내역서(실행연습)_1차 - 서교동353-5 내역서_1차 삼성동 내역서" xfId="1536"/>
    <cellStyle name="_적격(화산) _2차 - 서초동오피스텔내역서(실행연습)_1차 - 서교동353-5 내역서_1차 알파베타 내역서" xfId="1537"/>
    <cellStyle name="_적격(화산) _2차 - 서초동오피스텔내역서(실행연습)_1차 - 서교동353-5 내역서_1차 알파베타 내역서_4차 알파베타 내역서" xfId="1538"/>
    <cellStyle name="_적격(화산) _2차 - 서초동오피스텔내역서(실행연습)_1차 - 서교동353-5 내역서_1차 알파베타 내역서_4차 알파베타 내역서_1차 삼성동 내역서" xfId="1539"/>
    <cellStyle name="_적격(화산) _2차 - 서초동오피스텔내역서(실행연습)_1차 삼성동 내역서" xfId="1540"/>
    <cellStyle name="_적격(화산) _2차 - 서초동오피스텔내역서(실행연습)_1차 알파베타 내역서" xfId="1541"/>
    <cellStyle name="_적격(화산) _2차 - 서초동오피스텔내역서(실행연습)_1차 알파베타 내역서_4차 알파베타 내역서" xfId="1542"/>
    <cellStyle name="_적격(화산) _2차 - 서초동오피스텔내역서(실행연습)_1차 알파베타 내역서_4차 알파베타 내역서_1차 삼성동 내역서" xfId="1543"/>
    <cellStyle name="_적격(화산) _2차 - 서초동오피스텔내역서(실행연습)_단가" xfId="1544"/>
    <cellStyle name="_적격(화산) _2차 - 서초동오피스텔내역서(실행연습)_단가_1차 삼성동 내역서" xfId="1545"/>
    <cellStyle name="_적격(화산) _2차 - 서초동오피스텔내역서(실행연습)_단가_1차 알파베타 내역서" xfId="1546"/>
    <cellStyle name="_적격(화산) _2차 - 서초동오피스텔내역서(실행연습)_단가_1차 알파베타 내역서_4차 알파베타 내역서" xfId="1547"/>
    <cellStyle name="_적격(화산) _2차 - 서초동오피스텔내역서(실행연습)_단가_1차 알파베타 내역서_4차 알파베타 내역서_1차 삼성동 내역서" xfId="1548"/>
    <cellStyle name="_적격(화산) _2차 - 서초동오피스텔내역서(실행연습)_서교동(종만)" xfId="1549"/>
    <cellStyle name="_적격(화산) _2차 - 서초동오피스텔내역서(실행연습)_서교동(종만)_1차 삼성동 내역서" xfId="1550"/>
    <cellStyle name="_적격(화산) _2차 - 서초동오피스텔내역서(실행연습)_서교동(종만)_1차 알파베타 내역서" xfId="1551"/>
    <cellStyle name="_적격(화산) _2차 - 서초동오피스텔내역서(실행연습)_서교동(종만)_1차 알파베타 내역서_4차 알파베타 내역서" xfId="1552"/>
    <cellStyle name="_적격(화산) _2차 - 서초동오피스텔내역서(실행연습)_서교동(종만)_1차 알파베타 내역서_4차 알파베타 내역서_1차 삼성동 내역서" xfId="1553"/>
    <cellStyle name="_적격(화산) _3차 - 서교동353-5 내역서(단가변경)" xfId="1554"/>
    <cellStyle name="_적격(화산) _3차 - 서교동353-5 내역서(단가변경)_1차 삼성동 내역서" xfId="1555"/>
    <cellStyle name="_적격(화산) _3차 - 서교동353-5 내역서(단가변경)_1차 알파베타 내역서" xfId="1556"/>
    <cellStyle name="_적격(화산) _3차 - 서교동353-5 내역서(단가변경)_1차 알파베타 내역서_4차 알파베타 내역서" xfId="1557"/>
    <cellStyle name="_적격(화산) _3차 - 서교동353-5 내역서(단가변경)_1차 알파베타 내역서_4차 알파베타 내역서_1차 삼성동 내역서" xfId="1558"/>
    <cellStyle name="_적격(화산) _4차 - 서교동53-5 내역서(단가변경)" xfId="1559"/>
    <cellStyle name="_적격(화산) _4차 - 서교동53-5 내역서(단가변경)_1차 삼성동 내역서" xfId="1560"/>
    <cellStyle name="_적격(화산) _4차 - 서교동53-5 내역서(단가변경)_1차 알파베타 내역서" xfId="1561"/>
    <cellStyle name="_적격(화산) _4차 - 서교동53-5 내역서(단가변경)_1차 알파베타 내역서_4차 알파베타 내역서" xfId="1562"/>
    <cellStyle name="_적격(화산) _4차 - 서교동53-5 내역서(단가변경)_1차 알파베타 내역서_4차 알파베타 내역서_1차 삼성동 내역서" xfId="1563"/>
    <cellStyle name="_적격(화산) _4차 알파베타 내역서" xfId="1564"/>
    <cellStyle name="_적격(화산) _4차 알파베타 내역서_1차 삼성동 내역서" xfId="1565"/>
    <cellStyle name="_적격(화산) _거제신현터널현장실행" xfId="1566"/>
    <cellStyle name="_적격(화산) _거제신현터널현장실행_원덕실행분할" xfId="1567"/>
    <cellStyle name="_적격(화산) _견갑" xfId="1568"/>
    <cellStyle name="_적격(화산) _견갑 (2)" xfId="1569"/>
    <cellStyle name="_적격(화산) _견갑 (3)" xfId="1570"/>
    <cellStyle name="_적격(화산) _견갑 (4)" xfId="1571"/>
    <cellStyle name="_적격(화산) _견갑1 (2)" xfId="1572"/>
    <cellStyle name="_적격(화산) _견적1" xfId="1573"/>
    <cellStyle name="_적격(화산) _견적1 (2)" xfId="1574"/>
    <cellStyle name="_적격(화산) _견적2 (2)" xfId="1575"/>
    <cellStyle name="_적격(화산) _견적3 (2)" xfId="1576"/>
    <cellStyle name="_적격(화산) _경춘선3공구-설투견" xfId="1577"/>
    <cellStyle name="_적격(화산) _광주평동실행" xfId="4816"/>
    <cellStyle name="_적격(화산) _광주평동실행_발주의뢰서(발코니난간)071004" xfId="4817"/>
    <cellStyle name="_적격(화산) _광주평동실행_번암견적의뢰(협력)" xfId="4818"/>
    <cellStyle name="_적격(화산) _광주평동실행_번암견적의뢰(협력)_발주의뢰서(발코니난간)071004" xfId="4819"/>
    <cellStyle name="_적격(화산) _광주평동품의1" xfId="4820"/>
    <cellStyle name="_적격(화산) _광주평동품의1_무안-광주2공구(협력)수정" xfId="4821"/>
    <cellStyle name="_적격(화산) _광주평동품의1_무안-광주2공구(협력)수정_발주의뢰서(발코니난간)071004" xfId="4822"/>
    <cellStyle name="_적격(화산) _광주평동품의1_발주의뢰서(발코니난간)071004" xfId="4823"/>
    <cellStyle name="_적격(화산) _광주평동품의1_번암견적의뢰(협력)" xfId="4824"/>
    <cellStyle name="_적격(화산) _광주평동품의1_번암견적의뢰(협력)_발주의뢰서(발코니난간)071004" xfId="4825"/>
    <cellStyle name="_적격(화산) _광주평동품의1_적상무주IC도로(1공구)" xfId="4826"/>
    <cellStyle name="_적격(화산) _광주평동품의1_적상무주IC도로(1공구)_발주의뢰서(발코니난간)071004" xfId="4827"/>
    <cellStyle name="_적격(화산) _괴산연풍2(설계공종)" xfId="4828"/>
    <cellStyle name="_적격(화산) _괴산연풍2(설계공종)_02)최저가내역작업(광주3-83.5%-동일)" xfId="4829"/>
    <cellStyle name="_적격(화산) _괴산연풍2(설계공종)_02)투찰내역서(엑셀용-1)" xfId="4830"/>
    <cellStyle name="_적격(화산) _괴산연풍2(설계공종)_02)투찰내역서(엑셀용-1)_02)최저가내역작업(광주3-83.5%-동일)" xfId="4831"/>
    <cellStyle name="_적격(화산) _괴산연풍2(설계공종)_02)투찰내역서(엑셀용-1)_05)최저가내역작업(광주3-84.5%-동일-수정확정분)" xfId="4832"/>
    <cellStyle name="_적격(화산) _괴산연풍2(설계공종)_02)투찰내역서(엑셀용-1-확인용)" xfId="4833"/>
    <cellStyle name="_적격(화산) _괴산연풍2(설계공종)_02)투찰내역서(엑셀용-1-확인용)_02)최저가내역작업(광주3-83.5%-동일)" xfId="4834"/>
    <cellStyle name="_적격(화산) _괴산연풍2(설계공종)_02)투찰내역서(엑셀용-1-확인용)_05)최저가내역작업(광주3-84.5%-동일-수정확정분)" xfId="4835"/>
    <cellStyle name="_적격(화산) _괴산연풍2(설계공종)_05)최저가내역작업(광주3-84.5%-동일-수정확정분)" xfId="4836"/>
    <cellStyle name="_적격(화산) _괴산연풍2(설계공종)_발주의뢰서(발코니난간)071004" xfId="4837"/>
    <cellStyle name="_적격(화산) _괴산연풍2(설계공종)_유리공사(문화동8.5)" xfId="4838"/>
    <cellStyle name="_적격(화산) _괴산연풍2(설계공종)_유리공사(문화동8.5)_발주의뢰서(발코니난간)071004" xfId="4839"/>
    <cellStyle name="_적격(화산) _괴산연풍2(설계공종)_유리공사(문화동8.5)_창호철물수량(05.9.7)" xfId="4840"/>
    <cellStyle name="_적격(화산) _괴산연풍2(설계공종)_유리공사(문화동8.5)_창호철물수량(05.9.7)_발주의뢰서(발코니난간)071004" xfId="4841"/>
    <cellStyle name="_적격(화산) _괴산연풍2(설계공종)_창호철물(검토)" xfId="4842"/>
    <cellStyle name="_적격(화산) _괴산연풍2(설계공종)_창호철물(검토)_발주의뢰서(발코니난간)071004" xfId="4843"/>
    <cellStyle name="_적격(화산) _괴산연풍2(설계공종)_창호철물(검토)_창호철물수량(05.9.7)" xfId="4844"/>
    <cellStyle name="_적격(화산) _괴산연풍2(설계공종)_창호철물(검토)_창호철물수량(05.9.7)_발주의뢰서(발코니난간)071004" xfId="4845"/>
    <cellStyle name="_적격(화산) _기본단가" xfId="4846"/>
    <cellStyle name="_적격(화산) _기본단가_02)최저가내역작업(광주3-83.5%-동일)" xfId="4847"/>
    <cellStyle name="_적격(화산) _기본단가_02)투찰내역서(엑셀용-1)" xfId="4848"/>
    <cellStyle name="_적격(화산) _기본단가_02)투찰내역서(엑셀용-1)_02)최저가내역작업(광주3-83.5%-동일)" xfId="4849"/>
    <cellStyle name="_적격(화산) _기본단가_02)투찰내역서(엑셀용-1)_05)최저가내역작업(광주3-84.5%-동일-수정확정분)" xfId="4850"/>
    <cellStyle name="_적격(화산) _기본단가_02)투찰내역서(엑셀용-1-확인용)" xfId="4851"/>
    <cellStyle name="_적격(화산) _기본단가_02)투찰내역서(엑셀용-1-확인용)_02)최저가내역작업(광주3-83.5%-동일)" xfId="4852"/>
    <cellStyle name="_적격(화산) _기본단가_02)투찰내역서(엑셀용-1-확인용)_05)최저가내역작업(광주3-84.5%-동일-수정확정분)" xfId="4853"/>
    <cellStyle name="_적격(화산) _기본단가_05)최저가내역작업(광주3-84.5%-동일-수정확정분)" xfId="4854"/>
    <cellStyle name="_적격(화산) _기본단가_발주의뢰서(발코니난간)071004" xfId="4855"/>
    <cellStyle name="_적격(화산) _기본단가_유리공사(문화동8.5)" xfId="4856"/>
    <cellStyle name="_적격(화산) _기본단가_유리공사(문화동8.5)_발주의뢰서(발코니난간)071004" xfId="4857"/>
    <cellStyle name="_적격(화산) _기본단가_유리공사(문화동8.5)_창호철물수량(05.9.7)" xfId="4858"/>
    <cellStyle name="_적격(화산) _기본단가_유리공사(문화동8.5)_창호철물수량(05.9.7)_발주의뢰서(발코니난간)071004" xfId="4859"/>
    <cellStyle name="_적격(화산) _기본단가_창호철물(검토)" xfId="4860"/>
    <cellStyle name="_적격(화산) _기본단가_창호철물(검토)_발주의뢰서(발코니난간)071004" xfId="4861"/>
    <cellStyle name="_적격(화산) _기본단가_창호철물(검토)_창호철물수량(05.9.7)" xfId="4862"/>
    <cellStyle name="_적격(화산) _기본단가_창호철물(검토)_창호철물수량(05.9.7)_발주의뢰서(발코니난간)071004" xfId="4863"/>
    <cellStyle name="_적격(화산) _기성보고" xfId="1578"/>
    <cellStyle name="_적격(화산) _기성보고_원덕실행분할" xfId="1579"/>
    <cellStyle name="_적격(화산) _기성보고01월" xfId="1580"/>
    <cellStyle name="_적격(화산) _기성보고01월_원덕실행분할" xfId="1581"/>
    <cellStyle name="_적격(화산) _기성보고12월" xfId="1582"/>
    <cellStyle name="_적격(화산) _기성보고12월_원덕실행분할" xfId="1583"/>
    <cellStyle name="_적격(화산) _기장하수실행1" xfId="4864"/>
    <cellStyle name="_적격(화산) _기장하수실행1_발주의뢰서(발코니난간)071004" xfId="4865"/>
    <cellStyle name="_적격(화산) _기장하수실행1_번암견적의뢰(협력)" xfId="4866"/>
    <cellStyle name="_적격(화산) _기장하수실행1_번암견적의뢰(협력)_발주의뢰서(발코니난간)071004" xfId="4867"/>
    <cellStyle name="_적격(화산) _김해교투찰" xfId="1584"/>
    <cellStyle name="_적격(화산) _김해교투찰(1)" xfId="1585"/>
    <cellStyle name="_적격(화산) _김해교투찰(1)_원덕실행분할" xfId="1586"/>
    <cellStyle name="_적격(화산) _김해교투찰(1)_원덕실행분할_원덕실행분할" xfId="1587"/>
    <cellStyle name="_적격(화산) _김해교투찰(1)_직영품의" xfId="4868"/>
    <cellStyle name="_적격(화산) _김해교투찰(1)_직영품의_총괄" xfId="4869"/>
    <cellStyle name="_적격(화산) _김해교투찰(1)_총괄" xfId="4870"/>
    <cellStyle name="_적격(화산) _김해교투찰(김해시)" xfId="1588"/>
    <cellStyle name="_적격(화산) _김해교투찰(김해시)_원덕실행분할" xfId="1589"/>
    <cellStyle name="_적격(화산) _김해교투찰(김해시)_원덕실행분할_원덕실행분할" xfId="1590"/>
    <cellStyle name="_적격(화산) _김해교투찰(김해시)_직영품의" xfId="4871"/>
    <cellStyle name="_적격(화산) _김해교투찰(김해시)_직영품의_총괄" xfId="4872"/>
    <cellStyle name="_적격(화산) _김해교투찰(김해시)_총괄" xfId="4873"/>
    <cellStyle name="_적격(화산) _김해교투찰_원덕실행분할" xfId="1591"/>
    <cellStyle name="_적격(화산) _김해교투찰_원덕실행분할_원덕실행분할" xfId="1592"/>
    <cellStyle name="_적격(화산) _김해교투찰_직영품의" xfId="4874"/>
    <cellStyle name="_적격(화산) _김해교투찰_직영품의_총괄" xfId="4875"/>
    <cellStyle name="_적격(화산) _김해교투찰_총괄" xfId="4876"/>
    <cellStyle name="_적격(화산) _단가대비" xfId="1593"/>
    <cellStyle name="_적격(화산) _당진대전-5 설투견" xfId="1594"/>
    <cellStyle name="_적격(화산) _대안투찰내역(0221)" xfId="4877"/>
    <cellStyle name="_적격(화산) _대안투찰내역(0221)_★이화-삼계도급실행(2003.04.11)" xfId="4878"/>
    <cellStyle name="_적격(화산) _대안투찰내역(0221)_★이화-삼계도급실행(2003.04.11)_02)최저가내역작업(광주3-83.5%-동일)" xfId="4879"/>
    <cellStyle name="_적격(화산) _대안투찰내역(0221)_★이화-삼계도급실행(2003.04.11)_02)투찰내역서(엑셀용-1)" xfId="4880"/>
    <cellStyle name="_적격(화산) _대안투찰내역(0221)_★이화-삼계도급실행(2003.04.11)_02)투찰내역서(엑셀용-1)_02)최저가내역작업(광주3-83.5%-동일)" xfId="4881"/>
    <cellStyle name="_적격(화산) _대안투찰내역(0221)_★이화-삼계도급실행(2003.04.11)_02)투찰내역서(엑셀용-1)_05)최저가내역작업(광주3-84.5%-동일-수정확정분)" xfId="4882"/>
    <cellStyle name="_적격(화산) _대안투찰내역(0221)_★이화-삼계도급실행(2003.04.11)_02)투찰내역서(엑셀용-1-확인용)" xfId="4883"/>
    <cellStyle name="_적격(화산) _대안투찰내역(0221)_★이화-삼계도급실행(2003.04.11)_02)투찰내역서(엑셀용-1-확인용)_02)최저가내역작업(광주3-83.5%-동일)" xfId="4884"/>
    <cellStyle name="_적격(화산) _대안투찰내역(0221)_★이화-삼계도급실행(2003.04.11)_02)투찰내역서(엑셀용-1-확인용)_05)최저가내역작업(광주3-84.5%-동일-수정확정분)" xfId="4885"/>
    <cellStyle name="_적격(화산) _대안투찰내역(0221)_★이화-삼계도급실행(2003.04.11)_05)최저가내역작업(광주3-84.5%-동일-수정확정분)" xfId="4886"/>
    <cellStyle name="_적격(화산) _대안투찰내역(0221)_★이화-삼계도급실행(2003.04.11)_발주의뢰서(발코니난간)071004" xfId="4887"/>
    <cellStyle name="_적격(화산) _대안투찰내역(0221)_★이화-삼계도급실행(2003.04.11)_유리공사(문화동8.5)" xfId="4888"/>
    <cellStyle name="_적격(화산) _대안투찰내역(0221)_★이화-삼계도급실행(2003.04.11)_유리공사(문화동8.5)_발주의뢰서(발코니난간)071004" xfId="4889"/>
    <cellStyle name="_적격(화산) _대안투찰내역(0221)_★이화-삼계도급실행(2003.04.11)_유리공사(문화동8.5)_창호철물수량(05.9.7)" xfId="4890"/>
    <cellStyle name="_적격(화산) _대안투찰내역(0221)_★이화-삼계도급실행(2003.04.11)_유리공사(문화동8.5)_창호철물수량(05.9.7)_발주의뢰서(발코니난간)071004" xfId="4891"/>
    <cellStyle name="_적격(화산) _대안투찰내역(0221)_★이화-삼계도급실행(2003.04.11)_창호철물(검토)" xfId="4892"/>
    <cellStyle name="_적격(화산) _대안투찰내역(0221)_★이화-삼계도급실행(2003.04.11)_창호철물(검토)_발주의뢰서(발코니난간)071004" xfId="4893"/>
    <cellStyle name="_적격(화산) _대안투찰내역(0221)_★이화-삼계도급실행(2003.04.11)_창호철물(검토)_창호철물수량(05.9.7)" xfId="4894"/>
    <cellStyle name="_적격(화산) _대안투찰내역(0221)_★이화-삼계도급실행(2003.04.11)_창호철물(검토)_창호철물수량(05.9.7)_발주의뢰서(발코니난간)071004" xfId="4895"/>
    <cellStyle name="_적격(화산) _대안투찰내역(0221)_02)최저가내역작업(광주3-83.5%-동일)" xfId="4896"/>
    <cellStyle name="_적격(화산) _대안투찰내역(0221)_02)투찰내역서(엑셀용-1)" xfId="4897"/>
    <cellStyle name="_적격(화산) _대안투찰내역(0221)_02)투찰내역서(엑셀용-1)_02)최저가내역작업(광주3-83.5%-동일)" xfId="4898"/>
    <cellStyle name="_적격(화산) _대안투찰내역(0221)_02)투찰내역서(엑셀용-1)_05)최저가내역작업(광주3-84.5%-동일-수정확정분)" xfId="4899"/>
    <cellStyle name="_적격(화산) _대안투찰내역(0221)_02)투찰내역서(엑셀용-1-확인용)" xfId="4900"/>
    <cellStyle name="_적격(화산) _대안투찰내역(0221)_02)투찰내역서(엑셀용-1-확인용)_02)최저가내역작업(광주3-83.5%-동일)" xfId="4901"/>
    <cellStyle name="_적격(화산) _대안투찰내역(0221)_02)투찰내역서(엑셀용-1-확인용)_05)최저가내역작업(광주3-84.5%-동일-수정확정분)" xfId="4902"/>
    <cellStyle name="_적격(화산) _대안투찰내역(0221)_05)최저가내역작업(광주3-84.5%-동일-수정확정분)" xfId="4903"/>
    <cellStyle name="_적격(화산) _대안투찰내역(0221)_발주의뢰서(발코니난간)071004" xfId="4904"/>
    <cellStyle name="_적격(화산) _대안투찰내역(0221)_유리공사(문화동8.5)" xfId="4905"/>
    <cellStyle name="_적격(화산) _대안투찰내역(0221)_유리공사(문화동8.5)_발주의뢰서(발코니난간)071004" xfId="4906"/>
    <cellStyle name="_적격(화산) _대안투찰내역(0221)_유리공사(문화동8.5)_창호철물수량(05.9.7)" xfId="4907"/>
    <cellStyle name="_적격(화산) _대안투찰내역(0221)_유리공사(문화동8.5)_창호철물수량(05.9.7)_발주의뢰서(발코니난간)071004" xfId="4908"/>
    <cellStyle name="_적격(화산) _대안투찰내역(0221)_이화삼계(공종기안)" xfId="4909"/>
    <cellStyle name="_적격(화산) _대안투찰내역(0221)_이화삼계(공종기안)_02)최저가내역작업(광주3-83.5%-동일)" xfId="4910"/>
    <cellStyle name="_적격(화산) _대안투찰내역(0221)_이화삼계(공종기안)_02)투찰내역서(엑셀용-1)" xfId="4911"/>
    <cellStyle name="_적격(화산) _대안투찰내역(0221)_이화삼계(공종기안)_02)투찰내역서(엑셀용-1)_02)최저가내역작업(광주3-83.5%-동일)" xfId="4912"/>
    <cellStyle name="_적격(화산) _대안투찰내역(0221)_이화삼계(공종기안)_02)투찰내역서(엑셀용-1)_05)최저가내역작업(광주3-84.5%-동일-수정확정분)" xfId="4913"/>
    <cellStyle name="_적격(화산) _대안투찰내역(0221)_이화삼계(공종기안)_02)투찰내역서(엑셀용-1-확인용)" xfId="4914"/>
    <cellStyle name="_적격(화산) _대안투찰내역(0221)_이화삼계(공종기안)_02)투찰내역서(엑셀용-1-확인용)_02)최저가내역작업(광주3-83.5%-동일)" xfId="4915"/>
    <cellStyle name="_적격(화산) _대안투찰내역(0221)_이화삼계(공종기안)_02)투찰내역서(엑셀용-1-확인용)_05)최저가내역작업(광주3-84.5%-동일-수정확정분)" xfId="4916"/>
    <cellStyle name="_적격(화산) _대안투찰내역(0221)_이화삼계(공종기안)_05)최저가내역작업(광주3-84.5%-동일-수정확정분)" xfId="4917"/>
    <cellStyle name="_적격(화산) _대안투찰내역(0221)_이화삼계(공종기안)_발주의뢰서(발코니난간)071004" xfId="4918"/>
    <cellStyle name="_적격(화산) _대안투찰내역(0221)_이화삼계(공종기안)_유리공사(문화동8.5)" xfId="4919"/>
    <cellStyle name="_적격(화산) _대안투찰내역(0221)_이화삼계(공종기안)_유리공사(문화동8.5)_발주의뢰서(발코니난간)071004" xfId="4920"/>
    <cellStyle name="_적격(화산) _대안투찰내역(0221)_이화삼계(공종기안)_유리공사(문화동8.5)_창호철물수량(05.9.7)" xfId="4921"/>
    <cellStyle name="_적격(화산) _대안투찰내역(0221)_이화삼계(공종기안)_유리공사(문화동8.5)_창호철물수량(05.9.7)_발주의뢰서(발코니난간)071004" xfId="4922"/>
    <cellStyle name="_적격(화산) _대안투찰내역(0221)_이화삼계(공종기안)_창호철물(검토)" xfId="4923"/>
    <cellStyle name="_적격(화산) _대안투찰내역(0221)_이화삼계(공종기안)_창호철물(검토)_발주의뢰서(발코니난간)071004" xfId="4924"/>
    <cellStyle name="_적격(화산) _대안투찰내역(0221)_이화삼계(공종기안)_창호철물(검토)_창호철물수량(05.9.7)" xfId="4925"/>
    <cellStyle name="_적격(화산) _대안투찰내역(0221)_이화삼계(공종기안)_창호철물(검토)_창호철물수량(05.9.7)_발주의뢰서(발코니난간)071004" xfId="4926"/>
    <cellStyle name="_적격(화산) _대안투찰내역(0221)_창호철물(검토)" xfId="4927"/>
    <cellStyle name="_적격(화산) _대안투찰내역(0221)_창호철물(검토)_발주의뢰서(발코니난간)071004" xfId="4928"/>
    <cellStyle name="_적격(화산) _대안투찰내역(0221)_창호철물(검토)_창호철물수량(05.9.7)" xfId="4929"/>
    <cellStyle name="_적격(화산) _대안투찰내역(0221)_창호철물(검토)_창호철물수량(05.9.7)_발주의뢰서(발코니난간)071004" xfId="4930"/>
    <cellStyle name="_적격(화산) _대안투찰내역(0223)" xfId="4931"/>
    <cellStyle name="_적격(화산) _대안투찰내역(0223)_★이화-삼계도급실행(2003.04.11)" xfId="4932"/>
    <cellStyle name="_적격(화산) _대안투찰내역(0223)_★이화-삼계도급실행(2003.04.11)_02)최저가내역작업(광주3-83.5%-동일)" xfId="4933"/>
    <cellStyle name="_적격(화산) _대안투찰내역(0223)_★이화-삼계도급실행(2003.04.11)_02)투찰내역서(엑셀용-1)" xfId="4934"/>
    <cellStyle name="_적격(화산) _대안투찰내역(0223)_★이화-삼계도급실행(2003.04.11)_02)투찰내역서(엑셀용-1)_02)최저가내역작업(광주3-83.5%-동일)" xfId="4935"/>
    <cellStyle name="_적격(화산) _대안투찰내역(0223)_★이화-삼계도급실행(2003.04.11)_02)투찰내역서(엑셀용-1)_05)최저가내역작업(광주3-84.5%-동일-수정확정분)" xfId="4936"/>
    <cellStyle name="_적격(화산) _대안투찰내역(0223)_★이화-삼계도급실행(2003.04.11)_02)투찰내역서(엑셀용-1-확인용)" xfId="4937"/>
    <cellStyle name="_적격(화산) _대안투찰내역(0223)_★이화-삼계도급실행(2003.04.11)_02)투찰내역서(엑셀용-1-확인용)_02)최저가내역작업(광주3-83.5%-동일)" xfId="4938"/>
    <cellStyle name="_적격(화산) _대안투찰내역(0223)_★이화-삼계도급실행(2003.04.11)_02)투찰내역서(엑셀용-1-확인용)_05)최저가내역작업(광주3-84.5%-동일-수정확정분)" xfId="4939"/>
    <cellStyle name="_적격(화산) _대안투찰내역(0223)_★이화-삼계도급실행(2003.04.11)_05)최저가내역작업(광주3-84.5%-동일-수정확정분)" xfId="4940"/>
    <cellStyle name="_적격(화산) _대안투찰내역(0223)_★이화-삼계도급실행(2003.04.11)_발주의뢰서(발코니난간)071004" xfId="4941"/>
    <cellStyle name="_적격(화산) _대안투찰내역(0223)_★이화-삼계도급실행(2003.04.11)_유리공사(문화동8.5)" xfId="4942"/>
    <cellStyle name="_적격(화산) _대안투찰내역(0223)_★이화-삼계도급실행(2003.04.11)_유리공사(문화동8.5)_발주의뢰서(발코니난간)071004" xfId="4943"/>
    <cellStyle name="_적격(화산) _대안투찰내역(0223)_★이화-삼계도급실행(2003.04.11)_유리공사(문화동8.5)_창호철물수량(05.9.7)" xfId="4944"/>
    <cellStyle name="_적격(화산) _대안투찰내역(0223)_★이화-삼계도급실행(2003.04.11)_유리공사(문화동8.5)_창호철물수량(05.9.7)_발주의뢰서(발코니난간)071004" xfId="4945"/>
    <cellStyle name="_적격(화산) _대안투찰내역(0223)_★이화-삼계도급실행(2003.04.11)_창호철물(검토)" xfId="4946"/>
    <cellStyle name="_적격(화산) _대안투찰내역(0223)_★이화-삼계도급실행(2003.04.11)_창호철물(검토)_발주의뢰서(발코니난간)071004" xfId="4947"/>
    <cellStyle name="_적격(화산) _대안투찰내역(0223)_★이화-삼계도급실행(2003.04.11)_창호철물(검토)_창호철물수량(05.9.7)" xfId="4948"/>
    <cellStyle name="_적격(화산) _대안투찰내역(0223)_★이화-삼계도급실행(2003.04.11)_창호철물(검토)_창호철물수량(05.9.7)_발주의뢰서(발코니난간)071004" xfId="4949"/>
    <cellStyle name="_적격(화산) _대안투찰내역(0223)_02)최저가내역작업(광주3-83.5%-동일)" xfId="4950"/>
    <cellStyle name="_적격(화산) _대안투찰내역(0223)_02)투찰내역서(엑셀용-1)" xfId="4951"/>
    <cellStyle name="_적격(화산) _대안투찰내역(0223)_02)투찰내역서(엑셀용-1)_02)최저가내역작업(광주3-83.5%-동일)" xfId="4952"/>
    <cellStyle name="_적격(화산) _대안투찰내역(0223)_02)투찰내역서(엑셀용-1)_05)최저가내역작업(광주3-84.5%-동일-수정확정분)" xfId="4953"/>
    <cellStyle name="_적격(화산) _대안투찰내역(0223)_02)투찰내역서(엑셀용-1-확인용)" xfId="4954"/>
    <cellStyle name="_적격(화산) _대안투찰내역(0223)_02)투찰내역서(엑셀용-1-확인용)_02)최저가내역작업(광주3-83.5%-동일)" xfId="4955"/>
    <cellStyle name="_적격(화산) _대안투찰내역(0223)_02)투찰내역서(엑셀용-1-확인용)_05)최저가내역작업(광주3-84.5%-동일-수정확정분)" xfId="4956"/>
    <cellStyle name="_적격(화산) _대안투찰내역(0223)_05)최저가내역작업(광주3-84.5%-동일-수정확정분)" xfId="4957"/>
    <cellStyle name="_적격(화산) _대안투찰내역(0223)_발주의뢰서(발코니난간)071004" xfId="4958"/>
    <cellStyle name="_적격(화산) _대안투찰내역(0223)_유리공사(문화동8.5)" xfId="4959"/>
    <cellStyle name="_적격(화산) _대안투찰내역(0223)_유리공사(문화동8.5)_발주의뢰서(발코니난간)071004" xfId="4960"/>
    <cellStyle name="_적격(화산) _대안투찰내역(0223)_유리공사(문화동8.5)_창호철물수량(05.9.7)" xfId="4961"/>
    <cellStyle name="_적격(화산) _대안투찰내역(0223)_유리공사(문화동8.5)_창호철물수량(05.9.7)_발주의뢰서(발코니난간)071004" xfId="4962"/>
    <cellStyle name="_적격(화산) _대안투찰내역(0223)_이화삼계(공종기안)" xfId="4963"/>
    <cellStyle name="_적격(화산) _대안투찰내역(0223)_이화삼계(공종기안)_02)최저가내역작업(광주3-83.5%-동일)" xfId="4964"/>
    <cellStyle name="_적격(화산) _대안투찰내역(0223)_이화삼계(공종기안)_02)투찰내역서(엑셀용-1)" xfId="4965"/>
    <cellStyle name="_적격(화산) _대안투찰내역(0223)_이화삼계(공종기안)_02)투찰내역서(엑셀용-1)_02)최저가내역작업(광주3-83.5%-동일)" xfId="4966"/>
    <cellStyle name="_적격(화산) _대안투찰내역(0223)_이화삼계(공종기안)_02)투찰내역서(엑셀용-1)_05)최저가내역작업(광주3-84.5%-동일-수정확정분)" xfId="4967"/>
    <cellStyle name="_적격(화산) _대안투찰내역(0223)_이화삼계(공종기안)_02)투찰내역서(엑셀용-1-확인용)" xfId="4968"/>
    <cellStyle name="_적격(화산) _대안투찰내역(0223)_이화삼계(공종기안)_02)투찰내역서(엑셀용-1-확인용)_02)최저가내역작업(광주3-83.5%-동일)" xfId="4969"/>
    <cellStyle name="_적격(화산) _대안투찰내역(0223)_이화삼계(공종기안)_02)투찰내역서(엑셀용-1-확인용)_05)최저가내역작업(광주3-84.5%-동일-수정확정분)" xfId="4970"/>
    <cellStyle name="_적격(화산) _대안투찰내역(0223)_이화삼계(공종기안)_05)최저가내역작업(광주3-84.5%-동일-수정확정분)" xfId="4971"/>
    <cellStyle name="_적격(화산) _대안투찰내역(0223)_이화삼계(공종기안)_발주의뢰서(발코니난간)071004" xfId="4972"/>
    <cellStyle name="_적격(화산) _대안투찰내역(0223)_이화삼계(공종기안)_유리공사(문화동8.5)" xfId="4973"/>
    <cellStyle name="_적격(화산) _대안투찰내역(0223)_이화삼계(공종기안)_유리공사(문화동8.5)_발주의뢰서(발코니난간)071004" xfId="4974"/>
    <cellStyle name="_적격(화산) _대안투찰내역(0223)_이화삼계(공종기안)_유리공사(문화동8.5)_창호철물수량(05.9.7)" xfId="4975"/>
    <cellStyle name="_적격(화산) _대안투찰내역(0223)_이화삼계(공종기안)_유리공사(문화동8.5)_창호철물수량(05.9.7)_발주의뢰서(발코니난간)071004" xfId="4976"/>
    <cellStyle name="_적격(화산) _대안투찰내역(0223)_이화삼계(공종기안)_창호철물(검토)" xfId="4977"/>
    <cellStyle name="_적격(화산) _대안투찰내역(0223)_이화삼계(공종기안)_창호철물(검토)_발주의뢰서(발코니난간)071004" xfId="4978"/>
    <cellStyle name="_적격(화산) _대안투찰내역(0223)_이화삼계(공종기안)_창호철물(검토)_창호철물수량(05.9.7)" xfId="4979"/>
    <cellStyle name="_적격(화산) _대안투찰내역(0223)_이화삼계(공종기안)_창호철물(검토)_창호철물수량(05.9.7)_발주의뢰서(발코니난간)071004" xfId="4980"/>
    <cellStyle name="_적격(화산) _대안투찰내역(0223)_창호철물(검토)" xfId="4981"/>
    <cellStyle name="_적격(화산) _대안투찰내역(0223)_창호철물(검토)_발주의뢰서(발코니난간)071004" xfId="4982"/>
    <cellStyle name="_적격(화산) _대안투찰내역(0223)_창호철물(검토)_창호철물수량(05.9.7)" xfId="4983"/>
    <cellStyle name="_적격(화산) _대안투찰내역(0223)_창호철물(검토)_창호철물수량(05.9.7)_발주의뢰서(발코니난간)071004" xfId="4984"/>
    <cellStyle name="_적격(화산) _대안투찰내역(확정본0226)" xfId="4985"/>
    <cellStyle name="_적격(화산) _대안투찰내역(확정본0226)_★이화-삼계도급실행(2003.04.11)" xfId="4986"/>
    <cellStyle name="_적격(화산) _대안투찰내역(확정본0226)_★이화-삼계도급실행(2003.04.11)_02)최저가내역작업(광주3-83.5%-동일)" xfId="4987"/>
    <cellStyle name="_적격(화산) _대안투찰내역(확정본0226)_★이화-삼계도급실행(2003.04.11)_02)투찰내역서(엑셀용-1)" xfId="4988"/>
    <cellStyle name="_적격(화산) _대안투찰내역(확정본0226)_★이화-삼계도급실행(2003.04.11)_02)투찰내역서(엑셀용-1)_02)최저가내역작업(광주3-83.5%-동일)" xfId="4989"/>
    <cellStyle name="_적격(화산) _대안투찰내역(확정본0226)_★이화-삼계도급실행(2003.04.11)_02)투찰내역서(엑셀용-1)_05)최저가내역작업(광주3-84.5%-동일-수정확정분)" xfId="4990"/>
    <cellStyle name="_적격(화산) _대안투찰내역(확정본0226)_★이화-삼계도급실행(2003.04.11)_02)투찰내역서(엑셀용-1-확인용)" xfId="4991"/>
    <cellStyle name="_적격(화산) _대안투찰내역(확정본0226)_★이화-삼계도급실행(2003.04.11)_02)투찰내역서(엑셀용-1-확인용)_02)최저가내역작업(광주3-83.5%-동일)" xfId="4992"/>
    <cellStyle name="_적격(화산) _대안투찰내역(확정본0226)_★이화-삼계도급실행(2003.04.11)_02)투찰내역서(엑셀용-1-확인용)_05)최저가내역작업(광주3-84.5%-동일-수정확정분)" xfId="4993"/>
    <cellStyle name="_적격(화산) _대안투찰내역(확정본0226)_★이화-삼계도급실행(2003.04.11)_05)최저가내역작업(광주3-84.5%-동일-수정확정분)" xfId="4994"/>
    <cellStyle name="_적격(화산) _대안투찰내역(확정본0226)_★이화-삼계도급실행(2003.04.11)_발주의뢰서(발코니난간)071004" xfId="4995"/>
    <cellStyle name="_적격(화산) _대안투찰내역(확정본0226)_★이화-삼계도급실행(2003.04.11)_유리공사(문화동8.5)" xfId="4996"/>
    <cellStyle name="_적격(화산) _대안투찰내역(확정본0226)_★이화-삼계도급실행(2003.04.11)_유리공사(문화동8.5)_발주의뢰서(발코니난간)071004" xfId="4997"/>
    <cellStyle name="_적격(화산) _대안투찰내역(확정본0226)_★이화-삼계도급실행(2003.04.11)_유리공사(문화동8.5)_창호철물수량(05.9.7)" xfId="4998"/>
    <cellStyle name="_적격(화산) _대안투찰내역(확정본0226)_★이화-삼계도급실행(2003.04.11)_유리공사(문화동8.5)_창호철물수량(05.9.7)_발주의뢰서(발코니난간)071004" xfId="4999"/>
    <cellStyle name="_적격(화산) _대안투찰내역(확정본0226)_★이화-삼계도급실행(2003.04.11)_창호철물(검토)" xfId="5000"/>
    <cellStyle name="_적격(화산) _대안투찰내역(확정본0226)_★이화-삼계도급실행(2003.04.11)_창호철물(검토)_발주의뢰서(발코니난간)071004" xfId="5001"/>
    <cellStyle name="_적격(화산) _대안투찰내역(확정본0226)_★이화-삼계도급실행(2003.04.11)_창호철물(검토)_창호철물수량(05.9.7)" xfId="5002"/>
    <cellStyle name="_적격(화산) _대안투찰내역(확정본0226)_★이화-삼계도급실행(2003.04.11)_창호철물(검토)_창호철물수량(05.9.7)_발주의뢰서(발코니난간)071004" xfId="5003"/>
    <cellStyle name="_적격(화산) _대안투찰내역(확정본0226)_02)최저가내역작업(광주3-83.5%-동일)" xfId="5004"/>
    <cellStyle name="_적격(화산) _대안투찰내역(확정본0226)_02)투찰내역서(엑셀용-1)" xfId="5005"/>
    <cellStyle name="_적격(화산) _대안투찰내역(확정본0226)_02)투찰내역서(엑셀용-1)_02)최저가내역작업(광주3-83.5%-동일)" xfId="5006"/>
    <cellStyle name="_적격(화산) _대안투찰내역(확정본0226)_02)투찰내역서(엑셀용-1)_05)최저가내역작업(광주3-84.5%-동일-수정확정분)" xfId="5007"/>
    <cellStyle name="_적격(화산) _대안투찰내역(확정본0226)_02)투찰내역서(엑셀용-1-확인용)" xfId="5008"/>
    <cellStyle name="_적격(화산) _대안투찰내역(확정본0226)_02)투찰내역서(엑셀용-1-확인용)_02)최저가내역작업(광주3-83.5%-동일)" xfId="5009"/>
    <cellStyle name="_적격(화산) _대안투찰내역(확정본0226)_02)투찰내역서(엑셀용-1-확인용)_05)최저가내역작업(광주3-84.5%-동일-수정확정분)" xfId="5010"/>
    <cellStyle name="_적격(화산) _대안투찰내역(확정본0226)_05)최저가내역작업(광주3-84.5%-동일-수정확정분)" xfId="5011"/>
    <cellStyle name="_적격(화산) _대안투찰내역(확정본0226)_발주의뢰서(발코니난간)071004" xfId="5012"/>
    <cellStyle name="_적격(화산) _대안투찰내역(확정본0226)_유리공사(문화동8.5)" xfId="5013"/>
    <cellStyle name="_적격(화산) _대안투찰내역(확정본0226)_유리공사(문화동8.5)_발주의뢰서(발코니난간)071004" xfId="5014"/>
    <cellStyle name="_적격(화산) _대안투찰내역(확정본0226)_유리공사(문화동8.5)_창호철물수량(05.9.7)" xfId="5015"/>
    <cellStyle name="_적격(화산) _대안투찰내역(확정본0226)_유리공사(문화동8.5)_창호철물수량(05.9.7)_발주의뢰서(발코니난간)071004" xfId="5016"/>
    <cellStyle name="_적격(화산) _대안투찰내역(확정본0226)_이화삼계(공종기안)" xfId="5017"/>
    <cellStyle name="_적격(화산) _대안투찰내역(확정본0226)_이화삼계(공종기안)_02)최저가내역작업(광주3-83.5%-동일)" xfId="5018"/>
    <cellStyle name="_적격(화산) _대안투찰내역(확정본0226)_이화삼계(공종기안)_02)투찰내역서(엑셀용-1)" xfId="5019"/>
    <cellStyle name="_적격(화산) _대안투찰내역(확정본0226)_이화삼계(공종기안)_02)투찰내역서(엑셀용-1)_02)최저가내역작업(광주3-83.5%-동일)" xfId="5020"/>
    <cellStyle name="_적격(화산) _대안투찰내역(확정본0226)_이화삼계(공종기안)_02)투찰내역서(엑셀용-1)_05)최저가내역작업(광주3-84.5%-동일-수정확정분)" xfId="5021"/>
    <cellStyle name="_적격(화산) _대안투찰내역(확정본0226)_이화삼계(공종기안)_02)투찰내역서(엑셀용-1-확인용)" xfId="5022"/>
    <cellStyle name="_적격(화산) _대안투찰내역(확정본0226)_이화삼계(공종기안)_02)투찰내역서(엑셀용-1-확인용)_02)최저가내역작업(광주3-83.5%-동일)" xfId="5023"/>
    <cellStyle name="_적격(화산) _대안투찰내역(확정본0226)_이화삼계(공종기안)_02)투찰내역서(엑셀용-1-확인용)_05)최저가내역작업(광주3-84.5%-동일-수정확정분)" xfId="5024"/>
    <cellStyle name="_적격(화산) _대안투찰내역(확정본0226)_이화삼계(공종기안)_05)최저가내역작업(광주3-84.5%-동일-수정확정분)" xfId="5025"/>
    <cellStyle name="_적격(화산) _대안투찰내역(확정본0226)_이화삼계(공종기안)_발주의뢰서(발코니난간)071004" xfId="5026"/>
    <cellStyle name="_적격(화산) _대안투찰내역(확정본0226)_이화삼계(공종기안)_유리공사(문화동8.5)" xfId="5027"/>
    <cellStyle name="_적격(화산) _대안투찰내역(확정본0226)_이화삼계(공종기안)_유리공사(문화동8.5)_발주의뢰서(발코니난간)071004" xfId="5028"/>
    <cellStyle name="_적격(화산) _대안투찰내역(확정본0226)_이화삼계(공종기안)_유리공사(문화동8.5)_창호철물수량(05.9.7)" xfId="5029"/>
    <cellStyle name="_적격(화산) _대안투찰내역(확정본0226)_이화삼계(공종기안)_유리공사(문화동8.5)_창호철물수량(05.9.7)_발주의뢰서(발코니난간)071004" xfId="5030"/>
    <cellStyle name="_적격(화산) _대안투찰내역(확정본0226)_이화삼계(공종기안)_창호철물(검토)" xfId="5031"/>
    <cellStyle name="_적격(화산) _대안투찰내역(확정본0226)_이화삼계(공종기안)_창호철물(검토)_발주의뢰서(발코니난간)071004" xfId="5032"/>
    <cellStyle name="_적격(화산) _대안투찰내역(확정본0226)_이화삼계(공종기안)_창호철물(검토)_창호철물수량(05.9.7)" xfId="5033"/>
    <cellStyle name="_적격(화산) _대안투찰내역(확정본0226)_이화삼계(공종기안)_창호철물(검토)_창호철물수량(05.9.7)_발주의뢰서(발코니난간)071004" xfId="5034"/>
    <cellStyle name="_적격(화산) _대안투찰내역(확정본0226)_창호철물(검토)" xfId="5035"/>
    <cellStyle name="_적격(화산) _대안투찰내역(확정본0226)_창호철물(검토)_발주의뢰서(발코니난간)071004" xfId="5036"/>
    <cellStyle name="_적격(화산) _대안투찰내역(확정본0226)_창호철물(검토)_창호철물수량(05.9.7)" xfId="5037"/>
    <cellStyle name="_적격(화산) _대안투찰내역(확정본0226)_창호철물(검토)_창호철물수량(05.9.7)_발주의뢰서(발코니난간)071004" xfId="5038"/>
    <cellStyle name="_적격(화산) _도급실행0211" xfId="5039"/>
    <cellStyle name="_적격(화산) _도급실행0211_★이화-삼계도급실행(2003.04.11)" xfId="5040"/>
    <cellStyle name="_적격(화산) _도급실행0211_★이화-삼계도급실행(2003.04.11)_02)최저가내역작업(광주3-83.5%-동일)" xfId="5041"/>
    <cellStyle name="_적격(화산) _도급실행0211_★이화-삼계도급실행(2003.04.11)_02)투찰내역서(엑셀용-1)" xfId="5042"/>
    <cellStyle name="_적격(화산) _도급실행0211_★이화-삼계도급실행(2003.04.11)_02)투찰내역서(엑셀용-1)_02)최저가내역작업(광주3-83.5%-동일)" xfId="5043"/>
    <cellStyle name="_적격(화산) _도급실행0211_★이화-삼계도급실행(2003.04.11)_02)투찰내역서(엑셀용-1)_05)최저가내역작업(광주3-84.5%-동일-수정확정분)" xfId="5044"/>
    <cellStyle name="_적격(화산) _도급실행0211_★이화-삼계도급실행(2003.04.11)_02)투찰내역서(엑셀용-1-확인용)" xfId="5045"/>
    <cellStyle name="_적격(화산) _도급실행0211_★이화-삼계도급실행(2003.04.11)_02)투찰내역서(엑셀용-1-확인용)_02)최저가내역작업(광주3-83.5%-동일)" xfId="5046"/>
    <cellStyle name="_적격(화산) _도급실행0211_★이화-삼계도급실행(2003.04.11)_02)투찰내역서(엑셀용-1-확인용)_05)최저가내역작업(광주3-84.5%-동일-수정확정분)" xfId="5047"/>
    <cellStyle name="_적격(화산) _도급실행0211_★이화-삼계도급실행(2003.04.11)_05)최저가내역작업(광주3-84.5%-동일-수정확정분)" xfId="5048"/>
    <cellStyle name="_적격(화산) _도급실행0211_★이화-삼계도급실행(2003.04.11)_발주의뢰서(발코니난간)071004" xfId="5049"/>
    <cellStyle name="_적격(화산) _도급실행0211_★이화-삼계도급실행(2003.04.11)_유리공사(문화동8.5)" xfId="5050"/>
    <cellStyle name="_적격(화산) _도급실행0211_★이화-삼계도급실행(2003.04.11)_유리공사(문화동8.5)_발주의뢰서(발코니난간)071004" xfId="5051"/>
    <cellStyle name="_적격(화산) _도급실행0211_★이화-삼계도급실행(2003.04.11)_유리공사(문화동8.5)_창호철물수량(05.9.7)" xfId="5052"/>
    <cellStyle name="_적격(화산) _도급실행0211_★이화-삼계도급실행(2003.04.11)_유리공사(문화동8.5)_창호철물수량(05.9.7)_발주의뢰서(발코니난간)071004" xfId="5053"/>
    <cellStyle name="_적격(화산) _도급실행0211_★이화-삼계도급실행(2003.04.11)_창호철물(검토)" xfId="5054"/>
    <cellStyle name="_적격(화산) _도급실행0211_★이화-삼계도급실행(2003.04.11)_창호철물(검토)_발주의뢰서(발코니난간)071004" xfId="5055"/>
    <cellStyle name="_적격(화산) _도급실행0211_★이화-삼계도급실행(2003.04.11)_창호철물(검토)_창호철물수량(05.9.7)" xfId="5056"/>
    <cellStyle name="_적격(화산) _도급실행0211_★이화-삼계도급실행(2003.04.11)_창호철물(검토)_창호철물수량(05.9.7)_발주의뢰서(발코니난간)071004" xfId="5057"/>
    <cellStyle name="_적격(화산) _도급실행0211_02)최저가내역작업(광주3-83.5%-동일)" xfId="5058"/>
    <cellStyle name="_적격(화산) _도급실행0211_02)투찰내역서(엑셀용-1)" xfId="5059"/>
    <cellStyle name="_적격(화산) _도급실행0211_02)투찰내역서(엑셀용-1)_02)최저가내역작업(광주3-83.5%-동일)" xfId="5060"/>
    <cellStyle name="_적격(화산) _도급실행0211_02)투찰내역서(엑셀용-1)_05)최저가내역작업(광주3-84.5%-동일-수정확정분)" xfId="5061"/>
    <cellStyle name="_적격(화산) _도급실행0211_02)투찰내역서(엑셀용-1-확인용)" xfId="5062"/>
    <cellStyle name="_적격(화산) _도급실행0211_02)투찰내역서(엑셀용-1-확인용)_02)최저가내역작업(광주3-83.5%-동일)" xfId="5063"/>
    <cellStyle name="_적격(화산) _도급실행0211_02)투찰내역서(엑셀용-1-확인용)_05)최저가내역작업(광주3-84.5%-동일-수정확정분)" xfId="5064"/>
    <cellStyle name="_적격(화산) _도급실행0211_05)최저가내역작업(광주3-84.5%-동일-수정확정분)" xfId="5065"/>
    <cellStyle name="_적격(화산) _도급실행0211_발주의뢰서(발코니난간)071004" xfId="5066"/>
    <cellStyle name="_적격(화산) _도급실행0211_유리공사(문화동8.5)" xfId="5067"/>
    <cellStyle name="_적격(화산) _도급실행0211_유리공사(문화동8.5)_발주의뢰서(발코니난간)071004" xfId="5068"/>
    <cellStyle name="_적격(화산) _도급실행0211_유리공사(문화동8.5)_창호철물수량(05.9.7)" xfId="5069"/>
    <cellStyle name="_적격(화산) _도급실행0211_유리공사(문화동8.5)_창호철물수량(05.9.7)_발주의뢰서(발코니난간)071004" xfId="5070"/>
    <cellStyle name="_적격(화산) _도급실행0211_이화삼계(공종기안)" xfId="5071"/>
    <cellStyle name="_적격(화산) _도급실행0211_이화삼계(공종기안)_02)최저가내역작업(광주3-83.5%-동일)" xfId="5072"/>
    <cellStyle name="_적격(화산) _도급실행0211_이화삼계(공종기안)_02)투찰내역서(엑셀용-1)" xfId="5073"/>
    <cellStyle name="_적격(화산) _도급실행0211_이화삼계(공종기안)_02)투찰내역서(엑셀용-1)_02)최저가내역작업(광주3-83.5%-동일)" xfId="5074"/>
    <cellStyle name="_적격(화산) _도급실행0211_이화삼계(공종기안)_02)투찰내역서(엑셀용-1)_05)최저가내역작업(광주3-84.5%-동일-수정확정분)" xfId="5075"/>
    <cellStyle name="_적격(화산) _도급실행0211_이화삼계(공종기안)_02)투찰내역서(엑셀용-1-확인용)" xfId="5076"/>
    <cellStyle name="_적격(화산) _도급실행0211_이화삼계(공종기안)_02)투찰내역서(엑셀용-1-확인용)_02)최저가내역작업(광주3-83.5%-동일)" xfId="5077"/>
    <cellStyle name="_적격(화산) _도급실행0211_이화삼계(공종기안)_02)투찰내역서(엑셀용-1-확인용)_05)최저가내역작업(광주3-84.5%-동일-수정확정분)" xfId="5078"/>
    <cellStyle name="_적격(화산) _도급실행0211_이화삼계(공종기안)_05)최저가내역작업(광주3-84.5%-동일-수정확정분)" xfId="5079"/>
    <cellStyle name="_적격(화산) _도급실행0211_이화삼계(공종기안)_발주의뢰서(발코니난간)071004" xfId="5080"/>
    <cellStyle name="_적격(화산) _도급실행0211_이화삼계(공종기안)_유리공사(문화동8.5)" xfId="5081"/>
    <cellStyle name="_적격(화산) _도급실행0211_이화삼계(공종기안)_유리공사(문화동8.5)_발주의뢰서(발코니난간)071004" xfId="5082"/>
    <cellStyle name="_적격(화산) _도급실행0211_이화삼계(공종기안)_유리공사(문화동8.5)_창호철물수량(05.9.7)" xfId="5083"/>
    <cellStyle name="_적격(화산) _도급실행0211_이화삼계(공종기안)_유리공사(문화동8.5)_창호철물수량(05.9.7)_발주의뢰서(발코니난간)071004" xfId="5084"/>
    <cellStyle name="_적격(화산) _도급실행0211_이화삼계(공종기안)_창호철물(검토)" xfId="5085"/>
    <cellStyle name="_적격(화산) _도급실행0211_이화삼계(공종기안)_창호철물(검토)_발주의뢰서(발코니난간)071004" xfId="5086"/>
    <cellStyle name="_적격(화산) _도급실행0211_이화삼계(공종기안)_창호철물(검토)_창호철물수량(05.9.7)" xfId="5087"/>
    <cellStyle name="_적격(화산) _도급실행0211_이화삼계(공종기안)_창호철물(검토)_창호철물수량(05.9.7)_발주의뢰서(발코니난간)071004" xfId="5088"/>
    <cellStyle name="_적격(화산) _도급실행0211_창호철물(검토)" xfId="5089"/>
    <cellStyle name="_적격(화산) _도급실행0211_창호철물(검토)_발주의뢰서(발코니난간)071004" xfId="5090"/>
    <cellStyle name="_적격(화산) _도급실행0211_창호철물(검토)_창호철물수량(05.9.7)" xfId="5091"/>
    <cellStyle name="_적격(화산) _도급실행0211_창호철물(검토)_창호철물수량(05.9.7)_발주의뢰서(발코니난간)071004" xfId="5092"/>
    <cellStyle name="_적격(화산) _동면장안1(조사기안)" xfId="5093"/>
    <cellStyle name="_적격(화산) _동면장안1(조사기안)_02)최저가내역작업(광주3-83.5%-동일)" xfId="5094"/>
    <cellStyle name="_적격(화산) _동면장안1(조사기안)_02)투찰내역서(엑셀용-1)" xfId="5095"/>
    <cellStyle name="_적격(화산) _동면장안1(조사기안)_02)투찰내역서(엑셀용-1)_02)최저가내역작업(광주3-83.5%-동일)" xfId="5096"/>
    <cellStyle name="_적격(화산) _동면장안1(조사기안)_02)투찰내역서(엑셀용-1)_05)최저가내역작업(광주3-84.5%-동일-수정확정분)" xfId="5097"/>
    <cellStyle name="_적격(화산) _동면장안1(조사기안)_02)투찰내역서(엑셀용-1-확인용)" xfId="5098"/>
    <cellStyle name="_적격(화산) _동면장안1(조사기안)_02)투찰내역서(엑셀용-1-확인용)_02)최저가내역작업(광주3-83.5%-동일)" xfId="5099"/>
    <cellStyle name="_적격(화산) _동면장안1(조사기안)_02)투찰내역서(엑셀용-1-확인용)_05)최저가내역작업(광주3-84.5%-동일-수정확정분)" xfId="5100"/>
    <cellStyle name="_적격(화산) _동면장안1(조사기안)_05)최저가내역작업(광주3-84.5%-동일-수정확정분)" xfId="5101"/>
    <cellStyle name="_적격(화산) _동면장안1(조사기안)_발주의뢰서(발코니난간)071004" xfId="5102"/>
    <cellStyle name="_적격(화산) _동면장안1(조사기안)_유리공사(문화동8.5)" xfId="5103"/>
    <cellStyle name="_적격(화산) _동면장안1(조사기안)_유리공사(문화동8.5)_발주의뢰서(발코니난간)071004" xfId="5104"/>
    <cellStyle name="_적격(화산) _동면장안1(조사기안)_유리공사(문화동8.5)_창호철물수량(05.9.7)" xfId="5105"/>
    <cellStyle name="_적격(화산) _동면장안1(조사기안)_유리공사(문화동8.5)_창호철물수량(05.9.7)_발주의뢰서(발코니난간)071004" xfId="5106"/>
    <cellStyle name="_적격(화산) _동면장안1(조사기안)_창호철물(검토)" xfId="5107"/>
    <cellStyle name="_적격(화산) _동면장안1(조사기안)_창호철물(검토)_발주의뢰서(발코니난간)071004" xfId="5108"/>
    <cellStyle name="_적격(화산) _동면장안1(조사기안)_창호철물(검토)_창호철물수량(05.9.7)" xfId="5109"/>
    <cellStyle name="_적격(화산) _동면장안1(조사기안)_창호철물(검토)_창호철물수량(05.9.7)_발주의뢰서(발코니난간)071004" xfId="5110"/>
    <cellStyle name="_적격(화산) _무안-광주2공구(협력)수정" xfId="5111"/>
    <cellStyle name="_적격(화산) _무안-광주2공구(협력)수정_발주의뢰서(발코니난간)071004" xfId="5112"/>
    <cellStyle name="_적격(화산) _발주의뢰서(발코니난간)071004" xfId="5113"/>
    <cellStyle name="_적격(화산) _번암견적의뢰(협력)" xfId="5114"/>
    <cellStyle name="_적격(화산) _번암견적의뢰(협력)_발주의뢰서(발코니난간)071004" xfId="5115"/>
    <cellStyle name="_적격(화산) _번영교2001년사업보고" xfId="1595"/>
    <cellStyle name="_적격(화산) _번영교2001년사업보고_원덕실행분할" xfId="1596"/>
    <cellStyle name="_적격(화산) _번영교실단가작업(현장)" xfId="1597"/>
    <cellStyle name="_적격(화산) _번영교실단가작업(현장)_원덕실행분할" xfId="1598"/>
    <cellStyle name="_적격(화산) _본오오목천" xfId="1599"/>
    <cellStyle name="_적격(화산) _부대철콘 (2)" xfId="1600"/>
    <cellStyle name="_적격(화산) _부대철콘 (3)" xfId="1601"/>
    <cellStyle name="_적격(화산) _부대철콘 (4)" xfId="1602"/>
    <cellStyle name="_적격(화산) _부대토공 (2)" xfId="1603"/>
    <cellStyle name="_적격(화산) _부대토공 (3)" xfId="1604"/>
    <cellStyle name="_적격(화산) _부별지" xfId="1605"/>
    <cellStyle name="_적격(화산) _부별지_buip (2)" xfId="1606"/>
    <cellStyle name="_적격(화산) _부별지_ip (2)" xfId="1607"/>
    <cellStyle name="_적격(화산) _부별지_jipbun (2)" xfId="1608"/>
    <cellStyle name="_적격(화산) _삼성동 00내역서" xfId="1609"/>
    <cellStyle name="_적격(화산) _서교동(종만)" xfId="1610"/>
    <cellStyle name="_적격(화산) _서교동(종만)_1차 삼성동 내역서" xfId="1611"/>
    <cellStyle name="_적격(화산) _서교동(종만)_1차 알파베타 내역서" xfId="1612"/>
    <cellStyle name="_적격(화산) _서교동(종만)_1차 알파베타 내역서_4차 알파베타 내역서" xfId="1613"/>
    <cellStyle name="_적격(화산) _서교동(종만)_1차 알파베타 내역서_4차 알파베타 내역서_1차 삼성동 내역서" xfId="1614"/>
    <cellStyle name="_적격(화산) _서교동353-5 내역서" xfId="1615"/>
    <cellStyle name="_적격(화산) _서교동353-5 내역서_1차 삼성동 내역서" xfId="1616"/>
    <cellStyle name="_적격(화산) _서초동오피스텔(OX)형주" xfId="1617"/>
    <cellStyle name="_적격(화산) _서초동오피스텔(OX)형주_1차 - 서교동353-5 내역서" xfId="1618"/>
    <cellStyle name="_적격(화산) _서초동오피스텔(OX)형주_1차 - 서교동353-5 내역서_1차 삼성동 내역서" xfId="1619"/>
    <cellStyle name="_적격(화산) _서초동오피스텔(OX)형주_1차 - 서교동353-5 내역서_1차 알파베타 내역서" xfId="1620"/>
    <cellStyle name="_적격(화산) _서초동오피스텔(OX)형주_1차 - 서교동353-5 내역서_1차 알파베타 내역서_4차 알파베타 내역서" xfId="1621"/>
    <cellStyle name="_적격(화산) _서초동오피스텔(OX)형주_1차 - 서교동353-5 내역서_1차 알파베타 내역서_4차 알파베타 내역서_1차 삼성동 내역서" xfId="1622"/>
    <cellStyle name="_적격(화산) _서초동오피스텔(OX)형주_1차 삼성동 내역서" xfId="1623"/>
    <cellStyle name="_적격(화산) _서초동오피스텔(OX)형주_1차 알파베타 내역서" xfId="1624"/>
    <cellStyle name="_적격(화산) _서초동오피스텔(OX)형주_1차 알파베타 내역서_4차 알파베타 내역서" xfId="1625"/>
    <cellStyle name="_적격(화산) _서초동오피스텔(OX)형주_1차 알파베타 내역서_4차 알파베타 내역서_1차 삼성동 내역서" xfId="1626"/>
    <cellStyle name="_적격(화산) _서초동오피스텔(OX)형주_단가" xfId="1627"/>
    <cellStyle name="_적격(화산) _서초동오피스텔(OX)형주_단가_1차 삼성동 내역서" xfId="1628"/>
    <cellStyle name="_적격(화산) _서초동오피스텔(OX)형주_단가_1차 알파베타 내역서" xfId="1629"/>
    <cellStyle name="_적격(화산) _서초동오피스텔(OX)형주_단가_1차 알파베타 내역서_4차 알파베타 내역서" xfId="1630"/>
    <cellStyle name="_적격(화산) _서초동오피스텔(OX)형주_단가_1차 알파베타 내역서_4차 알파베타 내역서_1차 삼성동 내역서" xfId="1631"/>
    <cellStyle name="_적격(화산) _서초동오피스텔(OX)형주_서교동(종만)" xfId="1632"/>
    <cellStyle name="_적격(화산) _서초동오피스텔(OX)형주_서교동(종만)_1차 삼성동 내역서" xfId="1633"/>
    <cellStyle name="_적격(화산) _서초동오피스텔(OX)형주_서교동(종만)_1차 알파베타 내역서" xfId="1634"/>
    <cellStyle name="_적격(화산) _서초동오피스텔(OX)형주_서교동(종만)_1차 알파베타 내역서_4차 알파베타 내역서" xfId="1635"/>
    <cellStyle name="_적격(화산) _서초동오피스텔(OX)형주_서교동(종만)_1차 알파베타 내역서_4차 알파베타 내역서_1차 삼성동 내역서" xfId="1636"/>
    <cellStyle name="_적격(화산) _설계" xfId="1637"/>
    <cellStyle name="_적격(화산) _설계 (2)" xfId="1638"/>
    <cellStyle name="_적격(화산) _송학실행안" xfId="5116"/>
    <cellStyle name="_적격(화산) _송학실행안_발주의뢰서(발코니난간)071004" xfId="5117"/>
    <cellStyle name="_적격(화산) _송학실행안_번암견적의뢰(협력)" xfId="5118"/>
    <cellStyle name="_적격(화산) _송학실행안_번암견적의뢰(협력)_발주의뢰서(발코니난간)071004" xfId="5119"/>
    <cellStyle name="_적격(화산) _송학하수투찰" xfId="5120"/>
    <cellStyle name="_적격(화산) _송학하수투찰_발주의뢰서(발코니난간)071004" xfId="5121"/>
    <cellStyle name="_적격(화산) _송학하수투찰_번암견적의뢰(협력)" xfId="5122"/>
    <cellStyle name="_적격(화산) _송학하수투찰_번암견적의뢰(협력)_발주의뢰서(발코니난간)071004" xfId="5123"/>
    <cellStyle name="_적격(화산) _송학하수품의(설계넣고)" xfId="5124"/>
    <cellStyle name="_적격(화산) _송학하수품의(설계넣고)_무안-광주2공구(협력)수정" xfId="5125"/>
    <cellStyle name="_적격(화산) _송학하수품의(설계넣고)_무안-광주2공구(협력)수정_발주의뢰서(발코니난간)071004" xfId="5126"/>
    <cellStyle name="_적격(화산) _송학하수품의(설계넣고)_발주의뢰서(발코니난간)071004" xfId="5127"/>
    <cellStyle name="_적격(화산) _송학하수품의(설계넣고)_번암견적의뢰(협력)" xfId="5128"/>
    <cellStyle name="_적격(화산) _송학하수품의(설계넣고)_번암견적의뢰(협력)_발주의뢰서(발코니난간)071004" xfId="5129"/>
    <cellStyle name="_적격(화산) _송학하수품의(설계넣고)_적상무주IC도로(1공구)" xfId="5130"/>
    <cellStyle name="_적격(화산) _송학하수품의(설계넣고)_적상무주IC도로(1공구)_발주의뢰서(발코니난간)071004" xfId="5131"/>
    <cellStyle name="_적격(화산) _수원테크노(기안)" xfId="5132"/>
    <cellStyle name="_적격(화산) _수원테크노(기안)_02)최저가내역작업(광주3-83.5%-동일)" xfId="5133"/>
    <cellStyle name="_적격(화산) _수원테크노(기안)_02)투찰내역서(엑셀용-1)" xfId="5134"/>
    <cellStyle name="_적격(화산) _수원테크노(기안)_02)투찰내역서(엑셀용-1)_02)최저가내역작업(광주3-83.5%-동일)" xfId="5135"/>
    <cellStyle name="_적격(화산) _수원테크노(기안)_02)투찰내역서(엑셀용-1)_05)최저가내역작업(광주3-84.5%-동일-수정확정분)" xfId="5136"/>
    <cellStyle name="_적격(화산) _수원테크노(기안)_02)투찰내역서(엑셀용-1-확인용)" xfId="5137"/>
    <cellStyle name="_적격(화산) _수원테크노(기안)_02)투찰내역서(엑셀용-1-확인용)_02)최저가내역작업(광주3-83.5%-동일)" xfId="5138"/>
    <cellStyle name="_적격(화산) _수원테크노(기안)_02)투찰내역서(엑셀용-1-확인용)_05)최저가내역작업(광주3-84.5%-동일-수정확정분)" xfId="5139"/>
    <cellStyle name="_적격(화산) _수원테크노(기안)_05)최저가내역작업(광주3-84.5%-동일-수정확정분)" xfId="5140"/>
    <cellStyle name="_적격(화산) _수원테크노(기안)_발주의뢰서(발코니난간)071004" xfId="5141"/>
    <cellStyle name="_적격(화산) _수원테크노(기안)_유리공사(문화동8.5)" xfId="5142"/>
    <cellStyle name="_적격(화산) _수원테크노(기안)_유리공사(문화동8.5)_발주의뢰서(발코니난간)071004" xfId="5143"/>
    <cellStyle name="_적격(화산) _수원테크노(기안)_유리공사(문화동8.5)_창호철물수량(05.9.7)" xfId="5144"/>
    <cellStyle name="_적격(화산) _수원테크노(기안)_유리공사(문화동8.5)_창호철물수량(05.9.7)_발주의뢰서(발코니난간)071004" xfId="5145"/>
    <cellStyle name="_적격(화산) _수원테크노(기안)_창호철물(검토)" xfId="5146"/>
    <cellStyle name="_적격(화산) _수원테크노(기안)_창호철물(검토)_발주의뢰서(발코니난간)071004" xfId="5147"/>
    <cellStyle name="_적격(화산) _수원테크노(기안)_창호철물(검토)_창호철물수량(05.9.7)" xfId="5148"/>
    <cellStyle name="_적격(화산) _수원테크노(기안)_창호철물(검토)_창호철물수량(05.9.7)_발주의뢰서(발코니난간)071004" xfId="5149"/>
    <cellStyle name="_적격(화산) _신현실행단가산출서" xfId="1639"/>
    <cellStyle name="_적격(화산) _신현실행단가산출서_원덕실행분할" xfId="1640"/>
    <cellStyle name="_적격(화산) _실행내역2001년1월변경" xfId="1641"/>
    <cellStyle name="_적격(화산) _실행내역2001년1월변경_2002년 현장운영계획양식" xfId="1642"/>
    <cellStyle name="_적격(화산) _실행내역2001년1월변경_2002년 현장운영계획양식_2003년실행(싸릿재)" xfId="1643"/>
    <cellStyle name="_적격(화산) _실행내역2001년1월변경_2002년 현장운영계획양식_2003년실행(싸릿재)_거제신현터널현장실행" xfId="1644"/>
    <cellStyle name="_적격(화산) _실행내역2001년1월변경_2002년 현장운영계획양식_2003년실행(싸릿재)_거제신현터널현장실행_원덕실행분할" xfId="1645"/>
    <cellStyle name="_적격(화산) _실행내역2001년1월변경_2002년 현장운영계획양식_2003년실행(싸릿재)_신현실행단가산출서" xfId="1646"/>
    <cellStyle name="_적격(화산) _실행내역2001년1월변경_2002년 현장운영계획양식_2003년실행(싸릿재)_신현실행단가산출서_원덕실행분할" xfId="1647"/>
    <cellStyle name="_적격(화산) _실행내역2001년1월변경_2002년 현장운영계획양식_2003년실행(싸릿재)_원덕실행분할" xfId="1648"/>
    <cellStyle name="_적격(화산) _실행내역2001년1월변경_2002년 현장운영계획양식_실행단가" xfId="1649"/>
    <cellStyle name="_적격(화산) _실행내역2001년1월변경_2002년 현장운영계획양식_실행단가_2003년실행(싸릿재)" xfId="1650"/>
    <cellStyle name="_적격(화산) _실행내역2001년1월변경_2002년 현장운영계획양식_실행단가_2003년실행(싸릿재)_거제신현터널현장실행" xfId="1651"/>
    <cellStyle name="_적격(화산) _실행내역2001년1월변경_2002년 현장운영계획양식_실행단가_2003년실행(싸릿재)_거제신현터널현장실행_원덕실행분할" xfId="1652"/>
    <cellStyle name="_적격(화산) _실행내역2001년1월변경_2002년 현장운영계획양식_실행단가_2003년실행(싸릿재)_신현실행단가산출서" xfId="1653"/>
    <cellStyle name="_적격(화산) _실행내역2001년1월변경_2002년 현장운영계획양식_실행단가_2003년실행(싸릿재)_신현실행단가산출서_원덕실행분할" xfId="1654"/>
    <cellStyle name="_적격(화산) _실행내역2001년1월변경_2002년 현장운영계획양식_실행단가_2003년실행(싸릿재)_원덕실행분할" xfId="1655"/>
    <cellStyle name="_적격(화산) _실행내역2001년1월변경_2002년 현장운영계획양식_실행단가_원덕실행분할" xfId="1656"/>
    <cellStyle name="_적격(화산) _실행내역2001년1월변경_2002년 현장운영계획양식_원덕실행분할" xfId="1657"/>
    <cellStyle name="_적격(화산) _실행내역2001년1월변경_2003년 실행(장성-담양)" xfId="1658"/>
    <cellStyle name="_적격(화산) _실행내역2001년1월변경_2003년 실행(장성-담양)_원덕실행분할" xfId="1659"/>
    <cellStyle name="_적격(화산) _실행내역2001년1월변경_2003년실행양식" xfId="1660"/>
    <cellStyle name="_적격(화산) _실행내역2001년1월변경_2003년실행양식_2003년실행(싸릿재)" xfId="1661"/>
    <cellStyle name="_적격(화산) _실행내역2001년1월변경_2003년실행양식_2003년실행(싸릿재)_거제신현터널현장실행" xfId="1662"/>
    <cellStyle name="_적격(화산) _실행내역2001년1월변경_2003년실행양식_2003년실행(싸릿재)_거제신현터널현장실행_원덕실행분할" xfId="1663"/>
    <cellStyle name="_적격(화산) _실행내역2001년1월변경_2003년실행양식_2003년실행(싸릿재)_신현실행단가산출서" xfId="1664"/>
    <cellStyle name="_적격(화산) _실행내역2001년1월변경_2003년실행양식_2003년실행(싸릿재)_신현실행단가산출서_원덕실행분할" xfId="1665"/>
    <cellStyle name="_적격(화산) _실행내역2001년1월변경_2003년실행양식_2003년실행(싸릿재)_원덕실행분할" xfId="1666"/>
    <cellStyle name="_적격(화산) _실행내역2001년1월변경_2003년실행양식_원덕실행분할" xfId="1667"/>
    <cellStyle name="_적격(화산) _실행내역2001년1월변경_2003웁스" xfId="1668"/>
    <cellStyle name="_적격(화산) _실행내역2001년1월변경_2003웁스_2003년실행(싸릿재)" xfId="1669"/>
    <cellStyle name="_적격(화산) _실행내역2001년1월변경_2003웁스_2003년실행(싸릿재)_거제신현터널현장실행" xfId="1670"/>
    <cellStyle name="_적격(화산) _실행내역2001년1월변경_2003웁스_2003년실행(싸릿재)_거제신현터널현장실행_원덕실행분할" xfId="1671"/>
    <cellStyle name="_적격(화산) _실행내역2001년1월변경_2003웁스_2003년실행(싸릿재)_신현실행단가산출서" xfId="1672"/>
    <cellStyle name="_적격(화산) _실행내역2001년1월변경_2003웁스_2003년실행(싸릿재)_신현실행단가산출서_원덕실행분할" xfId="1673"/>
    <cellStyle name="_적격(화산) _실행내역2001년1월변경_2003웁스_2003년실행(싸릿재)_원덕실행분할" xfId="1674"/>
    <cellStyle name="_적격(화산) _실행내역2001년1월변경_2003웁스_원덕실행분할" xfId="1675"/>
    <cellStyle name="_적격(화산) _실행내역2001년1월변경_거제신현터널현장실행" xfId="1676"/>
    <cellStyle name="_적격(화산) _실행내역2001년1월변경_거제신현터널현장실행_원덕실행분할" xfId="1677"/>
    <cellStyle name="_적격(화산) _실행내역2001년1월변경_번영교2001년사업보고" xfId="1678"/>
    <cellStyle name="_적격(화산) _실행내역2001년1월변경_번영교2001년사업보고_원덕실행분할" xfId="1679"/>
    <cellStyle name="_적격(화산) _실행내역2001년1월변경_신현실행단가산출서" xfId="1680"/>
    <cellStyle name="_적격(화산) _실행내역2001년1월변경_신현실행단가산출서_원덕실행분할" xfId="1681"/>
    <cellStyle name="_적격(화산) _실행내역2001년1월변경_싸릿재실행-2(직영)" xfId="1682"/>
    <cellStyle name="_적격(화산) _실행내역2001년1월변경_싸릿재실행-2(직영)_2003년실행(싸릿재)" xfId="1683"/>
    <cellStyle name="_적격(화산) _실행내역2001년1월변경_싸릿재실행-2(직영)_2003년실행(싸릿재)_거제신현터널현장실행" xfId="1684"/>
    <cellStyle name="_적격(화산) _실행내역2001년1월변경_싸릿재실행-2(직영)_2003년실행(싸릿재)_거제신현터널현장실행_원덕실행분할" xfId="1685"/>
    <cellStyle name="_적격(화산) _실행내역2001년1월변경_싸릿재실행-2(직영)_2003년실행(싸릿재)_신현실행단가산출서" xfId="1686"/>
    <cellStyle name="_적격(화산) _실행내역2001년1월변경_싸릿재실행-2(직영)_2003년실행(싸릿재)_신현실행단가산출서_원덕실행분할" xfId="1687"/>
    <cellStyle name="_적격(화산) _실행내역2001년1월변경_싸릿재실행-2(직영)_2003년실행(싸릿재)_원덕실행분할" xfId="1688"/>
    <cellStyle name="_적격(화산) _실행내역2001년1월변경_싸릿재실행-2(직영)_원덕실행분할" xfId="1689"/>
    <cellStyle name="_적격(화산) _실행내역2001년1월변경_원덕실행분할" xfId="1690"/>
    <cellStyle name="_적격(화산) _실행내역2001년1월변경_잔여실행예산" xfId="1691"/>
    <cellStyle name="_적격(화산) _실행내역2001년1월변경_잔여실행예산_2003년실행(싸릿재)" xfId="1692"/>
    <cellStyle name="_적격(화산) _실행내역2001년1월변경_잔여실행예산_2003년실행(싸릿재)_거제신현터널현장실행" xfId="1693"/>
    <cellStyle name="_적격(화산) _실행내역2001년1월변경_잔여실행예산_2003년실행(싸릿재)_거제신현터널현장실행_원덕실행분할" xfId="1694"/>
    <cellStyle name="_적격(화산) _실행내역2001년1월변경_잔여실행예산_2003년실행(싸릿재)_신현실행단가산출서" xfId="1695"/>
    <cellStyle name="_적격(화산) _실행내역2001년1월변경_잔여실행예산_2003년실행(싸릿재)_신현실행단가산출서_원덕실행분할" xfId="1696"/>
    <cellStyle name="_적격(화산) _실행내역2001년1월변경_잔여실행예산_2003년실행(싸릿재)_원덕실행분할" xfId="1697"/>
    <cellStyle name="_적격(화산) _실행내역2001년1월변경_잔여실행예산_원덕실행분할" xfId="1698"/>
    <cellStyle name="_적격(화산) _실행내역2001년1월변경_장비자재노무양식1" xfId="1699"/>
    <cellStyle name="_적격(화산) _실행내역2001년1월변경_장비자재노무양식1_원덕실행분할" xfId="1700"/>
    <cellStyle name="_적격(화산) _실행내역2001년1월변경_장성담양개설회의" xfId="1701"/>
    <cellStyle name="_적격(화산) _실행내역2001년1월변경_장성담양개설회의_원덕실행분할" xfId="1702"/>
    <cellStyle name="_적격(화산) _실행내역2001년1월변경_현장실행" xfId="1703"/>
    <cellStyle name="_적격(화산) _실행내역2001년1월변경_현장실행_원덕실행분할" xfId="1704"/>
    <cellStyle name="_적격(화산) _실행내역2001년1월변경_현장운영계획" xfId="1705"/>
    <cellStyle name="_적격(화산) _실행내역2001년1월변경_현장운영계획(2001.2.6)" xfId="1706"/>
    <cellStyle name="_적격(화산) _실행내역2001년1월변경_현장운영계획(2001.2.6)_원덕실행분할" xfId="1707"/>
    <cellStyle name="_적격(화산) _실행내역2001년1월변경_현장운영계획_원덕실행분할" xfId="1708"/>
    <cellStyle name="_적격(화산) _실행내역2001년1월변경_Book3" xfId="1709"/>
    <cellStyle name="_적격(화산) _실행내역2001년1월변경_Book3_2003년실행(싸릿재)" xfId="1710"/>
    <cellStyle name="_적격(화산) _실행내역2001년1월변경_Book3_2003년실행(싸릿재)_거제신현터널현장실행" xfId="1711"/>
    <cellStyle name="_적격(화산) _실행내역2001년1월변경_Book3_2003년실행(싸릿재)_거제신현터널현장실행_원덕실행분할" xfId="1712"/>
    <cellStyle name="_적격(화산) _실행내역2001년1월변경_Book3_2003년실행(싸릿재)_신현실행단가산출서" xfId="1713"/>
    <cellStyle name="_적격(화산) _실행내역2001년1월변경_Book3_2003년실행(싸릿재)_신현실행단가산출서_원덕실행분할" xfId="1714"/>
    <cellStyle name="_적격(화산) _실행내역2001년1월변경_Book3_2003년실행(싸릿재)_원덕실행분할" xfId="1715"/>
    <cellStyle name="_적격(화산) _실행내역2001년1월변경_Book3_원덕실행분할" xfId="1716"/>
    <cellStyle name="_적격(화산) _싸릿재실행-2(직영)" xfId="1717"/>
    <cellStyle name="_적격(화산) _싸릿재실행-2(직영)_2003년실행(싸릿재)" xfId="1718"/>
    <cellStyle name="_적격(화산) _싸릿재실행-2(직영)_2003년실행(싸릿재)_거제신현터널현장실행" xfId="1719"/>
    <cellStyle name="_적격(화산) _싸릿재실행-2(직영)_2003년실행(싸릿재)_거제신현터널현장실행_원덕실행분할" xfId="1720"/>
    <cellStyle name="_적격(화산) _싸릿재실행-2(직영)_2003년실행(싸릿재)_신현실행단가산출서" xfId="1721"/>
    <cellStyle name="_적격(화산) _싸릿재실행-2(직영)_2003년실행(싸릿재)_신현실행단가산출서_원덕실행분할" xfId="1722"/>
    <cellStyle name="_적격(화산) _싸릿재실행-2(직영)_2003년실행(싸릿재)_원덕실행분할" xfId="1723"/>
    <cellStyle name="_적격(화산) _싸릿재실행-2(직영)_원덕실행분할" xfId="1724"/>
    <cellStyle name="_적격(화산) _원덕실행분할" xfId="1725"/>
    <cellStyle name="_적격(화산) _원덕실행분할_원덕실행분할" xfId="1726"/>
    <cellStyle name="_적격(화산) _월기성(경남)" xfId="1727"/>
    <cellStyle name="_적격(화산) _월기성(경남)_원덕실행분할" xfId="1728"/>
    <cellStyle name="_적격(화산) _월말기성" xfId="1729"/>
    <cellStyle name="_적격(화산) _월말기성_원덕실행분할" xfId="1730"/>
    <cellStyle name="_적격(화산) _유리공사(문화동8.5)" xfId="5150"/>
    <cellStyle name="_적격(화산) _유리공사(문화동8.5)_발주의뢰서(발코니난간)071004" xfId="5151"/>
    <cellStyle name="_적격(화산) _유리공사(문화동8.5)_창호철물수량(05.9.7)" xfId="5152"/>
    <cellStyle name="_적격(화산) _유리공사(문화동8.5)_창호철물수량(05.9.7)_발주의뢰서(발코니난간)071004" xfId="5153"/>
    <cellStyle name="_적격(화산) _이화삼계(공종기안)" xfId="5154"/>
    <cellStyle name="_적격(화산) _이화삼계(공종기안)_02)최저가내역작업(광주3-83.5%-동일)" xfId="5155"/>
    <cellStyle name="_적격(화산) _이화삼계(공종기안)_02)투찰내역서(엑셀용-1)" xfId="5156"/>
    <cellStyle name="_적격(화산) _이화삼계(공종기안)_02)투찰내역서(엑셀용-1)_02)최저가내역작업(광주3-83.5%-동일)" xfId="5157"/>
    <cellStyle name="_적격(화산) _이화삼계(공종기안)_02)투찰내역서(엑셀용-1)_05)최저가내역작업(광주3-84.5%-동일-수정확정분)" xfId="5158"/>
    <cellStyle name="_적격(화산) _이화삼계(공종기안)_02)투찰내역서(엑셀용-1-확인용)" xfId="5159"/>
    <cellStyle name="_적격(화산) _이화삼계(공종기안)_02)투찰내역서(엑셀용-1-확인용)_02)최저가내역작업(광주3-83.5%-동일)" xfId="5160"/>
    <cellStyle name="_적격(화산) _이화삼계(공종기안)_02)투찰내역서(엑셀용-1-확인용)_05)최저가내역작업(광주3-84.5%-동일-수정확정분)" xfId="5161"/>
    <cellStyle name="_적격(화산) _이화삼계(공종기안)_05)최저가내역작업(광주3-84.5%-동일-수정확정분)" xfId="5162"/>
    <cellStyle name="_적격(화산) _이화삼계(공종기안)_발주의뢰서(발코니난간)071004" xfId="5163"/>
    <cellStyle name="_적격(화산) _이화삼계(공종기안)_유리공사(문화동8.5)" xfId="5164"/>
    <cellStyle name="_적격(화산) _이화삼계(공종기안)_유리공사(문화동8.5)_발주의뢰서(발코니난간)071004" xfId="5165"/>
    <cellStyle name="_적격(화산) _이화삼계(공종기안)_유리공사(문화동8.5)_창호철물수량(05.9.7)" xfId="5166"/>
    <cellStyle name="_적격(화산) _이화삼계(공종기안)_유리공사(문화동8.5)_창호철물수량(05.9.7)_발주의뢰서(발코니난간)071004" xfId="5167"/>
    <cellStyle name="_적격(화산) _이화삼계(공종기안)_창호철물(검토)" xfId="5168"/>
    <cellStyle name="_적격(화산) _이화삼계(공종기안)_창호철물(검토)_발주의뢰서(발코니난간)071004" xfId="5169"/>
    <cellStyle name="_적격(화산) _이화삼계(공종기안)_창호철물(검토)_창호철물수량(05.9.7)" xfId="5170"/>
    <cellStyle name="_적격(화산) _이화삼계(공종기안)_창호철물(검토)_창호철물수량(05.9.7)_발주의뢰서(발코니난간)071004" xfId="5171"/>
    <cellStyle name="_적격(화산) _입찰 (2)" xfId="1731"/>
    <cellStyle name="_적격(화산) _자재단가" xfId="5172"/>
    <cellStyle name="_적격(화산) _자재단가_총괄" xfId="5173"/>
    <cellStyle name="_적격(화산) _잔여실행예산" xfId="1732"/>
    <cellStyle name="_적격(화산) _잔여실행예산_2003년실행(싸릿재)" xfId="1733"/>
    <cellStyle name="_적격(화산) _잔여실행예산_2003년실행(싸릿재)_거제신현터널현장실행" xfId="1734"/>
    <cellStyle name="_적격(화산) _잔여실행예산_2003년실행(싸릿재)_거제신현터널현장실행_원덕실행분할" xfId="1735"/>
    <cellStyle name="_적격(화산) _잔여실행예산_2003년실행(싸릿재)_신현실행단가산출서" xfId="1736"/>
    <cellStyle name="_적격(화산) _잔여실행예산_2003년실행(싸릿재)_신현실행단가산출서_원덕실행분할" xfId="1737"/>
    <cellStyle name="_적격(화산) _잔여실행예산_2003년실행(싸릿재)_원덕실행분할" xfId="1738"/>
    <cellStyle name="_적격(화산) _잔여실행예산_원덕실행분할" xfId="1739"/>
    <cellStyle name="_적격(화산) _장비자재노무양식1" xfId="1740"/>
    <cellStyle name="_적격(화산) _장비자재노무양식1_원덕실행분할" xfId="1741"/>
    <cellStyle name="_적격(화산) _장성담양개설회의" xfId="1742"/>
    <cellStyle name="_적격(화산) _장성담양개설회의_원덕실행분할" xfId="1743"/>
    <cellStyle name="_적격(화산) _장호터널" xfId="1744"/>
    <cellStyle name="_적격(화산) _장호터널_원덕실행분할" xfId="1745"/>
    <cellStyle name="_적격(화산) _적상무주IC도로(1공구)" xfId="5174"/>
    <cellStyle name="_적격(화산) _적상무주IC도로(1공구)_발주의뢰서(발코니난간)071004" xfId="5175"/>
    <cellStyle name="_적격(화산) _전광10공구_설계_견적" xfId="1746"/>
    <cellStyle name="_적격(화산) _정산내역서" xfId="5176"/>
    <cellStyle name="_적격(화산) _정산내역서_발주의뢰서(발코니난간)071004" xfId="5177"/>
    <cellStyle name="_적격(화산) _직영품의" xfId="5178"/>
    <cellStyle name="_적격(화산) _직영품의_총괄" xfId="5179"/>
    <cellStyle name="_적격(화산) _집갑 (2)" xfId="1747"/>
    <cellStyle name="_적격(화산) _집행 (2)" xfId="1748"/>
    <cellStyle name="_적격(화산) _집행 (93)" xfId="1749"/>
    <cellStyle name="_적격(화산) _창호철물(검토)" xfId="5180"/>
    <cellStyle name="_적격(화산) _창호철물(검토)_발주의뢰서(발코니난간)071004" xfId="5181"/>
    <cellStyle name="_적격(화산) _창호철물(검토)_창호철물수량(05.9.7)" xfId="5182"/>
    <cellStyle name="_적격(화산) _창호철물(검토)_창호철물수량(05.9.7)_발주의뢰서(발코니난간)071004" xfId="5183"/>
    <cellStyle name="_적격(화산) _철콘 (2)" xfId="1750"/>
    <cellStyle name="_적격(화산) _철콘 (3)" xfId="1751"/>
    <cellStyle name="_적격(화산) _철콘 (4)" xfId="1752"/>
    <cellStyle name="_적격(화산) _철콘 (5)" xfId="1753"/>
    <cellStyle name="_적격(화산) _총괄" xfId="5184"/>
    <cellStyle name="_적격(화산) _태인원평2(조사기안)" xfId="5185"/>
    <cellStyle name="_적격(화산) _태인원평2(조사기안)_02)최저가내역작업(광주3-83.5%-동일)" xfId="5186"/>
    <cellStyle name="_적격(화산) _태인원평2(조사기안)_02)투찰내역서(엑셀용-1)" xfId="5187"/>
    <cellStyle name="_적격(화산) _태인원평2(조사기안)_02)투찰내역서(엑셀용-1)_02)최저가내역작업(광주3-83.5%-동일)" xfId="5188"/>
    <cellStyle name="_적격(화산) _태인원평2(조사기안)_02)투찰내역서(엑셀용-1)_05)최저가내역작업(광주3-84.5%-동일-수정확정분)" xfId="5189"/>
    <cellStyle name="_적격(화산) _태인원평2(조사기안)_02)투찰내역서(엑셀용-1-확인용)" xfId="5190"/>
    <cellStyle name="_적격(화산) _태인원평2(조사기안)_02)투찰내역서(엑셀용-1-확인용)_02)최저가내역작업(광주3-83.5%-동일)" xfId="5191"/>
    <cellStyle name="_적격(화산) _태인원평2(조사기안)_02)투찰내역서(엑셀용-1-확인용)_05)최저가내역작업(광주3-84.5%-동일-수정확정분)" xfId="5192"/>
    <cellStyle name="_적격(화산) _태인원평2(조사기안)_05)최저가내역작업(광주3-84.5%-동일-수정확정분)" xfId="5193"/>
    <cellStyle name="_적격(화산) _태인원평2(조사기안)_발주의뢰서(발코니난간)071004" xfId="5194"/>
    <cellStyle name="_적격(화산) _태인원평2(조사기안)_유리공사(문화동8.5)" xfId="5195"/>
    <cellStyle name="_적격(화산) _태인원평2(조사기안)_유리공사(문화동8.5)_발주의뢰서(발코니난간)071004" xfId="5196"/>
    <cellStyle name="_적격(화산) _태인원평2(조사기안)_유리공사(문화동8.5)_창호철물수량(05.9.7)" xfId="5197"/>
    <cellStyle name="_적격(화산) _태인원평2(조사기안)_유리공사(문화동8.5)_창호철물수량(05.9.7)_발주의뢰서(발코니난간)071004" xfId="5198"/>
    <cellStyle name="_적격(화산) _태인원평2(조사기안)_창호철물(검토)" xfId="5199"/>
    <cellStyle name="_적격(화산) _태인원평2(조사기안)_창호철물(검토)_발주의뢰서(발코니난간)071004" xfId="5200"/>
    <cellStyle name="_적격(화산) _태인원평2(조사기안)_창호철물(검토)_창호철물수량(05.9.7)" xfId="5201"/>
    <cellStyle name="_적격(화산) _태인원평2(조사기안)_창호철물(검토)_창호철물수량(05.9.7)_발주의뢰서(발코니난간)071004" xfId="5202"/>
    <cellStyle name="_적격(화산) _토공 (2)" xfId="1754"/>
    <cellStyle name="_적격(화산) _하도1 (2)" xfId="1755"/>
    <cellStyle name="_적격(화산) _하사항" xfId="1756"/>
    <cellStyle name="_적격(화산) _하사항_buip (2)" xfId="1757"/>
    <cellStyle name="_적격(화산) _하사항_ip (2)" xfId="1758"/>
    <cellStyle name="_적격(화산) _하사항_jipbun (2)" xfId="1759"/>
    <cellStyle name="_적격(화산) _현장실행" xfId="1760"/>
    <cellStyle name="_적격(화산) _현장실행_원덕실행분할" xfId="1761"/>
    <cellStyle name="_적격(화산) _현장운영계획" xfId="1762"/>
    <cellStyle name="_적격(화산) _현장운영계획(2001.2.6)" xfId="1763"/>
    <cellStyle name="_적격(화산) _현장운영계획(2001.2.6)_원덕실행분할" xfId="1764"/>
    <cellStyle name="_적격(화산) _현장운영계획_원덕실행분할" xfId="1765"/>
    <cellStyle name="_적격(화산) _Book3" xfId="1766"/>
    <cellStyle name="_적격(화산) _Book3_2003년실행(싸릿재)" xfId="1767"/>
    <cellStyle name="_적격(화산) _Book3_2003년실행(싸릿재)_거제신현터널현장실행" xfId="1768"/>
    <cellStyle name="_적격(화산) _Book3_2003년실행(싸릿재)_거제신현터널현장실행_원덕실행분할" xfId="1769"/>
    <cellStyle name="_적격(화산) _Book3_2003년실행(싸릿재)_신현실행단가산출서" xfId="1770"/>
    <cellStyle name="_적격(화산) _Book3_2003년실행(싸릿재)_신현실행단가산출서_원덕실행분할" xfId="1771"/>
    <cellStyle name="_적격(화산) _Book3_2003년실행(싸릿재)_원덕실행분할" xfId="1772"/>
    <cellStyle name="_적격(화산) _Book3_원덕실행분할" xfId="1773"/>
    <cellStyle name="_적격(화산) _DOBUN" xfId="1774"/>
    <cellStyle name="_적격(화산) _NAE" xfId="1775"/>
    <cellStyle name="_적격및투찰품의(구미옥계)" xfId="5203"/>
    <cellStyle name="_전광10공구_설계_견적" xfId="1776"/>
    <cellStyle name="_전기공사실정보고내역" xfId="1777"/>
    <cellStyle name="_전주시관내(이서~용정)건설공사(신화)" xfId="2304"/>
    <cellStyle name="_전체실행(현장)(자재비포함)" xfId="1778"/>
    <cellStyle name="_정~하" xfId="1779"/>
    <cellStyle name="_제출용병천하수(지역관로1)" xfId="5204"/>
    <cellStyle name="_제출용병천하수(지역관로1)_광주평동실행" xfId="5205"/>
    <cellStyle name="_제출용병천하수(지역관로1)_광주평동실행_발주의뢰서(발코니난간)071004" xfId="5206"/>
    <cellStyle name="_제출용병천하수(지역관로1)_광주평동실행_번암견적의뢰(협력)" xfId="5207"/>
    <cellStyle name="_제출용병천하수(지역관로1)_광주평동실행_번암견적의뢰(협력)_발주의뢰서(발코니난간)071004" xfId="5208"/>
    <cellStyle name="_제출용병천하수(지역관로1)_광주평동품의1" xfId="5209"/>
    <cellStyle name="_제출용병천하수(지역관로1)_광주평동품의1_무안-광주2공구(협력)수정" xfId="5210"/>
    <cellStyle name="_제출용병천하수(지역관로1)_광주평동품의1_무안-광주2공구(협력)수정_발주의뢰서(발코니난간)071004" xfId="5211"/>
    <cellStyle name="_제출용병천하수(지역관로1)_광주평동품의1_발주의뢰서(발코니난간)071004" xfId="5212"/>
    <cellStyle name="_제출용병천하수(지역관로1)_광주평동품의1_번암견적의뢰(협력)" xfId="5213"/>
    <cellStyle name="_제출용병천하수(지역관로1)_광주평동품의1_번암견적의뢰(협력)_발주의뢰서(발코니난간)071004" xfId="5214"/>
    <cellStyle name="_제출용병천하수(지역관로1)_광주평동품의1_적상무주IC도로(1공구)" xfId="5215"/>
    <cellStyle name="_제출용병천하수(지역관로1)_광주평동품의1_적상무주IC도로(1공구)_발주의뢰서(발코니난간)071004" xfId="5216"/>
    <cellStyle name="_제출용병천하수(지역관로1)_기장하수실행1" xfId="5217"/>
    <cellStyle name="_제출용병천하수(지역관로1)_기장하수실행1_발주의뢰서(발코니난간)071004" xfId="5218"/>
    <cellStyle name="_제출용병천하수(지역관로1)_기장하수실행1_번암견적의뢰(협력)" xfId="5219"/>
    <cellStyle name="_제출용병천하수(지역관로1)_기장하수실행1_번암견적의뢰(협력)_발주의뢰서(발코니난간)071004" xfId="5220"/>
    <cellStyle name="_제출용병천하수(지역관로1)_무안-광주2공구(협력)수정" xfId="5221"/>
    <cellStyle name="_제출용병천하수(지역관로1)_무안-광주2공구(협력)수정_발주의뢰서(발코니난간)071004" xfId="5222"/>
    <cellStyle name="_제출용병천하수(지역관로1)_발주의뢰서(발코니난간)071004" xfId="5223"/>
    <cellStyle name="_제출용병천하수(지역관로1)_번암견적의뢰(협력)" xfId="5224"/>
    <cellStyle name="_제출용병천하수(지역관로1)_번암견적의뢰(협력)_발주의뢰서(발코니난간)071004" xfId="5225"/>
    <cellStyle name="_제출용병천하수(지역관로1)_송학실행안" xfId="5226"/>
    <cellStyle name="_제출용병천하수(지역관로1)_송학실행안_발주의뢰서(발코니난간)071004" xfId="5227"/>
    <cellStyle name="_제출용병천하수(지역관로1)_송학실행안_번암견적의뢰(협력)" xfId="5228"/>
    <cellStyle name="_제출용병천하수(지역관로1)_송학실행안_번암견적의뢰(협력)_발주의뢰서(발코니난간)071004" xfId="5229"/>
    <cellStyle name="_제출용병천하수(지역관로1)_송학하수투찰" xfId="5230"/>
    <cellStyle name="_제출용병천하수(지역관로1)_송학하수투찰_발주의뢰서(발코니난간)071004" xfId="5231"/>
    <cellStyle name="_제출용병천하수(지역관로1)_송학하수투찰_번암견적의뢰(협력)" xfId="5232"/>
    <cellStyle name="_제출용병천하수(지역관로1)_송학하수투찰_번암견적의뢰(협력)_발주의뢰서(발코니난간)071004" xfId="5233"/>
    <cellStyle name="_제출용병천하수(지역관로1)_송학하수품의(설계넣고)" xfId="5234"/>
    <cellStyle name="_제출용병천하수(지역관로1)_송학하수품의(설계넣고)_무안-광주2공구(협력)수정" xfId="5235"/>
    <cellStyle name="_제출용병천하수(지역관로1)_송학하수품의(설계넣고)_무안-광주2공구(협력)수정_발주의뢰서(발코니난간)071004" xfId="5236"/>
    <cellStyle name="_제출용병천하수(지역관로1)_송학하수품의(설계넣고)_발주의뢰서(발코니난간)071004" xfId="5237"/>
    <cellStyle name="_제출용병천하수(지역관로1)_송학하수품의(설계넣고)_번암견적의뢰(협력)" xfId="5238"/>
    <cellStyle name="_제출용병천하수(지역관로1)_송학하수품의(설계넣고)_번암견적의뢰(협력)_발주의뢰서(발코니난간)071004" xfId="5239"/>
    <cellStyle name="_제출용병천하수(지역관로1)_송학하수품의(설계넣고)_적상무주IC도로(1공구)" xfId="5240"/>
    <cellStyle name="_제출용병천하수(지역관로1)_송학하수품의(설계넣고)_적상무주IC도로(1공구)_발주의뢰서(발코니난간)071004" xfId="5241"/>
    <cellStyle name="_제출용병천하수(지역관로1)_적상무주IC도로(1공구)" xfId="5242"/>
    <cellStyle name="_제출용병천하수(지역관로1)_적상무주IC도로(1공구)_발주의뢰서(발코니난간)071004" xfId="5243"/>
    <cellStyle name="_주공부산송정2공구(투찰)" xfId="5244"/>
    <cellStyle name="_중앙선5(투찰72%)" xfId="5245"/>
    <cellStyle name="_지정과제1분기실적(확정990408)" xfId="2305"/>
    <cellStyle name="_지정과제1분기실적(확정990408)_1" xfId="2306"/>
    <cellStyle name="_지정과제2차심의결과" xfId="2307"/>
    <cellStyle name="_지정과제2차심의결과(금액조정후최종)" xfId="2308"/>
    <cellStyle name="_지정과제2차심의결과(금액조정후최종)_1" xfId="2309"/>
    <cellStyle name="_지정과제2차심의결과(금액조정후최종)_1_경영개선실적보고(전주공장)" xfId="2310"/>
    <cellStyle name="_지정과제2차심의결과(금액조정후최종)_1_별첨1_2" xfId="2311"/>
    <cellStyle name="_지정과제2차심의결과(금액조정후최종)_1_제안과제집계표(공장전체)" xfId="2312"/>
    <cellStyle name="_지정과제2차심의결과(금액조정후최종)_경영개선실적보고(전주공장)" xfId="2313"/>
    <cellStyle name="_지정과제2차심의결과(금액조정후최종)_별첨1_2" xfId="2314"/>
    <cellStyle name="_지정과제2차심의결과(금액조정후최종)_제안과제집계표(공장전체)" xfId="2315"/>
    <cellStyle name="_지정과제2차심의결과_1" xfId="2316"/>
    <cellStyle name="_지정과제2차심의list" xfId="2317"/>
    <cellStyle name="_지정과제2차심의list_1" xfId="2318"/>
    <cellStyle name="_지정과제2차심의list_2" xfId="2319"/>
    <cellStyle name="_직영품의" xfId="5246"/>
    <cellStyle name="_직영품의_총괄" xfId="5247"/>
    <cellStyle name="_집중관리(981231)" xfId="2320"/>
    <cellStyle name="_집중관리(981231)_1" xfId="2321"/>
    <cellStyle name="_집중관리(지정과제및 양식)" xfId="2322"/>
    <cellStyle name="_집중관리(지정과제및 양식)_1" xfId="2323"/>
    <cellStyle name="_집행갑지 " xfId="1780"/>
    <cellStyle name="_집행갑지 _★이화-삼계도급실행(2003.04.11)" xfId="5248"/>
    <cellStyle name="_집행갑지 _★이화-삼계도급실행(2003.04.11)_02)최저가내역작업(광주3-83.5%-동일)" xfId="5249"/>
    <cellStyle name="_집행갑지 _★이화-삼계도급실행(2003.04.11)_02)투찰내역서(엑셀용-1)" xfId="5250"/>
    <cellStyle name="_집행갑지 _★이화-삼계도급실행(2003.04.11)_02)투찰내역서(엑셀용-1)_02)최저가내역작업(광주3-83.5%-동일)" xfId="5251"/>
    <cellStyle name="_집행갑지 _★이화-삼계도급실행(2003.04.11)_02)투찰내역서(엑셀용-1)_05)최저가내역작업(광주3-84.5%-동일-수정확정분)" xfId="5252"/>
    <cellStyle name="_집행갑지 _★이화-삼계도급실행(2003.04.11)_02)투찰내역서(엑셀용-1-확인용)" xfId="5253"/>
    <cellStyle name="_집행갑지 _★이화-삼계도급실행(2003.04.11)_02)투찰내역서(엑셀용-1-확인용)_02)최저가내역작업(광주3-83.5%-동일)" xfId="5254"/>
    <cellStyle name="_집행갑지 _★이화-삼계도급실행(2003.04.11)_02)투찰내역서(엑셀용-1-확인용)_05)최저가내역작업(광주3-84.5%-동일-수정확정분)" xfId="5255"/>
    <cellStyle name="_집행갑지 _★이화-삼계도급실행(2003.04.11)_05)최저가내역작업(광주3-84.5%-동일-수정확정분)" xfId="5256"/>
    <cellStyle name="_집행갑지 _★이화-삼계도급실행(2003.04.11)_발주의뢰서(발코니난간)071004" xfId="5257"/>
    <cellStyle name="_집행갑지 _★이화-삼계도급실행(2003.04.11)_유리공사(문화동8.5)" xfId="5258"/>
    <cellStyle name="_집행갑지 _★이화-삼계도급실행(2003.04.11)_유리공사(문화동8.5)_발주의뢰서(발코니난간)071004" xfId="5259"/>
    <cellStyle name="_집행갑지 _★이화-삼계도급실행(2003.04.11)_유리공사(문화동8.5)_창호철물수량(05.9.7)" xfId="5260"/>
    <cellStyle name="_집행갑지 _★이화-삼계도급실행(2003.04.11)_유리공사(문화동8.5)_창호철물수량(05.9.7)_발주의뢰서(발코니난간)071004" xfId="5261"/>
    <cellStyle name="_집행갑지 _★이화-삼계도급실행(2003.04.11)_창호철물(검토)" xfId="5262"/>
    <cellStyle name="_집행갑지 _★이화-삼계도급실행(2003.04.11)_창호철물(검토)_발주의뢰서(발코니난간)071004" xfId="5263"/>
    <cellStyle name="_집행갑지 _★이화-삼계도급실행(2003.04.11)_창호철물(검토)_창호철물수량(05.9.7)" xfId="5264"/>
    <cellStyle name="_집행갑지 _★이화-삼계도급실행(2003.04.11)_창호철물(검토)_창호철물수량(05.9.7)_발주의뢰서(발코니난간)071004" xfId="5265"/>
    <cellStyle name="_집행갑지 _02)최저가내역작업(광주3-83.5%-동일)" xfId="5266"/>
    <cellStyle name="_집행갑지 _02)투찰내역서(엑셀용-1)" xfId="5267"/>
    <cellStyle name="_집행갑지 _02)투찰내역서(엑셀용-1)_02)최저가내역작업(광주3-83.5%-동일)" xfId="5268"/>
    <cellStyle name="_집행갑지 _02)투찰내역서(엑셀용-1)_05)최저가내역작업(광주3-84.5%-동일-수정확정분)" xfId="5269"/>
    <cellStyle name="_집행갑지 _02)투찰내역서(엑셀용-1-확인용)" xfId="5270"/>
    <cellStyle name="_집행갑지 _02)투찰내역서(엑셀용-1-확인용)_02)최저가내역작업(광주3-83.5%-동일)" xfId="5271"/>
    <cellStyle name="_집행갑지 _02)투찰내역서(엑셀용-1-확인용)_05)최저가내역작업(광주3-84.5%-동일-수정확정분)" xfId="5272"/>
    <cellStyle name="_집행갑지 _05)최저가내역작업(광주3-84.5%-동일-수정확정분)" xfId="5273"/>
    <cellStyle name="_집행갑지 _2002년 현장운영계획양식" xfId="1781"/>
    <cellStyle name="_집행갑지 _2002년 현장운영계획양식_2003년실행(싸릿재)" xfId="1782"/>
    <cellStyle name="_집행갑지 _2002년 현장운영계획양식_2003년실행(싸릿재)_거제신현터널현장실행" xfId="1783"/>
    <cellStyle name="_집행갑지 _2002년 현장운영계획양식_2003년실행(싸릿재)_거제신현터널현장실행_원덕실행분할" xfId="1784"/>
    <cellStyle name="_집행갑지 _2002년 현장운영계획양식_2003년실행(싸릿재)_신현실행단가산출서" xfId="1785"/>
    <cellStyle name="_집행갑지 _2002년 현장운영계획양식_2003년실행(싸릿재)_신현실행단가산출서_원덕실행분할" xfId="1786"/>
    <cellStyle name="_집행갑지 _2002년 현장운영계획양식_2003년실행(싸릿재)_원덕실행분할" xfId="1787"/>
    <cellStyle name="_집행갑지 _2002년 현장운영계획양식_실행단가" xfId="1788"/>
    <cellStyle name="_집행갑지 _2002년 현장운영계획양식_실행단가_2003년실행(싸릿재)" xfId="1789"/>
    <cellStyle name="_집행갑지 _2002년 현장운영계획양식_실행단가_2003년실행(싸릿재)_거제신현터널현장실행" xfId="1790"/>
    <cellStyle name="_집행갑지 _2002년 현장운영계획양식_실행단가_2003년실행(싸릿재)_거제신현터널현장실행_원덕실행분할" xfId="1791"/>
    <cellStyle name="_집행갑지 _2002년 현장운영계획양식_실행단가_2003년실행(싸릿재)_신현실행단가산출서" xfId="1792"/>
    <cellStyle name="_집행갑지 _2002년 현장운영계획양식_실행단가_2003년실행(싸릿재)_신현실행단가산출서_원덕실행분할" xfId="1793"/>
    <cellStyle name="_집행갑지 _2002년 현장운영계획양식_실행단가_2003년실행(싸릿재)_원덕실행분할" xfId="1794"/>
    <cellStyle name="_집행갑지 _2002년 현장운영계획양식_실행단가_원덕실행분할" xfId="1795"/>
    <cellStyle name="_집행갑지 _2002년 현장운영계획양식_원덕실행분할" xfId="1796"/>
    <cellStyle name="_집행갑지 _2003년 실행(장성-담양)" xfId="1797"/>
    <cellStyle name="_집행갑지 _2003년 실행(장성-담양)_원덕실행분할" xfId="1798"/>
    <cellStyle name="_집행갑지 _2003년실행양식" xfId="1799"/>
    <cellStyle name="_집행갑지 _2003년실행양식_2003년실행(싸릿재)" xfId="1800"/>
    <cellStyle name="_집행갑지 _2003년실행양식_2003년실행(싸릿재)_거제신현터널현장실행" xfId="1801"/>
    <cellStyle name="_집행갑지 _2003년실행양식_2003년실행(싸릿재)_거제신현터널현장실행_원덕실행분할" xfId="1802"/>
    <cellStyle name="_집행갑지 _2003년실행양식_2003년실행(싸릿재)_신현실행단가산출서" xfId="1803"/>
    <cellStyle name="_집행갑지 _2003년실행양식_2003년실행(싸릿재)_신현실행단가산출서_원덕실행분할" xfId="1804"/>
    <cellStyle name="_집행갑지 _2003년실행양식_2003년실행(싸릿재)_원덕실행분할" xfId="1805"/>
    <cellStyle name="_집행갑지 _2003년실행양식_원덕실행분할" xfId="1806"/>
    <cellStyle name="_집행갑지 _2003웁스" xfId="1807"/>
    <cellStyle name="_집행갑지 _2003웁스_2003년실행(싸릿재)" xfId="1808"/>
    <cellStyle name="_집행갑지 _2003웁스_2003년실행(싸릿재)_거제신현터널현장실행" xfId="1809"/>
    <cellStyle name="_집행갑지 _2003웁스_2003년실행(싸릿재)_거제신현터널현장실행_원덕실행분할" xfId="1810"/>
    <cellStyle name="_집행갑지 _2003웁스_2003년실행(싸릿재)_신현실행단가산출서" xfId="1811"/>
    <cellStyle name="_집행갑지 _2003웁스_2003년실행(싸릿재)_신현실행단가산출서_원덕실행분할" xfId="1812"/>
    <cellStyle name="_집행갑지 _2003웁스_2003년실행(싸릿재)_원덕실행분할" xfId="1813"/>
    <cellStyle name="_집행갑지 _2003웁스_원덕실행분할" xfId="1814"/>
    <cellStyle name="_집행갑지 _거제신현터널현장실행" xfId="1815"/>
    <cellStyle name="_집행갑지 _거제신현터널현장실행_원덕실행분할" xfId="1816"/>
    <cellStyle name="_집행갑지 _경춘선3공구-설투견" xfId="1817"/>
    <cellStyle name="_집행갑지 _광주평동실행" xfId="5274"/>
    <cellStyle name="_집행갑지 _광주평동실행_발주의뢰서(발코니난간)071004" xfId="5275"/>
    <cellStyle name="_집행갑지 _광주평동실행_번암견적의뢰(협력)" xfId="5276"/>
    <cellStyle name="_집행갑지 _광주평동실행_번암견적의뢰(협력)_발주의뢰서(발코니난간)071004" xfId="5277"/>
    <cellStyle name="_집행갑지 _광주평동품의1" xfId="5278"/>
    <cellStyle name="_집행갑지 _광주평동품의1_무안-광주2공구(협력)수정" xfId="5279"/>
    <cellStyle name="_집행갑지 _광주평동품의1_무안-광주2공구(협력)수정_발주의뢰서(발코니난간)071004" xfId="5280"/>
    <cellStyle name="_집행갑지 _광주평동품의1_발주의뢰서(발코니난간)071004" xfId="5281"/>
    <cellStyle name="_집행갑지 _광주평동품의1_번암견적의뢰(협력)" xfId="5282"/>
    <cellStyle name="_집행갑지 _광주평동품의1_번암견적의뢰(협력)_발주의뢰서(발코니난간)071004" xfId="5283"/>
    <cellStyle name="_집행갑지 _광주평동품의1_적상무주IC도로(1공구)" xfId="5284"/>
    <cellStyle name="_집행갑지 _광주평동품의1_적상무주IC도로(1공구)_발주의뢰서(발코니난간)071004" xfId="5285"/>
    <cellStyle name="_집행갑지 _괴산연풍2(설계공종)" xfId="5286"/>
    <cellStyle name="_집행갑지 _괴산연풍2(설계공종)_02)최저가내역작업(광주3-83.5%-동일)" xfId="5287"/>
    <cellStyle name="_집행갑지 _괴산연풍2(설계공종)_02)투찰내역서(엑셀용-1)" xfId="5288"/>
    <cellStyle name="_집행갑지 _괴산연풍2(설계공종)_02)투찰내역서(엑셀용-1)_02)최저가내역작업(광주3-83.5%-동일)" xfId="5289"/>
    <cellStyle name="_집행갑지 _괴산연풍2(설계공종)_02)투찰내역서(엑셀용-1)_05)최저가내역작업(광주3-84.5%-동일-수정확정분)" xfId="5290"/>
    <cellStyle name="_집행갑지 _괴산연풍2(설계공종)_02)투찰내역서(엑셀용-1-확인용)" xfId="5291"/>
    <cellStyle name="_집행갑지 _괴산연풍2(설계공종)_02)투찰내역서(엑셀용-1-확인용)_02)최저가내역작업(광주3-83.5%-동일)" xfId="5292"/>
    <cellStyle name="_집행갑지 _괴산연풍2(설계공종)_02)투찰내역서(엑셀용-1-확인용)_05)최저가내역작업(광주3-84.5%-동일-수정확정분)" xfId="5293"/>
    <cellStyle name="_집행갑지 _괴산연풍2(설계공종)_05)최저가내역작업(광주3-84.5%-동일-수정확정분)" xfId="5294"/>
    <cellStyle name="_집행갑지 _괴산연풍2(설계공종)_발주의뢰서(발코니난간)071004" xfId="5295"/>
    <cellStyle name="_집행갑지 _괴산연풍2(설계공종)_유리공사(문화동8.5)" xfId="5296"/>
    <cellStyle name="_집행갑지 _괴산연풍2(설계공종)_유리공사(문화동8.5)_발주의뢰서(발코니난간)071004" xfId="5297"/>
    <cellStyle name="_집행갑지 _괴산연풍2(설계공종)_유리공사(문화동8.5)_창호철물수량(05.9.7)" xfId="5298"/>
    <cellStyle name="_집행갑지 _괴산연풍2(설계공종)_유리공사(문화동8.5)_창호철물수량(05.9.7)_발주의뢰서(발코니난간)071004" xfId="5299"/>
    <cellStyle name="_집행갑지 _괴산연풍2(설계공종)_창호철물(검토)" xfId="5300"/>
    <cellStyle name="_집행갑지 _괴산연풍2(설계공종)_창호철물(검토)_발주의뢰서(발코니난간)071004" xfId="5301"/>
    <cellStyle name="_집행갑지 _괴산연풍2(설계공종)_창호철물(검토)_창호철물수량(05.9.7)" xfId="5302"/>
    <cellStyle name="_집행갑지 _괴산연풍2(설계공종)_창호철물(검토)_창호철물수량(05.9.7)_발주의뢰서(발코니난간)071004" xfId="5303"/>
    <cellStyle name="_집행갑지 _기본단가" xfId="5304"/>
    <cellStyle name="_집행갑지 _기본단가_02)최저가내역작업(광주3-83.5%-동일)" xfId="5305"/>
    <cellStyle name="_집행갑지 _기본단가_02)투찰내역서(엑셀용-1)" xfId="5306"/>
    <cellStyle name="_집행갑지 _기본단가_02)투찰내역서(엑셀용-1)_02)최저가내역작업(광주3-83.5%-동일)" xfId="5307"/>
    <cellStyle name="_집행갑지 _기본단가_02)투찰내역서(엑셀용-1)_05)최저가내역작업(광주3-84.5%-동일-수정확정분)" xfId="5308"/>
    <cellStyle name="_집행갑지 _기본단가_02)투찰내역서(엑셀용-1-확인용)" xfId="5309"/>
    <cellStyle name="_집행갑지 _기본단가_02)투찰내역서(엑셀용-1-확인용)_02)최저가내역작업(광주3-83.5%-동일)" xfId="5310"/>
    <cellStyle name="_집행갑지 _기본단가_02)투찰내역서(엑셀용-1-확인용)_05)최저가내역작업(광주3-84.5%-동일-수정확정분)" xfId="5311"/>
    <cellStyle name="_집행갑지 _기본단가_05)최저가내역작업(광주3-84.5%-동일-수정확정분)" xfId="5312"/>
    <cellStyle name="_집행갑지 _기본단가_발주의뢰서(발코니난간)071004" xfId="5313"/>
    <cellStyle name="_집행갑지 _기본단가_유리공사(문화동8.5)" xfId="5314"/>
    <cellStyle name="_집행갑지 _기본단가_유리공사(문화동8.5)_발주의뢰서(발코니난간)071004" xfId="5315"/>
    <cellStyle name="_집행갑지 _기본단가_유리공사(문화동8.5)_창호철물수량(05.9.7)" xfId="5316"/>
    <cellStyle name="_집행갑지 _기본단가_유리공사(문화동8.5)_창호철물수량(05.9.7)_발주의뢰서(발코니난간)071004" xfId="5317"/>
    <cellStyle name="_집행갑지 _기본단가_창호철물(검토)" xfId="5318"/>
    <cellStyle name="_집행갑지 _기본단가_창호철물(검토)_발주의뢰서(발코니난간)071004" xfId="5319"/>
    <cellStyle name="_집행갑지 _기본단가_창호철물(검토)_창호철물수량(05.9.7)" xfId="5320"/>
    <cellStyle name="_집행갑지 _기본단가_창호철물(검토)_창호철물수량(05.9.7)_발주의뢰서(발코니난간)071004" xfId="5321"/>
    <cellStyle name="_집행갑지 _기성보고" xfId="1818"/>
    <cellStyle name="_집행갑지 _기성보고_원덕실행분할" xfId="1819"/>
    <cellStyle name="_집행갑지 _기성보고01월" xfId="1820"/>
    <cellStyle name="_집행갑지 _기성보고01월_원덕실행분할" xfId="1821"/>
    <cellStyle name="_집행갑지 _기성보고12월" xfId="1822"/>
    <cellStyle name="_집행갑지 _기성보고12월_원덕실행분할" xfId="1823"/>
    <cellStyle name="_집행갑지 _기장하수실행1" xfId="5322"/>
    <cellStyle name="_집행갑지 _기장하수실행1_발주의뢰서(발코니난간)071004" xfId="5323"/>
    <cellStyle name="_집행갑지 _기장하수실행1_번암견적의뢰(협력)" xfId="5324"/>
    <cellStyle name="_집행갑지 _기장하수실행1_번암견적의뢰(협력)_발주의뢰서(발코니난간)071004" xfId="5325"/>
    <cellStyle name="_집행갑지 _당진대전-5 설투견" xfId="1824"/>
    <cellStyle name="_집행갑지 _동면장안1(조사기안)" xfId="5326"/>
    <cellStyle name="_집행갑지 _동면장안1(조사기안)_02)최저가내역작업(광주3-83.5%-동일)" xfId="5327"/>
    <cellStyle name="_집행갑지 _동면장안1(조사기안)_02)투찰내역서(엑셀용-1)" xfId="5328"/>
    <cellStyle name="_집행갑지 _동면장안1(조사기안)_02)투찰내역서(엑셀용-1)_02)최저가내역작업(광주3-83.5%-동일)" xfId="5329"/>
    <cellStyle name="_집행갑지 _동면장안1(조사기안)_02)투찰내역서(엑셀용-1)_05)최저가내역작업(광주3-84.5%-동일-수정확정분)" xfId="5330"/>
    <cellStyle name="_집행갑지 _동면장안1(조사기안)_02)투찰내역서(엑셀용-1-확인용)" xfId="5331"/>
    <cellStyle name="_집행갑지 _동면장안1(조사기안)_02)투찰내역서(엑셀용-1-확인용)_02)최저가내역작업(광주3-83.5%-동일)" xfId="5332"/>
    <cellStyle name="_집행갑지 _동면장안1(조사기안)_02)투찰내역서(엑셀용-1-확인용)_05)최저가내역작업(광주3-84.5%-동일-수정확정분)" xfId="5333"/>
    <cellStyle name="_집행갑지 _동면장안1(조사기안)_05)최저가내역작업(광주3-84.5%-동일-수정확정분)" xfId="5334"/>
    <cellStyle name="_집행갑지 _동면장안1(조사기안)_발주의뢰서(발코니난간)071004" xfId="5335"/>
    <cellStyle name="_집행갑지 _동면장안1(조사기안)_유리공사(문화동8.5)" xfId="5336"/>
    <cellStyle name="_집행갑지 _동면장안1(조사기안)_유리공사(문화동8.5)_발주의뢰서(발코니난간)071004" xfId="5337"/>
    <cellStyle name="_집행갑지 _동면장안1(조사기안)_유리공사(문화동8.5)_창호철물수량(05.9.7)" xfId="5338"/>
    <cellStyle name="_집행갑지 _동면장안1(조사기안)_유리공사(문화동8.5)_창호철물수량(05.9.7)_발주의뢰서(발코니난간)071004" xfId="5339"/>
    <cellStyle name="_집행갑지 _동면장안1(조사기안)_창호철물(검토)" xfId="5340"/>
    <cellStyle name="_집행갑지 _동면장안1(조사기안)_창호철물(검토)_발주의뢰서(발코니난간)071004" xfId="5341"/>
    <cellStyle name="_집행갑지 _동면장안1(조사기안)_창호철물(검토)_창호철물수량(05.9.7)" xfId="5342"/>
    <cellStyle name="_집행갑지 _동면장안1(조사기안)_창호철물(검토)_창호철물수량(05.9.7)_발주의뢰서(발코니난간)071004" xfId="5343"/>
    <cellStyle name="_집행갑지 _무안-광주2공구(협력)수정" xfId="5344"/>
    <cellStyle name="_집행갑지 _무안-광주2공구(협력)수정_발주의뢰서(발코니난간)071004" xfId="5345"/>
    <cellStyle name="_집행갑지 _발주의뢰서(발코니난간)071004" xfId="5346"/>
    <cellStyle name="_집행갑지 _번암견적의뢰(협력)" xfId="5347"/>
    <cellStyle name="_집행갑지 _번암견적의뢰(협력)_발주의뢰서(발코니난간)071004" xfId="5348"/>
    <cellStyle name="_집행갑지 _번영교2001년사업보고" xfId="1825"/>
    <cellStyle name="_집행갑지 _번영교2001년사업보고_원덕실행분할" xfId="1826"/>
    <cellStyle name="_집행갑지 _번영교실단가작업(현장)" xfId="1827"/>
    <cellStyle name="_집행갑지 _번영교실단가작업(현장)_원덕실행분할" xfId="1828"/>
    <cellStyle name="_집행갑지 _송학실행안" xfId="5349"/>
    <cellStyle name="_집행갑지 _송학실행안_발주의뢰서(발코니난간)071004" xfId="5350"/>
    <cellStyle name="_집행갑지 _송학실행안_번암견적의뢰(협력)" xfId="5351"/>
    <cellStyle name="_집행갑지 _송학실행안_번암견적의뢰(협력)_발주의뢰서(발코니난간)071004" xfId="5352"/>
    <cellStyle name="_집행갑지 _송학하수투찰" xfId="5353"/>
    <cellStyle name="_집행갑지 _송학하수투찰_발주의뢰서(발코니난간)071004" xfId="5354"/>
    <cellStyle name="_집행갑지 _송학하수투찰_번암견적의뢰(협력)" xfId="5355"/>
    <cellStyle name="_집행갑지 _송학하수투찰_번암견적의뢰(협력)_발주의뢰서(발코니난간)071004" xfId="5356"/>
    <cellStyle name="_집행갑지 _송학하수품의(설계넣고)" xfId="5357"/>
    <cellStyle name="_집행갑지 _송학하수품의(설계넣고)_무안-광주2공구(협력)수정" xfId="5358"/>
    <cellStyle name="_집행갑지 _송학하수품의(설계넣고)_무안-광주2공구(협력)수정_발주의뢰서(발코니난간)071004" xfId="5359"/>
    <cellStyle name="_집행갑지 _송학하수품의(설계넣고)_발주의뢰서(발코니난간)071004" xfId="5360"/>
    <cellStyle name="_집행갑지 _송학하수품의(설계넣고)_번암견적의뢰(협력)" xfId="5361"/>
    <cellStyle name="_집행갑지 _송학하수품의(설계넣고)_번암견적의뢰(협력)_발주의뢰서(발코니난간)071004" xfId="5362"/>
    <cellStyle name="_집행갑지 _송학하수품의(설계넣고)_적상무주IC도로(1공구)" xfId="5363"/>
    <cellStyle name="_집행갑지 _송학하수품의(설계넣고)_적상무주IC도로(1공구)_발주의뢰서(발코니난간)071004" xfId="5364"/>
    <cellStyle name="_집행갑지 _수원테크노(기안)" xfId="5365"/>
    <cellStyle name="_집행갑지 _수원테크노(기안)_02)최저가내역작업(광주3-83.5%-동일)" xfId="5366"/>
    <cellStyle name="_집행갑지 _수원테크노(기안)_02)투찰내역서(엑셀용-1)" xfId="5367"/>
    <cellStyle name="_집행갑지 _수원테크노(기안)_02)투찰내역서(엑셀용-1)_02)최저가내역작업(광주3-83.5%-동일)" xfId="5368"/>
    <cellStyle name="_집행갑지 _수원테크노(기안)_02)투찰내역서(엑셀용-1)_05)최저가내역작업(광주3-84.5%-동일-수정확정분)" xfId="5369"/>
    <cellStyle name="_집행갑지 _수원테크노(기안)_02)투찰내역서(엑셀용-1-확인용)" xfId="5370"/>
    <cellStyle name="_집행갑지 _수원테크노(기안)_02)투찰내역서(엑셀용-1-확인용)_02)최저가내역작업(광주3-83.5%-동일)" xfId="5371"/>
    <cellStyle name="_집행갑지 _수원테크노(기안)_02)투찰내역서(엑셀용-1-확인용)_05)최저가내역작업(광주3-84.5%-동일-수정확정분)" xfId="5372"/>
    <cellStyle name="_집행갑지 _수원테크노(기안)_05)최저가내역작업(광주3-84.5%-동일-수정확정분)" xfId="5373"/>
    <cellStyle name="_집행갑지 _수원테크노(기안)_발주의뢰서(발코니난간)071004" xfId="5374"/>
    <cellStyle name="_집행갑지 _수원테크노(기안)_유리공사(문화동8.5)" xfId="5375"/>
    <cellStyle name="_집행갑지 _수원테크노(기안)_유리공사(문화동8.5)_발주의뢰서(발코니난간)071004" xfId="5376"/>
    <cellStyle name="_집행갑지 _수원테크노(기안)_유리공사(문화동8.5)_창호철물수량(05.9.7)" xfId="5377"/>
    <cellStyle name="_집행갑지 _수원테크노(기안)_유리공사(문화동8.5)_창호철물수량(05.9.7)_발주의뢰서(발코니난간)071004" xfId="5378"/>
    <cellStyle name="_집행갑지 _수원테크노(기안)_창호철물(검토)" xfId="5379"/>
    <cellStyle name="_집행갑지 _수원테크노(기안)_창호철물(검토)_발주의뢰서(발코니난간)071004" xfId="5380"/>
    <cellStyle name="_집행갑지 _수원테크노(기안)_창호철물(검토)_창호철물수량(05.9.7)" xfId="5381"/>
    <cellStyle name="_집행갑지 _수원테크노(기안)_창호철물(검토)_창호철물수량(05.9.7)_발주의뢰서(발코니난간)071004" xfId="5382"/>
    <cellStyle name="_집행갑지 _신현실행단가산출서" xfId="1829"/>
    <cellStyle name="_집행갑지 _신현실행단가산출서_원덕실행분할" xfId="1830"/>
    <cellStyle name="_집행갑지 _실행내역2001년1월변경" xfId="1831"/>
    <cellStyle name="_집행갑지 _실행내역2001년1월변경_2002년 현장운영계획양식" xfId="1832"/>
    <cellStyle name="_집행갑지 _실행내역2001년1월변경_2002년 현장운영계획양식_2003년실행(싸릿재)" xfId="1833"/>
    <cellStyle name="_집행갑지 _실행내역2001년1월변경_2002년 현장운영계획양식_2003년실행(싸릿재)_거제신현터널현장실행" xfId="1834"/>
    <cellStyle name="_집행갑지 _실행내역2001년1월변경_2002년 현장운영계획양식_2003년실행(싸릿재)_거제신현터널현장실행_원덕실행분할" xfId="1835"/>
    <cellStyle name="_집행갑지 _실행내역2001년1월변경_2002년 현장운영계획양식_2003년실행(싸릿재)_신현실행단가산출서" xfId="1836"/>
    <cellStyle name="_집행갑지 _실행내역2001년1월변경_2002년 현장운영계획양식_2003년실행(싸릿재)_신현실행단가산출서_원덕실행분할" xfId="1837"/>
    <cellStyle name="_집행갑지 _실행내역2001년1월변경_2002년 현장운영계획양식_2003년실행(싸릿재)_원덕실행분할" xfId="1838"/>
    <cellStyle name="_집행갑지 _실행내역2001년1월변경_2002년 현장운영계획양식_실행단가" xfId="1839"/>
    <cellStyle name="_집행갑지 _실행내역2001년1월변경_2002년 현장운영계획양식_실행단가_2003년실행(싸릿재)" xfId="1840"/>
    <cellStyle name="_집행갑지 _실행내역2001년1월변경_2002년 현장운영계획양식_실행단가_2003년실행(싸릿재)_거제신현터널현장실행" xfId="1841"/>
    <cellStyle name="_집행갑지 _실행내역2001년1월변경_2002년 현장운영계획양식_실행단가_2003년실행(싸릿재)_거제신현터널현장실행_원덕실행분할" xfId="1842"/>
    <cellStyle name="_집행갑지 _실행내역2001년1월변경_2002년 현장운영계획양식_실행단가_2003년실행(싸릿재)_신현실행단가산출서" xfId="1843"/>
    <cellStyle name="_집행갑지 _실행내역2001년1월변경_2002년 현장운영계획양식_실행단가_2003년실행(싸릿재)_신현실행단가산출서_원덕실행분할" xfId="1844"/>
    <cellStyle name="_집행갑지 _실행내역2001년1월변경_2002년 현장운영계획양식_실행단가_2003년실행(싸릿재)_원덕실행분할" xfId="1845"/>
    <cellStyle name="_집행갑지 _실행내역2001년1월변경_2002년 현장운영계획양식_실행단가_원덕실행분할" xfId="1846"/>
    <cellStyle name="_집행갑지 _실행내역2001년1월변경_2002년 현장운영계획양식_원덕실행분할" xfId="1847"/>
    <cellStyle name="_집행갑지 _실행내역2001년1월변경_2003년 실행(장성-담양)" xfId="1848"/>
    <cellStyle name="_집행갑지 _실행내역2001년1월변경_2003년 실행(장성-담양)_원덕실행분할" xfId="1849"/>
    <cellStyle name="_집행갑지 _실행내역2001년1월변경_2003년실행양식" xfId="1850"/>
    <cellStyle name="_집행갑지 _실행내역2001년1월변경_2003년실행양식_2003년실행(싸릿재)" xfId="1851"/>
    <cellStyle name="_집행갑지 _실행내역2001년1월변경_2003년실행양식_2003년실행(싸릿재)_거제신현터널현장실행" xfId="1852"/>
    <cellStyle name="_집행갑지 _실행내역2001년1월변경_2003년실행양식_2003년실행(싸릿재)_거제신현터널현장실행_원덕실행분할" xfId="1853"/>
    <cellStyle name="_집행갑지 _실행내역2001년1월변경_2003년실행양식_2003년실행(싸릿재)_신현실행단가산출서" xfId="1854"/>
    <cellStyle name="_집행갑지 _실행내역2001년1월변경_2003년실행양식_2003년실행(싸릿재)_신현실행단가산출서_원덕실행분할" xfId="1855"/>
    <cellStyle name="_집행갑지 _실행내역2001년1월변경_2003년실행양식_2003년실행(싸릿재)_원덕실행분할" xfId="1856"/>
    <cellStyle name="_집행갑지 _실행내역2001년1월변경_2003년실행양식_원덕실행분할" xfId="1857"/>
    <cellStyle name="_집행갑지 _실행내역2001년1월변경_2003웁스" xfId="1858"/>
    <cellStyle name="_집행갑지 _실행내역2001년1월변경_2003웁스_2003년실행(싸릿재)" xfId="1859"/>
    <cellStyle name="_집행갑지 _실행내역2001년1월변경_2003웁스_2003년실행(싸릿재)_거제신현터널현장실행" xfId="1860"/>
    <cellStyle name="_집행갑지 _실행내역2001년1월변경_2003웁스_2003년실행(싸릿재)_거제신현터널현장실행_원덕실행분할" xfId="1861"/>
    <cellStyle name="_집행갑지 _실행내역2001년1월변경_2003웁스_2003년실행(싸릿재)_신현실행단가산출서" xfId="1862"/>
    <cellStyle name="_집행갑지 _실행내역2001년1월변경_2003웁스_2003년실행(싸릿재)_신현실행단가산출서_원덕실행분할" xfId="1863"/>
    <cellStyle name="_집행갑지 _실행내역2001년1월변경_2003웁스_2003년실행(싸릿재)_원덕실행분할" xfId="1864"/>
    <cellStyle name="_집행갑지 _실행내역2001년1월변경_2003웁스_원덕실행분할" xfId="1865"/>
    <cellStyle name="_집행갑지 _실행내역2001년1월변경_거제신현터널현장실행" xfId="1866"/>
    <cellStyle name="_집행갑지 _실행내역2001년1월변경_거제신현터널현장실행_원덕실행분할" xfId="1867"/>
    <cellStyle name="_집행갑지 _실행내역2001년1월변경_번영교2001년사업보고" xfId="1868"/>
    <cellStyle name="_집행갑지 _실행내역2001년1월변경_번영교2001년사업보고_원덕실행분할" xfId="1869"/>
    <cellStyle name="_집행갑지 _실행내역2001년1월변경_신현실행단가산출서" xfId="1870"/>
    <cellStyle name="_집행갑지 _실행내역2001년1월변경_신현실행단가산출서_원덕실행분할" xfId="1871"/>
    <cellStyle name="_집행갑지 _실행내역2001년1월변경_싸릿재실행-2(직영)" xfId="1872"/>
    <cellStyle name="_집행갑지 _실행내역2001년1월변경_싸릿재실행-2(직영)_2003년실행(싸릿재)" xfId="1873"/>
    <cellStyle name="_집행갑지 _실행내역2001년1월변경_싸릿재실행-2(직영)_2003년실행(싸릿재)_거제신현터널현장실행" xfId="1874"/>
    <cellStyle name="_집행갑지 _실행내역2001년1월변경_싸릿재실행-2(직영)_2003년실행(싸릿재)_거제신현터널현장실행_원덕실행분할" xfId="1875"/>
    <cellStyle name="_집행갑지 _실행내역2001년1월변경_싸릿재실행-2(직영)_2003년실행(싸릿재)_신현실행단가산출서" xfId="1876"/>
    <cellStyle name="_집행갑지 _실행내역2001년1월변경_싸릿재실행-2(직영)_2003년실행(싸릿재)_신현실행단가산출서_원덕실행분할" xfId="1877"/>
    <cellStyle name="_집행갑지 _실행내역2001년1월변경_싸릿재실행-2(직영)_2003년실행(싸릿재)_원덕실행분할" xfId="1878"/>
    <cellStyle name="_집행갑지 _실행내역2001년1월변경_싸릿재실행-2(직영)_원덕실행분할" xfId="1879"/>
    <cellStyle name="_집행갑지 _실행내역2001년1월변경_원덕실행분할" xfId="1880"/>
    <cellStyle name="_집행갑지 _실행내역2001년1월변경_잔여실행예산" xfId="1881"/>
    <cellStyle name="_집행갑지 _실행내역2001년1월변경_잔여실행예산_2003년실행(싸릿재)" xfId="1882"/>
    <cellStyle name="_집행갑지 _실행내역2001년1월변경_잔여실행예산_2003년실행(싸릿재)_거제신현터널현장실행" xfId="1883"/>
    <cellStyle name="_집행갑지 _실행내역2001년1월변경_잔여실행예산_2003년실행(싸릿재)_거제신현터널현장실행_원덕실행분할" xfId="1884"/>
    <cellStyle name="_집행갑지 _실행내역2001년1월변경_잔여실행예산_2003년실행(싸릿재)_신현실행단가산출서" xfId="1885"/>
    <cellStyle name="_집행갑지 _실행내역2001년1월변경_잔여실행예산_2003년실행(싸릿재)_신현실행단가산출서_원덕실행분할" xfId="1886"/>
    <cellStyle name="_집행갑지 _실행내역2001년1월변경_잔여실행예산_2003년실행(싸릿재)_원덕실행분할" xfId="1887"/>
    <cellStyle name="_집행갑지 _실행내역2001년1월변경_잔여실행예산_원덕실행분할" xfId="1888"/>
    <cellStyle name="_집행갑지 _실행내역2001년1월변경_장비자재노무양식1" xfId="1889"/>
    <cellStyle name="_집행갑지 _실행내역2001년1월변경_장비자재노무양식1_원덕실행분할" xfId="1890"/>
    <cellStyle name="_집행갑지 _실행내역2001년1월변경_장성담양개설회의" xfId="1891"/>
    <cellStyle name="_집행갑지 _실행내역2001년1월변경_장성담양개설회의_원덕실행분할" xfId="1892"/>
    <cellStyle name="_집행갑지 _실행내역2001년1월변경_현장실행" xfId="1893"/>
    <cellStyle name="_집행갑지 _실행내역2001년1월변경_현장실행_원덕실행분할" xfId="1894"/>
    <cellStyle name="_집행갑지 _실행내역2001년1월변경_현장운영계획" xfId="1895"/>
    <cellStyle name="_집행갑지 _실행내역2001년1월변경_현장운영계획(2001.2.6)" xfId="1896"/>
    <cellStyle name="_집행갑지 _실행내역2001년1월변경_현장운영계획(2001.2.6)_원덕실행분할" xfId="1897"/>
    <cellStyle name="_집행갑지 _실행내역2001년1월변경_현장운영계획_원덕실행분할" xfId="1898"/>
    <cellStyle name="_집행갑지 _실행내역2001년1월변경_Book3" xfId="1899"/>
    <cellStyle name="_집행갑지 _실행내역2001년1월변경_Book3_2003년실행(싸릿재)" xfId="1900"/>
    <cellStyle name="_집행갑지 _실행내역2001년1월변경_Book3_2003년실행(싸릿재)_거제신현터널현장실행" xfId="1901"/>
    <cellStyle name="_집행갑지 _실행내역2001년1월변경_Book3_2003년실행(싸릿재)_거제신현터널현장실행_원덕실행분할" xfId="1902"/>
    <cellStyle name="_집행갑지 _실행내역2001년1월변경_Book3_2003년실행(싸릿재)_신현실행단가산출서" xfId="1903"/>
    <cellStyle name="_집행갑지 _실행내역2001년1월변경_Book3_2003년실행(싸릿재)_신현실행단가산출서_원덕실행분할" xfId="1904"/>
    <cellStyle name="_집행갑지 _실행내역2001년1월변경_Book3_2003년실행(싸릿재)_원덕실행분할" xfId="1905"/>
    <cellStyle name="_집행갑지 _실행내역2001년1월변경_Book3_원덕실행분할" xfId="1906"/>
    <cellStyle name="_집행갑지 _싸릿재실행-2(직영)" xfId="1907"/>
    <cellStyle name="_집행갑지 _싸릿재실행-2(직영)_2003년실행(싸릿재)" xfId="1908"/>
    <cellStyle name="_집행갑지 _싸릿재실행-2(직영)_2003년실행(싸릿재)_거제신현터널현장실행" xfId="1909"/>
    <cellStyle name="_집행갑지 _싸릿재실행-2(직영)_2003년실행(싸릿재)_거제신현터널현장실행_원덕실행분할" xfId="1910"/>
    <cellStyle name="_집행갑지 _싸릿재실행-2(직영)_2003년실행(싸릿재)_신현실행단가산출서" xfId="1911"/>
    <cellStyle name="_집행갑지 _싸릿재실행-2(직영)_2003년실행(싸릿재)_신현실행단가산출서_원덕실행분할" xfId="1912"/>
    <cellStyle name="_집행갑지 _싸릿재실행-2(직영)_2003년실행(싸릿재)_원덕실행분할" xfId="1913"/>
    <cellStyle name="_집행갑지 _싸릿재실행-2(직영)_원덕실행분할" xfId="1914"/>
    <cellStyle name="_집행갑지 _원덕실행분할" xfId="1915"/>
    <cellStyle name="_집행갑지 _월기성(경남)" xfId="1916"/>
    <cellStyle name="_집행갑지 _월기성(경남)_원덕실행분할" xfId="1917"/>
    <cellStyle name="_집행갑지 _월말기성" xfId="1918"/>
    <cellStyle name="_집행갑지 _월말기성_원덕실행분할" xfId="1919"/>
    <cellStyle name="_집행갑지 _유리공사(문화동8.5)" xfId="5383"/>
    <cellStyle name="_집행갑지 _유리공사(문화동8.5)_발주의뢰서(발코니난간)071004" xfId="5384"/>
    <cellStyle name="_집행갑지 _유리공사(문화동8.5)_창호철물수량(05.9.7)" xfId="5385"/>
    <cellStyle name="_집행갑지 _유리공사(문화동8.5)_창호철물수량(05.9.7)_발주의뢰서(발코니난간)071004" xfId="5386"/>
    <cellStyle name="_집행갑지 _이화삼계(공종기안)" xfId="5387"/>
    <cellStyle name="_집행갑지 _이화삼계(공종기안)_02)최저가내역작업(광주3-83.5%-동일)" xfId="5388"/>
    <cellStyle name="_집행갑지 _이화삼계(공종기안)_02)투찰내역서(엑셀용-1)" xfId="5389"/>
    <cellStyle name="_집행갑지 _이화삼계(공종기안)_02)투찰내역서(엑셀용-1)_02)최저가내역작업(광주3-83.5%-동일)" xfId="5390"/>
    <cellStyle name="_집행갑지 _이화삼계(공종기안)_02)투찰내역서(엑셀용-1)_05)최저가내역작업(광주3-84.5%-동일-수정확정분)" xfId="5391"/>
    <cellStyle name="_집행갑지 _이화삼계(공종기안)_02)투찰내역서(엑셀용-1-확인용)" xfId="5392"/>
    <cellStyle name="_집행갑지 _이화삼계(공종기안)_02)투찰내역서(엑셀용-1-확인용)_02)최저가내역작업(광주3-83.5%-동일)" xfId="5393"/>
    <cellStyle name="_집행갑지 _이화삼계(공종기안)_02)투찰내역서(엑셀용-1-확인용)_05)최저가내역작업(광주3-84.5%-동일-수정확정분)" xfId="5394"/>
    <cellStyle name="_집행갑지 _이화삼계(공종기안)_05)최저가내역작업(광주3-84.5%-동일-수정확정분)" xfId="5395"/>
    <cellStyle name="_집행갑지 _이화삼계(공종기안)_발주의뢰서(발코니난간)071004" xfId="5396"/>
    <cellStyle name="_집행갑지 _이화삼계(공종기안)_유리공사(문화동8.5)" xfId="5397"/>
    <cellStyle name="_집행갑지 _이화삼계(공종기안)_유리공사(문화동8.5)_발주의뢰서(발코니난간)071004" xfId="5398"/>
    <cellStyle name="_집행갑지 _이화삼계(공종기안)_유리공사(문화동8.5)_창호철물수량(05.9.7)" xfId="5399"/>
    <cellStyle name="_집행갑지 _이화삼계(공종기안)_유리공사(문화동8.5)_창호철물수량(05.9.7)_발주의뢰서(발코니난간)071004" xfId="5400"/>
    <cellStyle name="_집행갑지 _이화삼계(공종기안)_창호철물(검토)" xfId="5401"/>
    <cellStyle name="_집행갑지 _이화삼계(공종기안)_창호철물(검토)_발주의뢰서(발코니난간)071004" xfId="5402"/>
    <cellStyle name="_집행갑지 _이화삼계(공종기안)_창호철물(검토)_창호철물수량(05.9.7)" xfId="5403"/>
    <cellStyle name="_집행갑지 _이화삼계(공종기안)_창호철물(검토)_창호철물수량(05.9.7)_발주의뢰서(발코니난간)071004" xfId="5404"/>
    <cellStyle name="_집행갑지 _잔여실행예산" xfId="1920"/>
    <cellStyle name="_집행갑지 _잔여실행예산_2003년실행(싸릿재)" xfId="1921"/>
    <cellStyle name="_집행갑지 _잔여실행예산_2003년실행(싸릿재)_거제신현터널현장실행" xfId="1922"/>
    <cellStyle name="_집행갑지 _잔여실행예산_2003년실행(싸릿재)_거제신현터널현장실행_원덕실행분할" xfId="1923"/>
    <cellStyle name="_집행갑지 _잔여실행예산_2003년실행(싸릿재)_신현실행단가산출서" xfId="1924"/>
    <cellStyle name="_집행갑지 _잔여실행예산_2003년실행(싸릿재)_신현실행단가산출서_원덕실행분할" xfId="1925"/>
    <cellStyle name="_집행갑지 _잔여실행예산_2003년실행(싸릿재)_원덕실행분할" xfId="1926"/>
    <cellStyle name="_집행갑지 _잔여실행예산_원덕실행분할" xfId="1927"/>
    <cellStyle name="_집행갑지 _장비자재노무양식1" xfId="1928"/>
    <cellStyle name="_집행갑지 _장비자재노무양식1_원덕실행분할" xfId="1929"/>
    <cellStyle name="_집행갑지 _장성담양개설회의" xfId="1930"/>
    <cellStyle name="_집행갑지 _장성담양개설회의_원덕실행분할" xfId="1931"/>
    <cellStyle name="_집행갑지 _적상무주IC도로(1공구)" xfId="5405"/>
    <cellStyle name="_집행갑지 _적상무주IC도로(1공구)_발주의뢰서(발코니난간)071004" xfId="5406"/>
    <cellStyle name="_집행갑지 _전광10공구_설계_견적" xfId="1932"/>
    <cellStyle name="_집행갑지 _정산내역서" xfId="5407"/>
    <cellStyle name="_집행갑지 _정산내역서_발주의뢰서(발코니난간)071004" xfId="5408"/>
    <cellStyle name="_집행갑지 _창호철물(검토)" xfId="5409"/>
    <cellStyle name="_집행갑지 _창호철물(검토)_발주의뢰서(발코니난간)071004" xfId="5410"/>
    <cellStyle name="_집행갑지 _창호철물(검토)_창호철물수량(05.9.7)" xfId="5411"/>
    <cellStyle name="_집행갑지 _창호철물(검토)_창호철물수량(05.9.7)_발주의뢰서(발코니난간)071004" xfId="5412"/>
    <cellStyle name="_집행갑지 _태인원평2(조사기안)" xfId="5413"/>
    <cellStyle name="_집행갑지 _태인원평2(조사기안)_02)최저가내역작업(광주3-83.5%-동일)" xfId="5414"/>
    <cellStyle name="_집행갑지 _태인원평2(조사기안)_02)투찰내역서(엑셀용-1)" xfId="5415"/>
    <cellStyle name="_집행갑지 _태인원평2(조사기안)_02)투찰내역서(엑셀용-1)_02)최저가내역작업(광주3-83.5%-동일)" xfId="5416"/>
    <cellStyle name="_집행갑지 _태인원평2(조사기안)_02)투찰내역서(엑셀용-1)_05)최저가내역작업(광주3-84.5%-동일-수정확정분)" xfId="5417"/>
    <cellStyle name="_집행갑지 _태인원평2(조사기안)_02)투찰내역서(엑셀용-1-확인용)" xfId="5418"/>
    <cellStyle name="_집행갑지 _태인원평2(조사기안)_02)투찰내역서(엑셀용-1-확인용)_02)최저가내역작업(광주3-83.5%-동일)" xfId="5419"/>
    <cellStyle name="_집행갑지 _태인원평2(조사기안)_02)투찰내역서(엑셀용-1-확인용)_05)최저가내역작업(광주3-84.5%-동일-수정확정분)" xfId="5420"/>
    <cellStyle name="_집행갑지 _태인원평2(조사기안)_05)최저가내역작업(광주3-84.5%-동일-수정확정분)" xfId="5421"/>
    <cellStyle name="_집행갑지 _태인원평2(조사기안)_발주의뢰서(발코니난간)071004" xfId="5422"/>
    <cellStyle name="_집행갑지 _태인원평2(조사기안)_유리공사(문화동8.5)" xfId="5423"/>
    <cellStyle name="_집행갑지 _태인원평2(조사기안)_유리공사(문화동8.5)_발주의뢰서(발코니난간)071004" xfId="5424"/>
    <cellStyle name="_집행갑지 _태인원평2(조사기안)_유리공사(문화동8.5)_창호철물수량(05.9.7)" xfId="5425"/>
    <cellStyle name="_집행갑지 _태인원평2(조사기안)_유리공사(문화동8.5)_창호철물수량(05.9.7)_발주의뢰서(발코니난간)071004" xfId="5426"/>
    <cellStyle name="_집행갑지 _태인원평2(조사기안)_창호철물(검토)" xfId="5427"/>
    <cellStyle name="_집행갑지 _태인원평2(조사기안)_창호철물(검토)_발주의뢰서(발코니난간)071004" xfId="5428"/>
    <cellStyle name="_집행갑지 _태인원평2(조사기안)_창호철물(검토)_창호철물수량(05.9.7)" xfId="5429"/>
    <cellStyle name="_집행갑지 _태인원평2(조사기안)_창호철물(검토)_창호철물수량(05.9.7)_발주의뢰서(발코니난간)071004" xfId="5430"/>
    <cellStyle name="_집행갑지 _현장실행" xfId="1933"/>
    <cellStyle name="_집행갑지 _현장실행_원덕실행분할" xfId="1934"/>
    <cellStyle name="_집행갑지 _현장운영계획" xfId="1935"/>
    <cellStyle name="_집행갑지 _현장운영계획(2001.2.6)" xfId="1936"/>
    <cellStyle name="_집행갑지 _현장운영계획(2001.2.6)_원덕실행분할" xfId="1937"/>
    <cellStyle name="_집행갑지 _현장운영계획_원덕실행분할" xfId="1938"/>
    <cellStyle name="_집행갑지 _Book3" xfId="1939"/>
    <cellStyle name="_집행갑지 _Book3_2003년실행(싸릿재)" xfId="1940"/>
    <cellStyle name="_집행갑지 _Book3_2003년실행(싸릿재)_거제신현터널현장실행" xfId="1941"/>
    <cellStyle name="_집행갑지 _Book3_2003년실행(싸릿재)_거제신현터널현장실행_원덕실행분할" xfId="1942"/>
    <cellStyle name="_집행갑지 _Book3_2003년실행(싸릿재)_신현실행단가산출서" xfId="1943"/>
    <cellStyle name="_집행갑지 _Book3_2003년실행(싸릿재)_신현실행단가산출서_원덕실행분할" xfId="1944"/>
    <cellStyle name="_집행갑지 _Book3_2003년실행(싸릿재)_원덕실행분할" xfId="1945"/>
    <cellStyle name="_집행갑지 _Book3_원덕실행분할" xfId="1946"/>
    <cellStyle name="_천안두정지구기성" xfId="5431"/>
    <cellStyle name="_총괄" xfId="5432"/>
    <cellStyle name="_총괄 예산 및 일위대가(02년)" xfId="5433"/>
    <cellStyle name="_칠서도로2000-1225" xfId="1947"/>
    <cellStyle name="_칠서영산" xfId="1948"/>
    <cellStyle name="_칠서영산_공무정산양식(10월초)" xfId="1949"/>
    <cellStyle name="_칠서영산_공무정산양식(10월초)_기성내역서" xfId="1950"/>
    <cellStyle name="_칠서영산_공무정산양식(10월초)_기성내역서_전체계약변경(03)" xfId="1951"/>
    <cellStyle name="_칠서영산_공무정산양식(10월초)_전체계약변경(03)" xfId="1952"/>
    <cellStyle name="_칠서영산_공무정산양식(10월초)_포장외건(최종)" xfId="1953"/>
    <cellStyle name="_칠서영산_기성내역서" xfId="1954"/>
    <cellStyle name="_칠서영산_기성내역서_전체계약변경(03)" xfId="1955"/>
    <cellStyle name="_칠서영산_전체계약변경(03)" xfId="1956"/>
    <cellStyle name="_칠서영산_포장외건(최종)" xfId="1957"/>
    <cellStyle name="_태인-원평2공구(협력)" xfId="5434"/>
    <cellStyle name="_태인-원평2공구(협력)_발주의뢰서(발코니난간)071004" xfId="5435"/>
    <cellStyle name="_태인-원평2공구(협력)_적상무주IC도로(1공구)" xfId="5436"/>
    <cellStyle name="_태인-원평2공구(협력)_적상무주IC도로(1공구)_발주의뢰서(발코니난간)071004" xfId="5437"/>
    <cellStyle name="_터널부하계산서(최종본)" xfId="1958"/>
    <cellStyle name="_토목설계" xfId="5438"/>
    <cellStyle name="_토목설계_발주의뢰서(발코니난간)071004" xfId="5439"/>
    <cellStyle name="_평당견적(광주시 학동4구역 재개발)" xfId="5440"/>
    <cellStyle name="_평당견적(광주시 학동4구역 재개발)_02)최저가내역작업(광주3-83.5%-동일)" xfId="5441"/>
    <cellStyle name="_평당견적(광주시 학동4구역 재개발)_02)투찰내역서(엑셀용-1)" xfId="5442"/>
    <cellStyle name="_평당견적(광주시 학동4구역 재개발)_02)투찰내역서(엑셀용-1)_02)최저가내역작업(광주3-83.5%-동일)" xfId="5443"/>
    <cellStyle name="_평당견적(광주시 학동4구역 재개발)_02)투찰내역서(엑셀용-1)_05)최저가내역작업(광주3-84.5%-동일-수정확정분)" xfId="5444"/>
    <cellStyle name="_평당견적(광주시 학동4구역 재개발)_02)투찰내역서(엑셀용-1-확인용)" xfId="5445"/>
    <cellStyle name="_평당견적(광주시 학동4구역 재개발)_02)투찰내역서(엑셀용-1-확인용)_02)최저가내역작업(광주3-83.5%-동일)" xfId="5446"/>
    <cellStyle name="_평당견적(광주시 학동4구역 재개발)_02)투찰내역서(엑셀용-1-확인용)_05)최저가내역작업(광주3-84.5%-동일-수정확정분)" xfId="5447"/>
    <cellStyle name="_평당견적(광주시 학동4구역 재개발)_05)최저가내역작업(광주3-84.5%-동일-수정확정분)" xfId="5448"/>
    <cellStyle name="_평당견적(광주시 학동4구역 재개발)_발주의뢰서(발코니난간)071004" xfId="5449"/>
    <cellStyle name="_평당견적(광주시 학동4구역 재개발)_유리공사(문화동8.5)" xfId="5450"/>
    <cellStyle name="_평당견적(광주시 학동4구역 재개발)_유리공사(문화동8.5)_발주의뢰서(발코니난간)071004" xfId="5451"/>
    <cellStyle name="_평당견적(광주시 학동4구역 재개발)_유리공사(문화동8.5)_창호철물수량(05.9.7)" xfId="5452"/>
    <cellStyle name="_평당견적(광주시 학동4구역 재개발)_유리공사(문화동8.5)_창호철물수량(05.9.7)_발주의뢰서(발코니난간)071004" xfId="5453"/>
    <cellStyle name="_평당견적(광주시 학동4구역 재개발)_창호철물(검토)" xfId="5454"/>
    <cellStyle name="_평당견적(광주시 학동4구역 재개발)_창호철물(검토)_발주의뢰서(발코니난간)071004" xfId="5455"/>
    <cellStyle name="_평당견적(광주시 학동4구역 재개발)_창호철물(검토)_창호철물수량(05.9.7)" xfId="5456"/>
    <cellStyle name="_평당견적(광주시 학동4구역 재개발)_창호철물(검토)_창호철물수량(05.9.7)_발주의뢰서(발코니난간)071004" xfId="5457"/>
    <cellStyle name="_평택이동" xfId="1959"/>
    <cellStyle name="_평화의댐내역서최종(OLD)" xfId="1960"/>
    <cellStyle name="_하도급추천의뢰-동서" xfId="1961"/>
    <cellStyle name="_하반기성과급인별LIST" xfId="1962"/>
    <cellStyle name="_하사항" xfId="1963"/>
    <cellStyle name="_현안보고(2003.11)" xfId="2324"/>
    <cellStyle name="_현장개설보고서" xfId="1964"/>
    <cellStyle name="_현장경비(용정-용진)" xfId="1965"/>
    <cellStyle name="_현장경비실행(최초)" xfId="1966"/>
    <cellStyle name="_현장관리비()" xfId="1967"/>
    <cellStyle name="_현장관리비(김천교리1)" xfId="1968"/>
    <cellStyle name="_현장관리비(대전서남부1)" xfId="1969"/>
    <cellStyle name="_현장관리비(음성충주4)" xfId="1970"/>
    <cellStyle name="_현장실행" xfId="1971"/>
    <cellStyle name="_현장실행_원덕실행분할" xfId="1972"/>
    <cellStyle name="_현장운영계획" xfId="1973"/>
    <cellStyle name="_현장운영계획(2001.2.6)" xfId="1974"/>
    <cellStyle name="_현장운영계획(2001.2.6)_원덕실행분할" xfId="1975"/>
    <cellStyle name="_현장운영계획_원덕실행분할" xfId="1976"/>
    <cellStyle name="_현풍김천2부대품의" xfId="1977"/>
    <cellStyle name="_현풍김천2부대현설" xfId="1978"/>
    <cellStyle name="_호남선두계역외2개소연결통로" xfId="2325"/>
    <cellStyle name="_호남선두계역외2개소연결통로_견치블럭 외주-직영대비표" xfId="2326"/>
    <cellStyle name="_호남선두계역외2개소연결통로_견치블럭 외주-직영대비표_문화재구간 가설인도 단가및내역" xfId="2327"/>
    <cellStyle name="_호남선두계역외2개소연결통로_견치블럭 외주-직영대비표_사토장운반단가(신천현장)" xfId="2328"/>
    <cellStyle name="_호남선두계역외2개소연결통로_견치블럭 외주-직영대비표_환기구,점검구 단가및내역" xfId="2329"/>
    <cellStyle name="_호남선두계역외2개소연결통로_교량 강관비계 내역서 및 수량산출서" xfId="2330"/>
    <cellStyle name="_호남선두계역외2개소연결통로_교량 강관비계 내역서 및 수량산출서_문화재구간 가설인도 단가및내역" xfId="2331"/>
    <cellStyle name="_호남선두계역외2개소연결통로_교량 강관비계 내역서 및 수량산출서_사토장운반단가(신천현장)" xfId="2332"/>
    <cellStyle name="_호남선두계역외2개소연결통로_교량 강관비계 내역서 및 수량산출서_환기구,점검구 단가및내역" xfId="2333"/>
    <cellStyle name="_호남선두계역외2개소연결통로_내역서" xfId="2334"/>
    <cellStyle name="_호남선두계역외2개소연결통로_내역서_문화재구간 가설인도 단가및내역" xfId="2335"/>
    <cellStyle name="_호남선두계역외2개소연결통로_내역서_사토장운반단가(신천현장)" xfId="2336"/>
    <cellStyle name="_호남선두계역외2개소연결통로_내역서_환기구,점검구 단가및내역" xfId="2337"/>
    <cellStyle name="_호남선두계역외2개소연결통로_환기구,점검구 단가및내역" xfId="2338"/>
    <cellStyle name="_호남선두계역외2개소연결통로_환기구,점검구 단가및내역_문화재구간 가설인도 단가및내역" xfId="2339"/>
    <cellStyle name="_호남선두계역외2개소연결통로_환기구,점검구 단가및내역_사토장운반단가(신천현장)" xfId="2340"/>
    <cellStyle name="_호남선두계역외2개소연결통로_환기구,점검구 단가및내역_환기구,점검구 단가및내역" xfId="2341"/>
    <cellStyle name="_환기구,점검구 단가및내역" xfId="2342"/>
    <cellStyle name="_황제의 실행0623최종결재용" xfId="5458"/>
    <cellStyle name="_회천상패1(강교)" xfId="1979"/>
    <cellStyle name="_회천상패1(설견)" xfId="1980"/>
    <cellStyle name="_Book1" xfId="5459"/>
    <cellStyle name="_Book1_02)최저가내역작업(광주3-83.5%-동일)" xfId="5460"/>
    <cellStyle name="_Book1_02)투찰내역서(엑셀용-1)" xfId="5461"/>
    <cellStyle name="_Book1_02)투찰내역서(엑셀용-1)_02)최저가내역작업(광주3-83.5%-동일)" xfId="5462"/>
    <cellStyle name="_Book1_02)투찰내역서(엑셀용-1)_05)최저가내역작업(광주3-84.5%-동일-수정확정분)" xfId="5463"/>
    <cellStyle name="_Book1_02)투찰내역서(엑셀용-1-확인용)" xfId="5464"/>
    <cellStyle name="_Book1_02)투찰내역서(엑셀용-1-확인용)_02)최저가내역작업(광주3-83.5%-동일)" xfId="5465"/>
    <cellStyle name="_Book1_02)투찰내역서(엑셀용-1-확인용)_05)최저가내역작업(광주3-84.5%-동일-수정확정분)" xfId="5466"/>
    <cellStyle name="_Book1_05)최저가내역작업(광주3-84.5%-동일-수정확정분)" xfId="5467"/>
    <cellStyle name="_Book1_발주의뢰서(발코니난간)071004" xfId="5468"/>
    <cellStyle name="_Book1_유리공사(문화동8.5)" xfId="5469"/>
    <cellStyle name="_Book1_유리공사(문화동8.5)_발주의뢰서(발코니난간)071004" xfId="5470"/>
    <cellStyle name="_Book1_유리공사(문화동8.5)_창호철물수량(05.9.7)" xfId="5471"/>
    <cellStyle name="_Book1_유리공사(문화동8.5)_창호철물수량(05.9.7)_발주의뢰서(발코니난간)071004" xfId="5472"/>
    <cellStyle name="_Book1_창호철물(검토)" xfId="5473"/>
    <cellStyle name="_Book1_창호철물(검토)_발주의뢰서(발코니난간)071004" xfId="5474"/>
    <cellStyle name="_Book1_창호철물(검토)_창호철물수량(05.9.7)" xfId="5475"/>
    <cellStyle name="_Book1_창호철물(검토)_창호철물수량(05.9.7)_발주의뢰서(발코니난간)071004" xfId="5476"/>
    <cellStyle name="_Book2" xfId="5477"/>
    <cellStyle name="_Book2_02)최저가내역작업(광주3-83.5%-동일)" xfId="5478"/>
    <cellStyle name="_Book2_02)투찰내역서(엑셀용-1)" xfId="5479"/>
    <cellStyle name="_Book2_02)투찰내역서(엑셀용-1)_02)최저가내역작업(광주3-83.5%-동일)" xfId="5480"/>
    <cellStyle name="_Book2_02)투찰내역서(엑셀용-1)_05)최저가내역작업(광주3-84.5%-동일-수정확정분)" xfId="5481"/>
    <cellStyle name="_Book2_02)투찰내역서(엑셀용-1-확인용)" xfId="5482"/>
    <cellStyle name="_Book2_02)투찰내역서(엑셀용-1-확인용)_02)최저가내역작업(광주3-83.5%-동일)" xfId="5483"/>
    <cellStyle name="_Book2_02)투찰내역서(엑셀용-1-확인용)_05)최저가내역작업(광주3-84.5%-동일-수정확정분)" xfId="5484"/>
    <cellStyle name="_Book2_05)최저가내역작업(광주3-84.5%-동일-수정확정분)" xfId="5485"/>
    <cellStyle name="_Book2_드라이비트수량집계" xfId="5486"/>
    <cellStyle name="_Book2_드라이비트수량집계_발주의뢰서(발코니난간)071004" xfId="5487"/>
    <cellStyle name="_Book2_발주의뢰서(발코니난간)071004" xfId="5488"/>
    <cellStyle name="_Book2_유리공사(문화동8.5)" xfId="5489"/>
    <cellStyle name="_Book2_유리공사(문화동8.5)_발주의뢰서(발코니난간)071004" xfId="5490"/>
    <cellStyle name="_Book2_유리공사(문화동8.5)_창호철물수량(05.9.7)" xfId="5491"/>
    <cellStyle name="_Book2_유리공사(문화동8.5)_창호철물수량(05.9.7)_발주의뢰서(발코니난간)071004" xfId="5492"/>
    <cellStyle name="_Book2_창호철물(검토)" xfId="5493"/>
    <cellStyle name="_Book2_창호철물(검토)_발주의뢰서(발코니난간)071004" xfId="5494"/>
    <cellStyle name="_Book2_창호철물(검토)_창호철물수량(05.9.7)" xfId="5495"/>
    <cellStyle name="_Book2_창호철물(검토)_창호철물수량(05.9.7)_발주의뢰서(발코니난간)071004" xfId="5496"/>
    <cellStyle name="_Book2_한신방배 내역서" xfId="5497"/>
    <cellStyle name="_Book2_한신방배 내역서_드라이비트수량집계" xfId="5498"/>
    <cellStyle name="_Book2_한신방배 내역서_드라이비트수량집계_발주의뢰서(발코니난간)071004" xfId="5499"/>
    <cellStyle name="_Book2_한신방배 내역서_발주의뢰서(발코니난간)071004" xfId="5500"/>
    <cellStyle name="_Book3" xfId="1981"/>
    <cellStyle name="_Book3_2003년실행(싸릿재)" xfId="1982"/>
    <cellStyle name="_Book3_2003년실행(싸릿재)_거제신현터널현장실행" xfId="1983"/>
    <cellStyle name="_Book3_2003년실행(싸릿재)_거제신현터널현장실행_원덕실행분할" xfId="1984"/>
    <cellStyle name="_Book3_2003년실행(싸릿재)_신현실행단가산출서" xfId="1985"/>
    <cellStyle name="_Book3_2003년실행(싸릿재)_신현실행단가산출서_원덕실행분할" xfId="1986"/>
    <cellStyle name="_Book3_2003년실행(싸릿재)_원덕실행분할" xfId="1987"/>
    <cellStyle name="_Book3_원덕실행분할" xfId="1988"/>
    <cellStyle name="_buip (2)" xfId="1989"/>
    <cellStyle name="_FCST (2)" xfId="1990"/>
    <cellStyle name="_G-type" xfId="5501"/>
    <cellStyle name="_ip (2)" xfId="1991"/>
    <cellStyle name="_jipbun (2)" xfId="1992"/>
    <cellStyle name="_L2측구단가" xfId="1993"/>
    <cellStyle name="_L3측구단가" xfId="1994"/>
    <cellStyle name="_NCE0BAF7" xfId="5502"/>
    <cellStyle name="_PC방호벽 활용측구" xfId="1995"/>
    <cellStyle name="_pc방호벽운반거리" xfId="1996"/>
    <cellStyle name="_pc방호벽운반거리 (2)" xfId="1997"/>
    <cellStyle name="_PC방호벽유용운반" xfId="1998"/>
    <cellStyle name="_PC방호벽유용운반 (2)" xfId="1999"/>
    <cellStyle name="_Sheet2" xfId="2000"/>
    <cellStyle name="’E‰Y [0.00]_laroux" xfId="2343"/>
    <cellStyle name="’E‰Y_laroux" xfId="2344"/>
    <cellStyle name="+,-,0" xfId="5503"/>
    <cellStyle name="△ []" xfId="5504"/>
    <cellStyle name="△ [0]" xfId="5505"/>
    <cellStyle name="●" xfId="5506"/>
    <cellStyle name="¤@?e_TEST-1 " xfId="2001"/>
    <cellStyle name="0,0_x000d_&#10;NA_x000d_&#10;" xfId="2002"/>
    <cellStyle name="0.0" xfId="2003"/>
    <cellStyle name="0.00" xfId="2004"/>
    <cellStyle name="1" xfId="2005"/>
    <cellStyle name="1_0-알펜시아-실행,실시설계" xfId="2006"/>
    <cellStyle name="1_견적(1.11)" xfId="2007"/>
    <cellStyle name="1_단가조사표" xfId="2008"/>
    <cellStyle name="1_단가조사표_1011소각" xfId="5507"/>
    <cellStyle name="1_단가조사표_1113교~1" xfId="5508"/>
    <cellStyle name="1_단가조사표_121내역" xfId="5509"/>
    <cellStyle name="1_단가조사표_객토량" xfId="5510"/>
    <cellStyle name="1_단가조사표_교통센~1" xfId="5511"/>
    <cellStyle name="1_단가조사표_교통센터412" xfId="5512"/>
    <cellStyle name="1_단가조사표_교통수" xfId="5513"/>
    <cellStyle name="1_단가조사표_교통수량산출서" xfId="5514"/>
    <cellStyle name="1_단가조사표_구조물대가 (2)" xfId="5515"/>
    <cellStyle name="1_단가조사표_내역서 (2)" xfId="5516"/>
    <cellStyle name="1_단가조사표_대전관저지구" xfId="5517"/>
    <cellStyle name="1_단가조사표_동측지~1" xfId="5518"/>
    <cellStyle name="1_단가조사표_동측지원422" xfId="5519"/>
    <cellStyle name="1_단가조사표_동측지원512" xfId="5520"/>
    <cellStyle name="1_단가조사표_동측지원524" xfId="5521"/>
    <cellStyle name="1_단가조사표_부대422" xfId="5522"/>
    <cellStyle name="1_단가조사표_부대시설" xfId="5523"/>
    <cellStyle name="1_단가조사표_소각수~1" xfId="5524"/>
    <cellStyle name="1_단가조사표_소각수내역서" xfId="5525"/>
    <cellStyle name="1_단가조사표_소각수목2" xfId="5526"/>
    <cellStyle name="1_단가조사표_수량산출서 (2)" xfId="5527"/>
    <cellStyle name="1_단가조사표_엑스포~1" xfId="5528"/>
    <cellStyle name="1_단가조사표_엑스포한빛1" xfId="5529"/>
    <cellStyle name="1_단가조사표_여객터미널331" xfId="5530"/>
    <cellStyle name="1_단가조사표_여객터미널513" xfId="5531"/>
    <cellStyle name="1_단가조사표_여객터미널629" xfId="5532"/>
    <cellStyle name="1_단가조사표_외곽도로616" xfId="5533"/>
    <cellStyle name="1_단가조사표_용인죽전수량" xfId="5534"/>
    <cellStyle name="1_단가조사표_원가계~1" xfId="5535"/>
    <cellStyle name="1_단가조사표_유기질" xfId="5536"/>
    <cellStyle name="1_단가조사표_자재조서 (2)" xfId="5537"/>
    <cellStyle name="1_단가조사표_총괄내역" xfId="5538"/>
    <cellStyle name="1_단가조사표_총괄내역 (2)" xfId="5539"/>
    <cellStyle name="1_단가조사표_터미널도로403" xfId="5540"/>
    <cellStyle name="1_단가조사표_터미널도로429" xfId="5541"/>
    <cellStyle name="1_단가조사표_포장일위" xfId="5542"/>
    <cellStyle name="1_목포광양 4(견적)" xfId="2009"/>
    <cellStyle name="1_설견(5공구)" xfId="2010"/>
    <cellStyle name="1_성남판교고가차도(실행견적)" xfId="2011"/>
    <cellStyle name="1_시민계략공사" xfId="2012"/>
    <cellStyle name="1_시민계략공사_전기공내역서" xfId="2345"/>
    <cellStyle name="1_시민계략공사_전기공내역서_계약내역(2차분)" xfId="2346"/>
    <cellStyle name="1_시민계략공사_전기공내역서_설계(변경1차)-12.18(류소장)" xfId="2347"/>
    <cellStyle name="1_시민계략공사_전기-한남" xfId="2013"/>
    <cellStyle name="1_신매오월-현장실행(동서협의)" xfId="2014"/>
    <cellStyle name="1_신매오월-현장실행(본사제출)" xfId="2015"/>
    <cellStyle name="1_실정보고 (가도,2004토공 직영품의)" xfId="2016"/>
    <cellStyle name="1_실행용토공수량" xfId="2017"/>
    <cellStyle name="1_인천북항관공선부두(수정내역)" xfId="2348"/>
    <cellStyle name="1_전주시관내(이서~용정)건설공사(신화)" xfId="2349"/>
    <cellStyle name="1_천천고고등학교교사신축공사(산출내역집계표)" xfId="2350"/>
    <cellStyle name="1_현장경비(산내-상북)" xfId="2018"/>
    <cellStyle name="1_현장관리비()" xfId="2019"/>
    <cellStyle name="1_현장관리비(김천교리1)" xfId="2020"/>
    <cellStyle name="1_현장관리비(대전서남부1)" xfId="2021"/>
    <cellStyle name="1_현장관리비(음성충주4)" xfId="2022"/>
    <cellStyle name="1_협조전" xfId="2023"/>
    <cellStyle name="1_회천상패1(강교)" xfId="2024"/>
    <cellStyle name="1_회천상패1(설견)" xfId="2025"/>
    <cellStyle name="1_laroux" xfId="5543"/>
    <cellStyle name="1_laroux_ATC-YOON1" xfId="5544"/>
    <cellStyle name="10공/㎥" xfId="5545"/>
    <cellStyle name="¹eº" xfId="5546"/>
    <cellStyle name="¹éº" xfId="5547"/>
    <cellStyle name="¹eº_기성검사조서 제6회" xfId="5548"/>
    <cellStyle name="¹éº_기성검사조서 제6회" xfId="5549"/>
    <cellStyle name="¹eº_마곡보완" xfId="5550"/>
    <cellStyle name="¹éº_마곡보완" xfId="5551"/>
    <cellStyle name="¹eº_마곡보완_기성검사조서 제6회" xfId="5552"/>
    <cellStyle name="¹éº_마곡보완_기성검사조서 제6회" xfId="5553"/>
    <cellStyle name="¹eº_마곡보완_파일공사 설계변경-시그마 주공통보단가 적용-최종" xfId="5554"/>
    <cellStyle name="¹éº_마곡보완_파일공사 설계변경-시그마 주공통보단가 적용-최종" xfId="5555"/>
    <cellStyle name="¹eº_파일공사 설계변경-시그마 주공통보단가 적용-최종" xfId="5556"/>
    <cellStyle name="¹éº_파일공사 설계변경-시그마 주공통보단가 적용-최종" xfId="5557"/>
    <cellStyle name="2" xfId="2026"/>
    <cellStyle name="2)" xfId="5749"/>
    <cellStyle name="2_단가조사표" xfId="2027"/>
    <cellStyle name="2_단가조사표_1011소각" xfId="5558"/>
    <cellStyle name="2_단가조사표_1113교~1" xfId="5559"/>
    <cellStyle name="2_단가조사표_121내역" xfId="5560"/>
    <cellStyle name="2_단가조사표_객토량" xfId="5561"/>
    <cellStyle name="2_단가조사표_교통센~1" xfId="5562"/>
    <cellStyle name="2_단가조사표_교통센터412" xfId="5563"/>
    <cellStyle name="2_단가조사표_교통수" xfId="5564"/>
    <cellStyle name="2_단가조사표_교통수량산출서" xfId="5565"/>
    <cellStyle name="2_단가조사표_구조물대가 (2)" xfId="5566"/>
    <cellStyle name="2_단가조사표_내역서 (2)" xfId="5567"/>
    <cellStyle name="2_단가조사표_대전관저지구" xfId="5568"/>
    <cellStyle name="2_단가조사표_동측지~1" xfId="5569"/>
    <cellStyle name="2_단가조사표_동측지원422" xfId="5570"/>
    <cellStyle name="2_단가조사표_동측지원512" xfId="5571"/>
    <cellStyle name="2_단가조사표_동측지원524" xfId="5572"/>
    <cellStyle name="2_단가조사표_부대422" xfId="5573"/>
    <cellStyle name="2_단가조사표_부대시설" xfId="5574"/>
    <cellStyle name="2_단가조사표_소각수~1" xfId="5575"/>
    <cellStyle name="2_단가조사표_소각수내역서" xfId="5576"/>
    <cellStyle name="2_단가조사표_소각수목2" xfId="5577"/>
    <cellStyle name="2_단가조사표_수량산출서 (2)" xfId="5578"/>
    <cellStyle name="2_단가조사표_엑스포~1" xfId="5579"/>
    <cellStyle name="2_단가조사표_엑스포한빛1" xfId="5580"/>
    <cellStyle name="2_단가조사표_여객터미널331" xfId="5581"/>
    <cellStyle name="2_단가조사표_여객터미널513" xfId="5582"/>
    <cellStyle name="2_단가조사표_여객터미널629" xfId="5583"/>
    <cellStyle name="2_단가조사표_외곽도로616" xfId="5584"/>
    <cellStyle name="2_단가조사표_용인죽전수량" xfId="5585"/>
    <cellStyle name="2_단가조사표_원가계~1" xfId="5586"/>
    <cellStyle name="2_단가조사표_유기질" xfId="5587"/>
    <cellStyle name="2_단가조사표_자재조서 (2)" xfId="5588"/>
    <cellStyle name="2_단가조사표_총괄내역" xfId="5589"/>
    <cellStyle name="2_단가조사표_총괄내역 (2)" xfId="5590"/>
    <cellStyle name="2_단가조사표_터미널도로403" xfId="5591"/>
    <cellStyle name="2_단가조사표_터미널도로429" xfId="5592"/>
    <cellStyle name="2_단가조사표_포장일위" xfId="5593"/>
    <cellStyle name="2_laroux" xfId="5594"/>
    <cellStyle name="2_laroux_ATC-YOON1" xfId="5595"/>
    <cellStyle name="60" xfId="2351"/>
    <cellStyle name="82" xfId="2028"/>
    <cellStyle name="가?_x0001_" xfId="5596"/>
    <cellStyle name="가운데" xfId="5597"/>
    <cellStyle name="개" xfId="5598"/>
    <cellStyle name="개_02-포장-1" xfId="5599"/>
    <cellStyle name="개소" xfId="5600"/>
    <cellStyle name="견적" xfId="5601"/>
    <cellStyle name="고정소숫점" xfId="2029"/>
    <cellStyle name="고정출력1" xfId="2030"/>
    <cellStyle name="고정출력2" xfId="2031"/>
    <cellStyle name="괘선" xfId="5602"/>
    <cellStyle name="괘선1" xfId="5603"/>
    <cellStyle name="기계" xfId="5604"/>
    <cellStyle name="끼_x0001_?" xfId="2032"/>
    <cellStyle name="날짜" xfId="2033"/>
    <cellStyle name="내역서" xfId="2034"/>
    <cellStyle name="달러" xfId="2035"/>
    <cellStyle name="뒤에 오는 하이퍼링크" xfId="5605"/>
    <cellStyle name="똿떓죶Ø괻 [0.00]_PRODUCT DETAIL Q1" xfId="2036"/>
    <cellStyle name="똿떓죶Ø괻_PRODUCT DETAIL Q1" xfId="2037"/>
    <cellStyle name="똿뗦먛귟 [0.00]_laroux" xfId="2352"/>
    <cellStyle name="똿뗦먛귟_laroux" xfId="2353"/>
    <cellStyle name="매" xfId="5606"/>
    <cellStyle name="매_02-포장-1" xfId="5607"/>
    <cellStyle name="묮뎋 [0.00]_PRODUCT DETAIL Q1" xfId="2038"/>
    <cellStyle name="묮뎋_PRODUCT DETAIL Q1" xfId="2039"/>
    <cellStyle name="믅됞 [0.00]_laroux" xfId="2354"/>
    <cellStyle name="믅됞_laroux" xfId="2355"/>
    <cellStyle name="배분" xfId="2040"/>
    <cellStyle name="백" xfId="5608"/>
    <cellStyle name="백_내역수량" xfId="5609"/>
    <cellStyle name="백_대치실행내역('04.05)" xfId="5610"/>
    <cellStyle name="백_실행(이종세과장)" xfId="5611"/>
    <cellStyle name="백_영길정사김석현2" xfId="5612"/>
    <cellStyle name="백분율 [0]" xfId="2041"/>
    <cellStyle name="백분율 [2]" xfId="2042"/>
    <cellStyle name="백분율 2" xfId="2727"/>
    <cellStyle name="백분율 2 2" xfId="5761"/>
    <cellStyle name="백분율 3" xfId="5613"/>
    <cellStyle name="백분율 4" xfId="5614"/>
    <cellStyle name="백분율 5" xfId="5615"/>
    <cellStyle name="백분율［△1］" xfId="2043"/>
    <cellStyle name="백분율［△2］" xfId="2044"/>
    <cellStyle name="벭?_Q1 PRODUCT ACTUAL_4월 (2)" xfId="2356"/>
    <cellStyle name="뷭?" xfId="5616"/>
    <cellStyle name="뷭__W9 ROLL-UP_장주임3_관리비-대규모" xfId="5617"/>
    <cellStyle name="빨강" xfId="2357"/>
    <cellStyle name="常规_cs802" xfId="5618"/>
    <cellStyle name="선택영역" xfId="2045"/>
    <cellStyle name="선택영역 가운데" xfId="2046"/>
    <cellStyle name="선택영역_인천도시철도3공구 설계-견적" xfId="2047"/>
    <cellStyle name="선택영역의 가운데" xfId="2048"/>
    <cellStyle name="선택영역의 가운데로" xfId="2049"/>
    <cellStyle name="선택영영" xfId="2050"/>
    <cellStyle name="설계변경" xfId="5619"/>
    <cellStyle name="설계서" xfId="2358"/>
    <cellStyle name="소수" xfId="2359"/>
    <cellStyle name="소수3" xfId="2360"/>
    <cellStyle name="소수4" xfId="2361"/>
    <cellStyle name="소수점" xfId="2362"/>
    <cellStyle name="소숫점0" xfId="2051"/>
    <cellStyle name="소숫점3" xfId="2052"/>
    <cellStyle name="수량" xfId="2053"/>
    <cellStyle name="숫자" xfId="2054"/>
    <cellStyle name="숫자(R)" xfId="2055"/>
    <cellStyle name="숫자1" xfId="2056"/>
    <cellStyle name="숫자3" xfId="2057"/>
    <cellStyle name="숫자3자리" xfId="2058"/>
    <cellStyle name="숫자3R" xfId="2059"/>
    <cellStyle name="쉼표 [0]" xfId="2186" builtinId="6"/>
    <cellStyle name="쉼표 [0] 2" xfId="2187"/>
    <cellStyle name="쉼표 [0] 2 2" xfId="5620"/>
    <cellStyle name="쉼표 [0] 2 2 2" xfId="5760"/>
    <cellStyle name="쉼표 [0] 3" xfId="2725"/>
    <cellStyle name="쉼표 [0] 4" xfId="5621"/>
    <cellStyle name="쉼표 [0] 4 2" xfId="5622"/>
    <cellStyle name="쉼표 [0] 5" xfId="5623"/>
    <cellStyle name="쉼표 [0] 5 2" xfId="5624"/>
    <cellStyle name="쉼표 [0] 6" xfId="5625"/>
    <cellStyle name="스타일 1" xfId="2060"/>
    <cellStyle name="스타일 10" xfId="2363"/>
    <cellStyle name="스타일 100" xfId="2364"/>
    <cellStyle name="스타일 101" xfId="2365"/>
    <cellStyle name="스타일 102" xfId="2366"/>
    <cellStyle name="스타일 103" xfId="2367"/>
    <cellStyle name="스타일 104" xfId="2368"/>
    <cellStyle name="스타일 105" xfId="2369"/>
    <cellStyle name="스타일 106" xfId="2370"/>
    <cellStyle name="스타일 107" xfId="2371"/>
    <cellStyle name="스타일 108" xfId="2372"/>
    <cellStyle name="스타일 109" xfId="2373"/>
    <cellStyle name="스타일 11" xfId="2374"/>
    <cellStyle name="스타일 110" xfId="2375"/>
    <cellStyle name="스타일 111" xfId="2376"/>
    <cellStyle name="스타일 112" xfId="2377"/>
    <cellStyle name="스타일 113" xfId="2378"/>
    <cellStyle name="스타일 114" xfId="2379"/>
    <cellStyle name="스타일 115" xfId="2380"/>
    <cellStyle name="스타일 116" xfId="2381"/>
    <cellStyle name="스타일 117" xfId="2382"/>
    <cellStyle name="스타일 118" xfId="2383"/>
    <cellStyle name="스타일 119" xfId="2384"/>
    <cellStyle name="스타일 12" xfId="2385"/>
    <cellStyle name="스타일 120" xfId="2386"/>
    <cellStyle name="스타일 121" xfId="2387"/>
    <cellStyle name="스타일 122" xfId="2388"/>
    <cellStyle name="스타일 123" xfId="2389"/>
    <cellStyle name="스타일 124" xfId="2390"/>
    <cellStyle name="스타일 125" xfId="2391"/>
    <cellStyle name="스타일 126" xfId="2392"/>
    <cellStyle name="스타일 127" xfId="2393"/>
    <cellStyle name="스타일 128" xfId="2394"/>
    <cellStyle name="스타일 129" xfId="2395"/>
    <cellStyle name="스타일 13" xfId="2396"/>
    <cellStyle name="스타일 130" xfId="2397"/>
    <cellStyle name="스타일 131" xfId="2398"/>
    <cellStyle name="스타일 132" xfId="2399"/>
    <cellStyle name="스타일 133" xfId="2400"/>
    <cellStyle name="스타일 134" xfId="2401"/>
    <cellStyle name="스타일 135" xfId="2402"/>
    <cellStyle name="스타일 136" xfId="2403"/>
    <cellStyle name="스타일 137" xfId="2404"/>
    <cellStyle name="스타일 138" xfId="2405"/>
    <cellStyle name="스타일 139" xfId="2406"/>
    <cellStyle name="스타일 14" xfId="2407"/>
    <cellStyle name="스타일 140" xfId="2408"/>
    <cellStyle name="스타일 141" xfId="2409"/>
    <cellStyle name="스타일 142" xfId="2410"/>
    <cellStyle name="스타일 143" xfId="2411"/>
    <cellStyle name="스타일 144" xfId="2412"/>
    <cellStyle name="스타일 145" xfId="2413"/>
    <cellStyle name="스타일 146" xfId="2414"/>
    <cellStyle name="스타일 147" xfId="2415"/>
    <cellStyle name="스타일 148" xfId="2416"/>
    <cellStyle name="스타일 149" xfId="2417"/>
    <cellStyle name="스타일 15" xfId="2418"/>
    <cellStyle name="스타일 150" xfId="2419"/>
    <cellStyle name="스타일 151" xfId="2420"/>
    <cellStyle name="스타일 152" xfId="2421"/>
    <cellStyle name="스타일 153" xfId="2422"/>
    <cellStyle name="스타일 154" xfId="2423"/>
    <cellStyle name="스타일 155" xfId="2424"/>
    <cellStyle name="스타일 156" xfId="2425"/>
    <cellStyle name="스타일 157" xfId="2426"/>
    <cellStyle name="스타일 158" xfId="2427"/>
    <cellStyle name="스타일 159" xfId="2428"/>
    <cellStyle name="스타일 16" xfId="2429"/>
    <cellStyle name="스타일 160" xfId="2430"/>
    <cellStyle name="스타일 161" xfId="2431"/>
    <cellStyle name="스타일 162" xfId="2432"/>
    <cellStyle name="스타일 163" xfId="2433"/>
    <cellStyle name="스타일 164" xfId="2434"/>
    <cellStyle name="스타일 165" xfId="2435"/>
    <cellStyle name="스타일 166" xfId="2436"/>
    <cellStyle name="스타일 167" xfId="2437"/>
    <cellStyle name="스타일 168" xfId="2438"/>
    <cellStyle name="스타일 169" xfId="2439"/>
    <cellStyle name="스타일 17" xfId="2440"/>
    <cellStyle name="스타일 170" xfId="2441"/>
    <cellStyle name="스타일 171" xfId="2442"/>
    <cellStyle name="스타일 172" xfId="2443"/>
    <cellStyle name="스타일 173" xfId="2444"/>
    <cellStyle name="스타일 174" xfId="2445"/>
    <cellStyle name="스타일 175" xfId="2446"/>
    <cellStyle name="스타일 176" xfId="2447"/>
    <cellStyle name="스타일 177" xfId="2448"/>
    <cellStyle name="스타일 178" xfId="2449"/>
    <cellStyle name="스타일 179" xfId="2450"/>
    <cellStyle name="스타일 18" xfId="2451"/>
    <cellStyle name="스타일 180" xfId="2452"/>
    <cellStyle name="스타일 181" xfId="2453"/>
    <cellStyle name="스타일 182" xfId="2454"/>
    <cellStyle name="스타일 183" xfId="2455"/>
    <cellStyle name="스타일 184" xfId="2456"/>
    <cellStyle name="스타일 185" xfId="2457"/>
    <cellStyle name="스타일 186" xfId="2458"/>
    <cellStyle name="스타일 187" xfId="2459"/>
    <cellStyle name="스타일 188" xfId="2460"/>
    <cellStyle name="스타일 189" xfId="2461"/>
    <cellStyle name="스타일 19" xfId="2462"/>
    <cellStyle name="스타일 190" xfId="2463"/>
    <cellStyle name="스타일 191" xfId="2464"/>
    <cellStyle name="스타일 192" xfId="2465"/>
    <cellStyle name="스타일 193" xfId="2466"/>
    <cellStyle name="스타일 194" xfId="2467"/>
    <cellStyle name="스타일 195" xfId="2468"/>
    <cellStyle name="스타일 196" xfId="2469"/>
    <cellStyle name="스타일 197" xfId="2470"/>
    <cellStyle name="스타일 198" xfId="2471"/>
    <cellStyle name="스타일 199" xfId="2472"/>
    <cellStyle name="스타일 2" xfId="2061"/>
    <cellStyle name="스타일 20" xfId="2473"/>
    <cellStyle name="스타일 200" xfId="2474"/>
    <cellStyle name="스타일 201" xfId="2475"/>
    <cellStyle name="스타일 202" xfId="2476"/>
    <cellStyle name="스타일 203" xfId="2477"/>
    <cellStyle name="스타일 204" xfId="2478"/>
    <cellStyle name="스타일 205" xfId="2479"/>
    <cellStyle name="스타일 206" xfId="2480"/>
    <cellStyle name="스타일 207" xfId="2481"/>
    <cellStyle name="스타일 208" xfId="2482"/>
    <cellStyle name="스타일 209" xfId="2483"/>
    <cellStyle name="스타일 21" xfId="2484"/>
    <cellStyle name="스타일 210" xfId="2485"/>
    <cellStyle name="스타일 211" xfId="2486"/>
    <cellStyle name="스타일 212" xfId="2487"/>
    <cellStyle name="스타일 213" xfId="2488"/>
    <cellStyle name="스타일 214" xfId="2489"/>
    <cellStyle name="스타일 215" xfId="2490"/>
    <cellStyle name="스타일 216" xfId="2491"/>
    <cellStyle name="스타일 217" xfId="2492"/>
    <cellStyle name="스타일 218" xfId="2493"/>
    <cellStyle name="스타일 219" xfId="2494"/>
    <cellStyle name="스타일 22" xfId="2495"/>
    <cellStyle name="스타일 220" xfId="2496"/>
    <cellStyle name="스타일 221" xfId="2497"/>
    <cellStyle name="스타일 222" xfId="2498"/>
    <cellStyle name="스타일 223" xfId="2499"/>
    <cellStyle name="스타일 224" xfId="2500"/>
    <cellStyle name="스타일 225" xfId="2501"/>
    <cellStyle name="스타일 226" xfId="2502"/>
    <cellStyle name="스타일 227" xfId="2503"/>
    <cellStyle name="스타일 228" xfId="2504"/>
    <cellStyle name="스타일 229" xfId="2505"/>
    <cellStyle name="스타일 23" xfId="2506"/>
    <cellStyle name="스타일 230" xfId="2507"/>
    <cellStyle name="스타일 231" xfId="2508"/>
    <cellStyle name="스타일 232" xfId="2509"/>
    <cellStyle name="스타일 233" xfId="2510"/>
    <cellStyle name="스타일 234" xfId="2511"/>
    <cellStyle name="스타일 235" xfId="2512"/>
    <cellStyle name="스타일 236" xfId="2513"/>
    <cellStyle name="스타일 237" xfId="2514"/>
    <cellStyle name="스타일 238" xfId="2515"/>
    <cellStyle name="스타일 239" xfId="2516"/>
    <cellStyle name="스타일 24" xfId="2517"/>
    <cellStyle name="스타일 240" xfId="2518"/>
    <cellStyle name="스타일 241" xfId="2519"/>
    <cellStyle name="스타일 242" xfId="2520"/>
    <cellStyle name="스타일 243" xfId="2521"/>
    <cellStyle name="스타일 244" xfId="2522"/>
    <cellStyle name="스타일 245" xfId="2523"/>
    <cellStyle name="스타일 246" xfId="2524"/>
    <cellStyle name="스타일 247" xfId="2525"/>
    <cellStyle name="스타일 248" xfId="2526"/>
    <cellStyle name="스타일 249" xfId="2527"/>
    <cellStyle name="스타일 25" xfId="2528"/>
    <cellStyle name="스타일 250" xfId="2529"/>
    <cellStyle name="스타일 251" xfId="2530"/>
    <cellStyle name="스타일 252" xfId="2531"/>
    <cellStyle name="스타일 253" xfId="2532"/>
    <cellStyle name="스타일 254" xfId="2533"/>
    <cellStyle name="스타일 255" xfId="2534"/>
    <cellStyle name="스타일 26" xfId="2535"/>
    <cellStyle name="스타일 27" xfId="2536"/>
    <cellStyle name="스타일 28" xfId="2537"/>
    <cellStyle name="스타일 29" xfId="2538"/>
    <cellStyle name="스타일 3" xfId="2539"/>
    <cellStyle name="스타일 30" xfId="2540"/>
    <cellStyle name="스타일 31" xfId="2541"/>
    <cellStyle name="스타일 32" xfId="2542"/>
    <cellStyle name="스타일 33" xfId="2543"/>
    <cellStyle name="스타일 34" xfId="2544"/>
    <cellStyle name="스타일 35" xfId="2545"/>
    <cellStyle name="스타일 36" xfId="2546"/>
    <cellStyle name="스타일 37" xfId="2547"/>
    <cellStyle name="스타일 38" xfId="2548"/>
    <cellStyle name="스타일 39" xfId="2549"/>
    <cellStyle name="스타일 4" xfId="2550"/>
    <cellStyle name="스타일 40" xfId="2551"/>
    <cellStyle name="스타일 41" xfId="2552"/>
    <cellStyle name="스타일 42" xfId="2553"/>
    <cellStyle name="스타일 43" xfId="2554"/>
    <cellStyle name="스타일 44" xfId="2555"/>
    <cellStyle name="스타일 45" xfId="2556"/>
    <cellStyle name="스타일 46" xfId="2557"/>
    <cellStyle name="스타일 47" xfId="2558"/>
    <cellStyle name="스타일 48" xfId="2559"/>
    <cellStyle name="스타일 49" xfId="2560"/>
    <cellStyle name="스타일 5" xfId="2561"/>
    <cellStyle name="스타일 50" xfId="2562"/>
    <cellStyle name="스타일 51" xfId="2563"/>
    <cellStyle name="스타일 52" xfId="2564"/>
    <cellStyle name="스타일 53" xfId="2565"/>
    <cellStyle name="스타일 54" xfId="2566"/>
    <cellStyle name="스타일 55" xfId="2567"/>
    <cellStyle name="스타일 56" xfId="2568"/>
    <cellStyle name="스타일 57" xfId="2569"/>
    <cellStyle name="스타일 58" xfId="2570"/>
    <cellStyle name="스타일 59" xfId="2571"/>
    <cellStyle name="스타일 6" xfId="2572"/>
    <cellStyle name="스타일 60" xfId="2573"/>
    <cellStyle name="스타일 61" xfId="2574"/>
    <cellStyle name="스타일 62" xfId="2575"/>
    <cellStyle name="스타일 63" xfId="2576"/>
    <cellStyle name="스타일 64" xfId="2577"/>
    <cellStyle name="스타일 65" xfId="2578"/>
    <cellStyle name="스타일 66" xfId="2579"/>
    <cellStyle name="스타일 67" xfId="2580"/>
    <cellStyle name="스타일 68" xfId="2581"/>
    <cellStyle name="스타일 69" xfId="2582"/>
    <cellStyle name="스타일 7" xfId="2583"/>
    <cellStyle name="스타일 70" xfId="2584"/>
    <cellStyle name="스타일 71" xfId="2585"/>
    <cellStyle name="스타일 72" xfId="2586"/>
    <cellStyle name="스타일 73" xfId="2587"/>
    <cellStyle name="스타일 74" xfId="2588"/>
    <cellStyle name="스타일 75" xfId="2589"/>
    <cellStyle name="스타일 76" xfId="2590"/>
    <cellStyle name="스타일 77" xfId="2591"/>
    <cellStyle name="스타일 78" xfId="2592"/>
    <cellStyle name="스타일 79" xfId="2593"/>
    <cellStyle name="스타일 8" xfId="2594"/>
    <cellStyle name="스타일 80" xfId="2595"/>
    <cellStyle name="스타일 81" xfId="2596"/>
    <cellStyle name="스타일 82" xfId="2597"/>
    <cellStyle name="스타일 83" xfId="2598"/>
    <cellStyle name="스타일 84" xfId="2599"/>
    <cellStyle name="스타일 85" xfId="2600"/>
    <cellStyle name="스타일 86" xfId="2601"/>
    <cellStyle name="스타일 87" xfId="2602"/>
    <cellStyle name="스타일 88" xfId="2603"/>
    <cellStyle name="스타일 89" xfId="2604"/>
    <cellStyle name="스타일 9" xfId="2605"/>
    <cellStyle name="스타일 90" xfId="2606"/>
    <cellStyle name="스타일 91" xfId="2607"/>
    <cellStyle name="스타일 92" xfId="2608"/>
    <cellStyle name="스타일 93" xfId="2609"/>
    <cellStyle name="스타일 94" xfId="2610"/>
    <cellStyle name="스타일 95" xfId="2611"/>
    <cellStyle name="스타일 96" xfId="2612"/>
    <cellStyle name="스타일 97" xfId="2613"/>
    <cellStyle name="스타일 98" xfId="2614"/>
    <cellStyle name="스타일 99" xfId="2615"/>
    <cellStyle name="ㅣ" xfId="2616"/>
    <cellStyle name="안건회계법인" xfId="2062"/>
    <cellStyle name="열어본 하이퍼링크" xfId="5626"/>
    <cellStyle name="왼" xfId="5627"/>
    <cellStyle name="왼쪽2" xfId="5628"/>
    <cellStyle name="왼쪽5" xfId="5629"/>
    <cellStyle name="우괄호_박심배수구조물공" xfId="2617"/>
    <cellStyle name="우측양괄호" xfId="2618"/>
    <cellStyle name="원" xfId="2063"/>
    <cellStyle name="유1" xfId="2064"/>
    <cellStyle name="유영" xfId="2065"/>
    <cellStyle name="음수서식" xfId="5630"/>
    <cellStyle name="일반" xfId="2066"/>
    <cellStyle name="자리수" xfId="2067"/>
    <cellStyle name="자리수 - 유형1" xfId="2068"/>
    <cellStyle name="자리수_선정의뢰-서상1교(하부공)" xfId="2069"/>
    <cellStyle name="자리수0" xfId="2070"/>
    <cellStyle name="쟟" xfId="5631"/>
    <cellStyle name="정렬" xfId="2071"/>
    <cellStyle name="정렬범위" xfId="2072"/>
    <cellStyle name="제곱" xfId="2619"/>
    <cellStyle name="제목 1(左)" xfId="2073"/>
    <cellStyle name="제목 1(中)" xfId="2074"/>
    <cellStyle name="제목[1 줄]" xfId="2075"/>
    <cellStyle name="제목[2줄 아래]" xfId="2076"/>
    <cellStyle name="제목[2줄 위]" xfId="2077"/>
    <cellStyle name="제목1" xfId="2078"/>
    <cellStyle name="좌괄호_박심배수구조물공" xfId="2620"/>
    <cellStyle name="좌측양괄호" xfId="2621"/>
    <cellStyle name="죃" xfId="5632"/>
    <cellStyle name="지정되지 않음" xfId="2079"/>
    <cellStyle name="지하철정렬" xfId="2080"/>
    <cellStyle name="콤" xfId="5633"/>
    <cellStyle name="콤_내역수량" xfId="5634"/>
    <cellStyle name="콤_대치실행내역('04.05)" xfId="5635"/>
    <cellStyle name="콤_실행(이종세과장)" xfId="5636"/>
    <cellStyle name="콤_영길정사김석현2" xfId="5637"/>
    <cellStyle name="콤냡?&lt;_x000f_$??: `1_1 " xfId="5638"/>
    <cellStyle name="콤마" xfId="5639"/>
    <cellStyle name="콤마 [" xfId="5640"/>
    <cellStyle name="콤마 [#]" xfId="2081"/>
    <cellStyle name="콤마 []" xfId="2082"/>
    <cellStyle name="콤마 [-]" xfId="2083"/>
    <cellStyle name="콤마 [0.00]" xfId="2622"/>
    <cellStyle name="콤마 [0]" xfId="2084"/>
    <cellStyle name="'콤마 [0]'" xfId="5641"/>
    <cellStyle name="콤마 [0]_  종  합  " xfId="5642"/>
    <cellStyle name="콤마 [0]기기자재비" xfId="2623"/>
    <cellStyle name="콤마 [1]" xfId="5750"/>
    <cellStyle name="콤마 [2]" xfId="2085"/>
    <cellStyle name="콤마 [금액]" xfId="2086"/>
    <cellStyle name="콤마 [소수]" xfId="2087"/>
    <cellStyle name="콤마 [수량]" xfId="2088"/>
    <cellStyle name="콤마[ ]" xfId="2089"/>
    <cellStyle name="콤마[*]" xfId="2624"/>
    <cellStyle name="콤마[.]" xfId="2090"/>
    <cellStyle name="콤마[0]" xfId="2091"/>
    <cellStyle name="콤마_  종  합  " xfId="2092"/>
    <cellStyle name="콤막 [0]_수출실적 _양식98" xfId="2093"/>
    <cellStyle name="큐준_주택수주_주택용지_1" xfId="2094"/>
    <cellStyle name="통" xfId="5643"/>
    <cellStyle name="통_내역수량" xfId="5644"/>
    <cellStyle name="통_대치실행내역('04.05)" xfId="5645"/>
    <cellStyle name="통_실행(이종세과장)" xfId="5646"/>
    <cellStyle name="통_영길정사김석현2" xfId="5647"/>
    <cellStyle name="통화 [" xfId="5648"/>
    <cellStyle name="통화 [0㉝〸" xfId="2625"/>
    <cellStyle name="퍼센트" xfId="2095"/>
    <cellStyle name="표" xfId="5649"/>
    <cellStyle name="표_내역수량" xfId="5650"/>
    <cellStyle name="표_대치실행내역('04.05)" xfId="5651"/>
    <cellStyle name="표_실행(이종세과장)" xfId="5652"/>
    <cellStyle name="표_영길정사김석현2" xfId="5653"/>
    <cellStyle name="표머릿글(上)" xfId="2096"/>
    <cellStyle name="표머릿글(中)" xfId="2097"/>
    <cellStyle name="표머릿글(下)" xfId="2098"/>
    <cellStyle name="표제목" xfId="2099"/>
    <cellStyle name="표준" xfId="0" builtinId="0"/>
    <cellStyle name="표준 2" xfId="1"/>
    <cellStyle name="표준 2 2" xfId="5654"/>
    <cellStyle name="표준 2 3" xfId="5753"/>
    <cellStyle name="표준 3" xfId="2185"/>
    <cellStyle name="표준 3 2" xfId="5655"/>
    <cellStyle name="표준 3 3" xfId="5656"/>
    <cellStyle name="표준 3 4" xfId="5748"/>
    <cellStyle name="표준 4" xfId="2726"/>
    <cellStyle name="표준 5" xfId="5657"/>
    <cellStyle name="표준 6" xfId="5658"/>
    <cellStyle name="표준 7" xfId="5659"/>
    <cellStyle name="표준 8" xfId="5660"/>
    <cellStyle name="표준 9" xfId="5754"/>
    <cellStyle name="표준_02.화장실칸막이(설계변경보고) 2007.07.12" xfId="5755"/>
    <cellStyle name="표준_30.본선장비기초-20061020" xfId="5756"/>
    <cellStyle name="표준_건축설계변경내역서(건축1회)10.02월" xfId="5757"/>
    <cellStyle name="표준_건축실행" xfId="5758"/>
    <cellStyle name="표준_고대하도급견적비교표" xfId="5759"/>
    <cellStyle name="표준_자재노무비경비-2007년도 토목공사 기본대가표" xfId="5751"/>
    <cellStyle name="標準_Akia(F）-8" xfId="2100"/>
    <cellStyle name="표준1" xfId="2626"/>
    <cellStyle name="합산" xfId="2101"/>
    <cellStyle name="화폐기호" xfId="2102"/>
    <cellStyle name="화폐기호0" xfId="2103"/>
    <cellStyle name="|?ドE" xfId="2104"/>
    <cellStyle name="a" xfId="5661"/>
    <cellStyle name="Ā _x0010_က랐_xdc01_땯_x0001_" xfId="2627"/>
    <cellStyle name="A¡§¡ⓒ¡E¡þ¡EO [0]_¡§uc¡§oA " xfId="2628"/>
    <cellStyle name="A¡§¡ⓒ¡E¡þ¡EO_¡§uc¡§oA " xfId="2629"/>
    <cellStyle name="A¨­￠￢￠O [0]_¡Æu￠￢RBS('98) " xfId="2630"/>
    <cellStyle name="A¨­¢¬¢Ò [0]_¨úc¨öA " xfId="2631"/>
    <cellStyle name="A¨­￠￢￠O [0]_￠￥U¡Æe¨￢¡Æ ¡¾￠￢Aa¨uE" xfId="2632"/>
    <cellStyle name="A¨­¢¬¢Ò [0]_4PART " xfId="2633"/>
    <cellStyle name="A¨­￠￢￠O [0]_A|A￠O1¨￢I1¡Æu CoEⓒ÷ " xfId="2634"/>
    <cellStyle name="A¨­¢¬¢Ò [0]_C¡Æ¢¬n¨¬¡Æ " xfId="2635"/>
    <cellStyle name="A¨­￠￢￠O [0]_ⓒoⓒ¡A¨o¨￢R " xfId="2636"/>
    <cellStyle name="A¨­￠￢￠O_¡Æu￠￢RC¡¿￠￢n_¨u¡AA¨u¨￢¡Æ " xfId="2637"/>
    <cellStyle name="A¨­¢¬¢Ò_¨úc¨öA " xfId="2638"/>
    <cellStyle name="A¨­￠￢￠O_￠￥U¡Æe¨￢¡Æ ¡¾￠￢Aa¨uE" xfId="2639"/>
    <cellStyle name="A¨­¢¬¢Ò_95©øaAN¡Æy¨ùo¡¤R " xfId="2640"/>
    <cellStyle name="A¨­￠￢￠O_A|A￠O1¨￢I1¡Æu CoEⓒ÷ " xfId="2641"/>
    <cellStyle name="A¨­¢¬¢Ò_C¡Æ¢¬n¨¬¡Æ " xfId="2642"/>
    <cellStyle name="A¨­￠￢￠O_ⓒoⓒ¡A¨o¨￢R " xfId="2643"/>
    <cellStyle name="a-4_본사안(조직) " xfId="2644"/>
    <cellStyle name="Ae" xfId="5662"/>
    <cellStyle name="Åë" xfId="5663"/>
    <cellStyle name="Ae_기성검사조서 제6회" xfId="5664"/>
    <cellStyle name="Åë_기성검사조서 제6회" xfId="5665"/>
    <cellStyle name="Ae_마곡보완" xfId="5666"/>
    <cellStyle name="Åë_마곡보완" xfId="5667"/>
    <cellStyle name="Ae_마곡보완_기성검사조서 제6회" xfId="5668"/>
    <cellStyle name="Åë_마곡보완_기성검사조서 제6회" xfId="5669"/>
    <cellStyle name="Ae_마곡보완_파일공사 설계변경-시그마 주공통보단가 적용-최종" xfId="5670"/>
    <cellStyle name="Åë_마곡보완_파일공사 설계변경-시그마 주공통보단가 적용-최종" xfId="5671"/>
    <cellStyle name="Ae_파일공사 설계변경-시그마 주공통보단가 적용-최종" xfId="5672"/>
    <cellStyle name="Åë_파일공사 설계변경-시그마 주공통보단가 적용-최종" xfId="5673"/>
    <cellStyle name="Aee­ " xfId="2105"/>
    <cellStyle name="Aee­ [" xfId="5674"/>
    <cellStyle name="Åëè­ [" xfId="5675"/>
    <cellStyle name="Aee­ [_기성검사조서 제6회" xfId="5676"/>
    <cellStyle name="Åëè­ [_기성검사조서 제6회" xfId="5677"/>
    <cellStyle name="Aee­ [_마곡보완" xfId="5678"/>
    <cellStyle name="Åëè­ [_마곡보완" xfId="5679"/>
    <cellStyle name="Aee­ [_마곡보완_기성검사조서 제6회" xfId="5680"/>
    <cellStyle name="Åëè­ [_마곡보완_기성검사조서 제6회" xfId="5681"/>
    <cellStyle name="Aee­ [_마곡보완_파일공사 설계변경-시그마 주공통보단가 적용-최종" xfId="5682"/>
    <cellStyle name="Åëè­ [_마곡보완_파일공사 설계변경-시그마 주공통보단가 적용-최종" xfId="5683"/>
    <cellStyle name="Aee­ [_파일공사 설계변경-시그마 주공통보단가 적용-최종" xfId="5684"/>
    <cellStyle name="Åëè­ [_파일공사 설계변경-시그마 주공통보단가 적용-최종" xfId="5685"/>
    <cellStyle name="AeE­ [0]_ 2ÆAAþº° " xfId="2106"/>
    <cellStyle name="ÅëÈ­ [0]_¸ñÂ÷ " xfId="5686"/>
    <cellStyle name="AeE­ [0]_¼oAI¼º " xfId="2645"/>
    <cellStyle name="ÅëÈ­ [0]_¾÷Á¾º° " xfId="2646"/>
    <cellStyle name="AeE­ [0]_¾c½A " xfId="2647"/>
    <cellStyle name="ÅëÈ­ [0]_¹æÀ½º® " xfId="2648"/>
    <cellStyle name="AeE­ [0]_4PART " xfId="2649"/>
    <cellStyle name="ÅëÈ­ [0]_Á¦Á¶1ºÎ1°ú ÇöÈ² " xfId="2650"/>
    <cellStyle name="AeE­ [0]_AMT " xfId="2107"/>
    <cellStyle name="ÅëÈ­ [0]_laroux" xfId="5687"/>
    <cellStyle name="AeE­ [0]_º≫¼± ±æ¾i±uºI ¼o·R Ay°eC￥ " xfId="2108"/>
    <cellStyle name="ÅëÈ­ [0]_ºÙÀÓ2-1 " xfId="2651"/>
    <cellStyle name="Aee­ _고흥견적" xfId="5688"/>
    <cellStyle name="AeE­_ 2ÆAAþº° " xfId="2109"/>
    <cellStyle name="ÅëÈ­_¸ñÂ÷ " xfId="5689"/>
    <cellStyle name="AeE­_¼oAI¼º " xfId="2652"/>
    <cellStyle name="ÅëÈ­_¾÷Á¾º° " xfId="2653"/>
    <cellStyle name="AeE­_¾c½A " xfId="2654"/>
    <cellStyle name="ÅëÈ­_¹æÀ½º® " xfId="2655"/>
    <cellStyle name="AeE­_4PART " xfId="2656"/>
    <cellStyle name="ÅëÈ­_Á¦Á¶1ºÎ1°ú ÇöÈ² " xfId="2657"/>
    <cellStyle name="AeE­_AMT " xfId="2110"/>
    <cellStyle name="ÅëÈ­_laroux" xfId="5690"/>
    <cellStyle name="AeE­_º≫¼± ±æ¾i±uºI ¼o·R Ay°eC￥ " xfId="2111"/>
    <cellStyle name="ÅëÈ­_ºÙÀÓ2-1 " xfId="2658"/>
    <cellStyle name="AeE¡© [0]_¨úc¨öA " xfId="2659"/>
    <cellStyle name="AeE¡©_¨úc¨öA " xfId="2660"/>
    <cellStyle name="AeE¡ⓒ [0]_¡Æu￠￢RC¡¿￠￢n_¨u¡AA¨u¨￢¡Æ " xfId="2661"/>
    <cellStyle name="AeE¡ⓒ_¡Æu￠￢RC¡¿￠￢n_¨u¡AA¨u¨￢¡Æ " xfId="2662"/>
    <cellStyle name="AeE￠R¨I [0]_¡§uc¡§oA " xfId="2663"/>
    <cellStyle name="AeE￠R¨I_¡§uc¡§oA " xfId="2664"/>
    <cellStyle name="ALIGNMENT" xfId="2112"/>
    <cellStyle name="Aþ" xfId="5691"/>
    <cellStyle name="Äþ" xfId="5692"/>
    <cellStyle name="Aþ_기성검사조서 제6회" xfId="5693"/>
    <cellStyle name="Äþ_기성검사조서 제6회" xfId="5694"/>
    <cellStyle name="Aþ_마곡보완" xfId="5695"/>
    <cellStyle name="Äþ_마곡보완" xfId="5696"/>
    <cellStyle name="Aþ_마곡보완_기성검사조서 제6회" xfId="5697"/>
    <cellStyle name="Äþ_마곡보완_기성검사조서 제6회" xfId="5698"/>
    <cellStyle name="Aþ_마곡보완_파일공사 설계변경-시그마 주공통보단가 적용-최종" xfId="5699"/>
    <cellStyle name="Äþ_마곡보완_파일공사 설계변경-시그마 주공통보단가 적용-최종" xfId="5700"/>
    <cellStyle name="Aþ_파일공사 설계변경-시그마 주공통보단가 적용-최종" xfId="5701"/>
    <cellStyle name="Äþ_파일공사 설계변경-시그마 주공통보단가 적용-최종" xfId="5702"/>
    <cellStyle name="Aþ¸¶ [" xfId="5703"/>
    <cellStyle name="Äþ¸¶ [" xfId="5704"/>
    <cellStyle name="Aþ¸¶ [_기성검사조서 제6회" xfId="5705"/>
    <cellStyle name="Äþ¸¶ [_기성검사조서 제6회" xfId="5706"/>
    <cellStyle name="Aþ¸¶ [_마곡보완" xfId="5707"/>
    <cellStyle name="Äþ¸¶ [_마곡보완" xfId="5708"/>
    <cellStyle name="Aþ¸¶ [_마곡보완_기성검사조서 제6회" xfId="5709"/>
    <cellStyle name="Äþ¸¶ [_마곡보완_기성검사조서 제6회" xfId="5710"/>
    <cellStyle name="Aþ¸¶ [_마곡보완_파일공사 설계변경-시그마 주공통보단가 적용-최종" xfId="5711"/>
    <cellStyle name="Äþ¸¶ [_마곡보완_파일공사 설계변경-시그마 주공통보단가 적용-최종" xfId="5712"/>
    <cellStyle name="Aþ¸¶ [_파일공사 설계변경-시그마 주공통보단가 적용-최종" xfId="5713"/>
    <cellStyle name="Äþ¸¶ [_파일공사 설계변경-시그마 주공통보단가 적용-최종" xfId="5714"/>
    <cellStyle name="AÞ¸¶ [0]_ 2ÆAAþº° " xfId="2113"/>
    <cellStyle name="ÄÞ¸¶ [0]_¸ñÂ÷ " xfId="5715"/>
    <cellStyle name="AÞ¸¶ [0]_¼oAI¼º " xfId="2665"/>
    <cellStyle name="ÄÞ¸¶ [0]_¾÷Á¾º° " xfId="2666"/>
    <cellStyle name="AÞ¸¶ [0]_¾c½A " xfId="2667"/>
    <cellStyle name="ÄÞ¸¶ [0]_¹æÀ½º® " xfId="2668"/>
    <cellStyle name="AÞ¸¶ [0]_4PART " xfId="2669"/>
    <cellStyle name="ÄÞ¸¶ [0]_Á¦Á¶1ºÎ1°ú ÇöÈ² " xfId="2670"/>
    <cellStyle name="AÞ¸¶ [0]_AN°y(1.25) " xfId="2114"/>
    <cellStyle name="ÄÞ¸¶ [0]_laroux" xfId="5716"/>
    <cellStyle name="AÞ¸¶ [0]_º≫¼± ±æ¾i±uºI ¼o·R Ay°eC￥ " xfId="2115"/>
    <cellStyle name="ÄÞ¸¶ [0]_ºÙÀÓ2-1 " xfId="2671"/>
    <cellStyle name="ÄÞ¸¶[ ]" xfId="5717"/>
    <cellStyle name="ÄÞ¸¶[.]" xfId="5718"/>
    <cellStyle name="ÄÞ¸¶[0]" xfId="5719"/>
    <cellStyle name="AÞ¸¶_ 2ÆAAþº° " xfId="2116"/>
    <cellStyle name="ÄÞ¸¶_¸ñÂ÷ " xfId="5720"/>
    <cellStyle name="AÞ¸¶_¼oAI¼º " xfId="2672"/>
    <cellStyle name="ÄÞ¸¶_¾÷Á¾º° " xfId="2673"/>
    <cellStyle name="AÞ¸¶_¾c½A " xfId="2674"/>
    <cellStyle name="ÄÞ¸¶_¹æÀ½º® " xfId="2675"/>
    <cellStyle name="AÞ¸¶_95³aAN°y¼o·R " xfId="2676"/>
    <cellStyle name="ÄÞ¸¶_Á¦Á¶1ºÎ1°ú ÇöÈ² " xfId="2677"/>
    <cellStyle name="AÞ¸¶_AN°y(1.25) " xfId="2117"/>
    <cellStyle name="ÄÞ¸¶_laroux" xfId="5721"/>
    <cellStyle name="AÞ¸¶_º≫¼± ±æ¾i±uºI ¼o·R Ay°eC￥ " xfId="2118"/>
    <cellStyle name="ÄÞ¸¶_ºÙÀÓ2-1 " xfId="2678"/>
    <cellStyle name="C¡ÍA¨ª_  FAB AIA¢´  " xfId="2679"/>
    <cellStyle name="C¡IA¨ª_¡Æ¡IA¡E¨￢n_¡Æ¡IA¡E¨￢n " xfId="2680"/>
    <cellStyle name="C¡ÍA¨ª_¡Æ©øAI OXIDE " xfId="2681"/>
    <cellStyle name="C¡IA¨ª_¡Æu￠￢RBS('98) " xfId="2682"/>
    <cellStyle name="C¡ÍA¨ª_¡íoE©÷¡¾a¡¤IAo " xfId="2683"/>
    <cellStyle name="C¡IA¨ª_¡ioEⓒ÷¡¾a¡¤IAo " xfId="2684"/>
    <cellStyle name="C¡ÍA¨ª_03 " xfId="2685"/>
    <cellStyle name="C¡IA¨ª_12￠?u " xfId="2686"/>
    <cellStyle name="C¡ÍA¨ª_12AO " xfId="2687"/>
    <cellStyle name="C¡IA¨ª_Ac¡Æi¡Æu￠￢R " xfId="2688"/>
    <cellStyle name="C¡ÍA¨ª_C¡ÍAo " xfId="2689"/>
    <cellStyle name="C¡IA¨ª_CD-ROM " xfId="2690"/>
    <cellStyle name="C¡ÍA¨ª_Sheet1_4PART " xfId="2691"/>
    <cellStyle name="C￠RIA¡§¨￡_  FAB AIA¡E￠￥  " xfId="2692"/>
    <cellStyle name="C￥" xfId="5722"/>
    <cellStyle name="Ç¥" xfId="5723"/>
    <cellStyle name="C￥_기성검사조서 제6회" xfId="5724"/>
    <cellStyle name="Ç¥_기성검사조서 제6회" xfId="5725"/>
    <cellStyle name="C￥_마곡보완" xfId="5726"/>
    <cellStyle name="Ç¥_마곡보완" xfId="5727"/>
    <cellStyle name="C￥_마곡보완_기성검사조서 제6회" xfId="5728"/>
    <cellStyle name="Ç¥_마곡보완_기성검사조서 제6회" xfId="5729"/>
    <cellStyle name="C￥_마곡보완_파일공사 설계변경-시그마 주공통보단가 적용-최종" xfId="5730"/>
    <cellStyle name="Ç¥_마곡보완_파일공사 설계변경-시그마 주공통보단가 적용-최종" xfId="5731"/>
    <cellStyle name="C￥_파일공사 설계변경-시그마 주공통보단가 적용-최종" xfId="5732"/>
    <cellStyle name="Ç¥_파일공사 설계변경-시그마 주공통보단가 적용-최종" xfId="5733"/>
    <cellStyle name="C￥AØ_  FAB AIA¤  " xfId="2119"/>
    <cellStyle name="Ç¥ÁØ_´ëºñÇ¥ (2)_1_ºÎ´ëÅä°ø " xfId="2120"/>
    <cellStyle name="C￥AØ_´eºnC￥ (2)_ºI´eAa°ø " xfId="2121"/>
    <cellStyle name="Ç¥ÁØ_´ëºñÇ¥ (2)_ºÎ´ëÅä°ø " xfId="2122"/>
    <cellStyle name="C￥AØ_¸¶≫eCI¼oAIA§ " xfId="2123"/>
    <cellStyle name="Ç¥ÁØ_¿¹»ê¿äÃ» " xfId="2693"/>
    <cellStyle name="C￥AØ_±aAØ1X_1-1°¡μ¿A² " xfId="2694"/>
    <cellStyle name="Ç¥ÁØ_»óÈ²±â·ÏÁö " xfId="2695"/>
    <cellStyle name="C￥AØ_≫c¾÷ºIº° AN°e " xfId="2696"/>
    <cellStyle name="Ç¥ÁØ_°£Á¢ºñ_°£Á¢ºñ " xfId="2697"/>
    <cellStyle name="C￥AØ_°³AI OXIDE " xfId="2698"/>
    <cellStyle name="Ç¥ÁØ_°ü¸®BS('98) " xfId="2699"/>
    <cellStyle name="C￥AØ_03 " xfId="2700"/>
    <cellStyle name="Ç¥ÁØ_¼ÕÀÍÂ÷ÀÌ ¿øÀÎ " xfId="2701"/>
    <cellStyle name="C￥AØ_12AO " xfId="2702"/>
    <cellStyle name="Ç¥ÁØ_¹æÀ½º® " xfId="2703"/>
    <cellStyle name="C￥AØ_53AO " xfId="2704"/>
    <cellStyle name="Ç¥ÁØ_95,96 ºñ±³ " xfId="2124"/>
    <cellStyle name="C￥AØ_C￥Ao " xfId="2705"/>
    <cellStyle name="Ç¥ÁØ_CD-ROM " xfId="2706"/>
    <cellStyle name="C￥AØ_PERSONAL" xfId="2125"/>
    <cellStyle name="Calc Currency (0)" xfId="2126"/>
    <cellStyle name="category" xfId="2127"/>
    <cellStyle name="CIAIÆU¸μAⓒ" xfId="2128"/>
    <cellStyle name="columns_array" xfId="2129"/>
    <cellStyle name="Comma" xfId="2130"/>
    <cellStyle name="Comma [0]" xfId="2131"/>
    <cellStyle name="Comma [0]?RQSTFRM_97회비" xfId="5734"/>
    <cellStyle name="Comma [0]_ SG&amp;A Bridge " xfId="5735"/>
    <cellStyle name="comma zerodec" xfId="2132"/>
    <cellStyle name="Comma_ SG&amp;A Bridge " xfId="2133"/>
    <cellStyle name="Comma0" xfId="2134"/>
    <cellStyle name="Copied" xfId="2135"/>
    <cellStyle name="Curren" xfId="2707"/>
    <cellStyle name="Curren?_x0012_퐀_x0017_?" xfId="2136"/>
    <cellStyle name="Currenby_Cash&amp;DSO Chart" xfId="2708"/>
    <cellStyle name="Currency" xfId="2137"/>
    <cellStyle name="Currency [0]" xfId="2138"/>
    <cellStyle name="Currency [ﺜ]_P&amp;L_laroux" xfId="2709"/>
    <cellStyle name="Currency_ SG&amp;A Bridge " xfId="2139"/>
    <cellStyle name="Currency0" xfId="2140"/>
    <cellStyle name="Currency1" xfId="2141"/>
    <cellStyle name="Date" xfId="2142"/>
    <cellStyle name="Dezimal [0]_Compiling Utility Macros" xfId="2710"/>
    <cellStyle name="Dezimal_Compiling Utility Macros" xfId="2711"/>
    <cellStyle name="Dollar (zero dec)" xfId="2143"/>
    <cellStyle name="EA" xfId="2712"/>
    <cellStyle name="Entered" xfId="2144"/>
    <cellStyle name="Euro" xfId="2145"/>
    <cellStyle name="F2" xfId="2146"/>
    <cellStyle name="F3" xfId="2147"/>
    <cellStyle name="F4" xfId="2148"/>
    <cellStyle name="F5" xfId="2149"/>
    <cellStyle name="F6" xfId="2150"/>
    <cellStyle name="F7" xfId="2151"/>
    <cellStyle name="F8" xfId="2152"/>
    <cellStyle name="Fixed" xfId="2153"/>
    <cellStyle name="Followed Hyperlink" xfId="5736"/>
    <cellStyle name="G" xfId="5752"/>
    <cellStyle name="Grey" xfId="2154"/>
    <cellStyle name="H1" xfId="2155"/>
    <cellStyle name="H2" xfId="2156"/>
    <cellStyle name="HEADER" xfId="2157"/>
    <cellStyle name="Header1" xfId="2158"/>
    <cellStyle name="Header2" xfId="2159"/>
    <cellStyle name="Heading 1" xfId="2160"/>
    <cellStyle name="Heading 2" xfId="2161"/>
    <cellStyle name="Heading1" xfId="2162"/>
    <cellStyle name="Heading2" xfId="2163"/>
    <cellStyle name="Hyperlink" xfId="2164"/>
    <cellStyle name="Input [yellow]" xfId="2165"/>
    <cellStyle name="kg" xfId="5737"/>
    <cellStyle name="ℓ" xfId="5738"/>
    <cellStyle name="L`" xfId="2166"/>
    <cellStyle name="M" xfId="5739"/>
    <cellStyle name="M_4월일위목록" xfId="5740"/>
    <cellStyle name="M2" xfId="5741"/>
    <cellStyle name="M3" xfId="5742"/>
    <cellStyle name="Midtitle" xfId="2167"/>
    <cellStyle name="Milliers [0]_399GC10" xfId="2713"/>
    <cellStyle name="Milliers_399GC10" xfId="2714"/>
    <cellStyle name="mma_CASH &amp; DSO" xfId="2168"/>
    <cellStyle name="Model" xfId="2169"/>
    <cellStyle name="Mon?aire [0]_399GC10" xfId="2715"/>
    <cellStyle name="Mon?aire_399GC10" xfId="2716"/>
    <cellStyle name="no dec" xfId="2170"/>
    <cellStyle name="nohs" xfId="5743"/>
    <cellStyle name="normal" xfId="5744"/>
    <cellStyle name="Normal - 유형1" xfId="2171"/>
    <cellStyle name="Normal - Style1" xfId="2172"/>
    <cellStyle name="Normal_ SG&amp;A Bridge " xfId="2173"/>
    <cellStyle name="Œ…?æ맖?e [0.00]_laroux" xfId="2717"/>
    <cellStyle name="Œ…?æ맖?e_laroux" xfId="2718"/>
    <cellStyle name="oft Excel]_x000d_&#10;Comment=The open=/f lines load custom functions into the Paste Function list._x000d_&#10;Maximized=3_x000d_&#10;AutoFormat=" xfId="2719"/>
    <cellStyle name="P" xfId="5745"/>
    <cellStyle name="Percent" xfId="2174"/>
    <cellStyle name="Percent [2]" xfId="2175"/>
    <cellStyle name="Percent_(02.09.17)인천 삼산1지구 2블럭 주공아파트" xfId="5746"/>
    <cellStyle name="RevList" xfId="2176"/>
    <cellStyle name="Standard_Anpassen der Amortisation" xfId="2720"/>
    <cellStyle name="subhead" xfId="2177"/>
    <cellStyle name="Subtotal" xfId="2178"/>
    <cellStyle name="testtitle" xfId="2179"/>
    <cellStyle name="TITLE" xfId="5747"/>
    <cellStyle name="title [1]" xfId="2180"/>
    <cellStyle name="title [2]" xfId="2181"/>
    <cellStyle name="ton" xfId="2721"/>
    <cellStyle name="Total" xfId="2182"/>
    <cellStyle name="UM" xfId="2183"/>
    <cellStyle name="W?rung [0]_Compiling Utility Macros" xfId="2722"/>
    <cellStyle name="W?rung_Compiling Utility Macros" xfId="2723"/>
    <cellStyle name="μU¿¡ ¿A´A CIAIÆU¸μAⓒ" xfId="2184"/>
    <cellStyle name="" xfId="27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4.xml"/><Relationship Id="rId21" Type="http://schemas.openxmlformats.org/officeDocument/2006/relationships/externalLink" Target="externalLinks/externalLink8.xml"/><Relationship Id="rId42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71.xml"/><Relationship Id="rId138" Type="http://schemas.openxmlformats.org/officeDocument/2006/relationships/externalLink" Target="externalLinks/externalLink125.xml"/><Relationship Id="rId159" Type="http://schemas.openxmlformats.org/officeDocument/2006/relationships/externalLink" Target="externalLinks/externalLink146.xml"/><Relationship Id="rId170" Type="http://schemas.openxmlformats.org/officeDocument/2006/relationships/externalLink" Target="externalLinks/externalLink157.xml"/><Relationship Id="rId191" Type="http://schemas.openxmlformats.org/officeDocument/2006/relationships/externalLink" Target="externalLinks/externalLink178.xml"/><Relationship Id="rId196" Type="http://schemas.openxmlformats.org/officeDocument/2006/relationships/externalLink" Target="externalLinks/externalLink183.xml"/><Relationship Id="rId200" Type="http://schemas.openxmlformats.org/officeDocument/2006/relationships/externalLink" Target="externalLinks/externalLink187.xml"/><Relationship Id="rId16" Type="http://schemas.openxmlformats.org/officeDocument/2006/relationships/externalLink" Target="externalLinks/externalLink3.xml"/><Relationship Id="rId107" Type="http://schemas.openxmlformats.org/officeDocument/2006/relationships/externalLink" Target="externalLinks/externalLink94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9.xml"/><Relationship Id="rId37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0.xml"/><Relationship Id="rId58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1.xml"/><Relationship Id="rId79" Type="http://schemas.openxmlformats.org/officeDocument/2006/relationships/externalLink" Target="externalLinks/externalLink66.xml"/><Relationship Id="rId102" Type="http://schemas.openxmlformats.org/officeDocument/2006/relationships/externalLink" Target="externalLinks/externalLink89.xml"/><Relationship Id="rId123" Type="http://schemas.openxmlformats.org/officeDocument/2006/relationships/externalLink" Target="externalLinks/externalLink110.xml"/><Relationship Id="rId128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1.xml"/><Relationship Id="rId149" Type="http://schemas.openxmlformats.org/officeDocument/2006/relationships/externalLink" Target="externalLinks/externalLink136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7.xml"/><Relationship Id="rId95" Type="http://schemas.openxmlformats.org/officeDocument/2006/relationships/externalLink" Target="externalLinks/externalLink82.xml"/><Relationship Id="rId160" Type="http://schemas.openxmlformats.org/officeDocument/2006/relationships/externalLink" Target="externalLinks/externalLink147.xml"/><Relationship Id="rId165" Type="http://schemas.openxmlformats.org/officeDocument/2006/relationships/externalLink" Target="externalLinks/externalLink152.xml"/><Relationship Id="rId181" Type="http://schemas.openxmlformats.org/officeDocument/2006/relationships/externalLink" Target="externalLinks/externalLink168.xml"/><Relationship Id="rId186" Type="http://schemas.openxmlformats.org/officeDocument/2006/relationships/externalLink" Target="externalLinks/externalLink173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0.xml"/><Relationship Id="rId48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1.xml"/><Relationship Id="rId69" Type="http://schemas.openxmlformats.org/officeDocument/2006/relationships/externalLink" Target="externalLinks/externalLink56.xml"/><Relationship Id="rId113" Type="http://schemas.openxmlformats.org/officeDocument/2006/relationships/externalLink" Target="externalLinks/externalLink100.xml"/><Relationship Id="rId118" Type="http://schemas.openxmlformats.org/officeDocument/2006/relationships/externalLink" Target="externalLinks/externalLink105.xml"/><Relationship Id="rId134" Type="http://schemas.openxmlformats.org/officeDocument/2006/relationships/externalLink" Target="externalLinks/externalLink121.xml"/><Relationship Id="rId139" Type="http://schemas.openxmlformats.org/officeDocument/2006/relationships/externalLink" Target="externalLinks/externalLink126.xml"/><Relationship Id="rId80" Type="http://schemas.openxmlformats.org/officeDocument/2006/relationships/externalLink" Target="externalLinks/externalLink67.xml"/><Relationship Id="rId85" Type="http://schemas.openxmlformats.org/officeDocument/2006/relationships/externalLink" Target="externalLinks/externalLink72.xml"/><Relationship Id="rId150" Type="http://schemas.openxmlformats.org/officeDocument/2006/relationships/externalLink" Target="externalLinks/externalLink137.xml"/><Relationship Id="rId155" Type="http://schemas.openxmlformats.org/officeDocument/2006/relationships/externalLink" Target="externalLinks/externalLink142.xml"/><Relationship Id="rId171" Type="http://schemas.openxmlformats.org/officeDocument/2006/relationships/externalLink" Target="externalLinks/externalLink158.xml"/><Relationship Id="rId176" Type="http://schemas.openxmlformats.org/officeDocument/2006/relationships/externalLink" Target="externalLinks/externalLink163.xml"/><Relationship Id="rId192" Type="http://schemas.openxmlformats.org/officeDocument/2006/relationships/externalLink" Target="externalLinks/externalLink179.xml"/><Relationship Id="rId197" Type="http://schemas.openxmlformats.org/officeDocument/2006/relationships/externalLink" Target="externalLinks/externalLink184.xml"/><Relationship Id="rId201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33" Type="http://schemas.openxmlformats.org/officeDocument/2006/relationships/externalLink" Target="externalLinks/externalLink20.xml"/><Relationship Id="rId38" Type="http://schemas.openxmlformats.org/officeDocument/2006/relationships/externalLink" Target="externalLinks/externalLink25.xml"/><Relationship Id="rId59" Type="http://schemas.openxmlformats.org/officeDocument/2006/relationships/externalLink" Target="externalLinks/externalLink46.xml"/><Relationship Id="rId103" Type="http://schemas.openxmlformats.org/officeDocument/2006/relationships/externalLink" Target="externalLinks/externalLink90.xml"/><Relationship Id="rId108" Type="http://schemas.openxmlformats.org/officeDocument/2006/relationships/externalLink" Target="externalLinks/externalLink95.xml"/><Relationship Id="rId124" Type="http://schemas.openxmlformats.org/officeDocument/2006/relationships/externalLink" Target="externalLinks/externalLink111.xml"/><Relationship Id="rId129" Type="http://schemas.openxmlformats.org/officeDocument/2006/relationships/externalLink" Target="externalLinks/externalLink116.xml"/><Relationship Id="rId54" Type="http://schemas.openxmlformats.org/officeDocument/2006/relationships/externalLink" Target="externalLinks/externalLink41.xml"/><Relationship Id="rId70" Type="http://schemas.openxmlformats.org/officeDocument/2006/relationships/externalLink" Target="externalLinks/externalLink57.xml"/><Relationship Id="rId75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78.xml"/><Relationship Id="rId96" Type="http://schemas.openxmlformats.org/officeDocument/2006/relationships/externalLink" Target="externalLinks/externalLink83.xml"/><Relationship Id="rId140" Type="http://schemas.openxmlformats.org/officeDocument/2006/relationships/externalLink" Target="externalLinks/externalLink127.xml"/><Relationship Id="rId145" Type="http://schemas.openxmlformats.org/officeDocument/2006/relationships/externalLink" Target="externalLinks/externalLink132.xml"/><Relationship Id="rId161" Type="http://schemas.openxmlformats.org/officeDocument/2006/relationships/externalLink" Target="externalLinks/externalLink148.xml"/><Relationship Id="rId166" Type="http://schemas.openxmlformats.org/officeDocument/2006/relationships/externalLink" Target="externalLinks/externalLink153.xml"/><Relationship Id="rId182" Type="http://schemas.openxmlformats.org/officeDocument/2006/relationships/externalLink" Target="externalLinks/externalLink169.xml"/><Relationship Id="rId187" Type="http://schemas.openxmlformats.org/officeDocument/2006/relationships/externalLink" Target="externalLinks/externalLink17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36.xml"/><Relationship Id="rId114" Type="http://schemas.openxmlformats.org/officeDocument/2006/relationships/externalLink" Target="externalLinks/externalLink101.xml"/><Relationship Id="rId119" Type="http://schemas.openxmlformats.org/officeDocument/2006/relationships/externalLink" Target="externalLinks/externalLink106.xml"/><Relationship Id="rId44" Type="http://schemas.openxmlformats.org/officeDocument/2006/relationships/externalLink" Target="externalLinks/externalLink31.xml"/><Relationship Id="rId60" Type="http://schemas.openxmlformats.org/officeDocument/2006/relationships/externalLink" Target="externalLinks/externalLink47.xml"/><Relationship Id="rId65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68.xml"/><Relationship Id="rId86" Type="http://schemas.openxmlformats.org/officeDocument/2006/relationships/externalLink" Target="externalLinks/externalLink73.xml"/><Relationship Id="rId130" Type="http://schemas.openxmlformats.org/officeDocument/2006/relationships/externalLink" Target="externalLinks/externalLink117.xml"/><Relationship Id="rId135" Type="http://schemas.openxmlformats.org/officeDocument/2006/relationships/externalLink" Target="externalLinks/externalLink122.xml"/><Relationship Id="rId151" Type="http://schemas.openxmlformats.org/officeDocument/2006/relationships/externalLink" Target="externalLinks/externalLink138.xml"/><Relationship Id="rId156" Type="http://schemas.openxmlformats.org/officeDocument/2006/relationships/externalLink" Target="externalLinks/externalLink143.xml"/><Relationship Id="rId177" Type="http://schemas.openxmlformats.org/officeDocument/2006/relationships/externalLink" Target="externalLinks/externalLink164.xml"/><Relationship Id="rId198" Type="http://schemas.openxmlformats.org/officeDocument/2006/relationships/externalLink" Target="externalLinks/externalLink185.xml"/><Relationship Id="rId172" Type="http://schemas.openxmlformats.org/officeDocument/2006/relationships/externalLink" Target="externalLinks/externalLink159.xml"/><Relationship Id="rId193" Type="http://schemas.openxmlformats.org/officeDocument/2006/relationships/externalLink" Target="externalLinks/externalLink180.xml"/><Relationship Id="rId202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9" Type="http://schemas.openxmlformats.org/officeDocument/2006/relationships/externalLink" Target="externalLinks/externalLink26.xml"/><Relationship Id="rId109" Type="http://schemas.openxmlformats.org/officeDocument/2006/relationships/externalLink" Target="externalLinks/externalLink96.xml"/><Relationship Id="rId34" Type="http://schemas.openxmlformats.org/officeDocument/2006/relationships/externalLink" Target="externalLinks/externalLink21.xml"/><Relationship Id="rId50" Type="http://schemas.openxmlformats.org/officeDocument/2006/relationships/externalLink" Target="externalLinks/externalLink37.xml"/><Relationship Id="rId55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63.xml"/><Relationship Id="rId97" Type="http://schemas.openxmlformats.org/officeDocument/2006/relationships/externalLink" Target="externalLinks/externalLink84.xml"/><Relationship Id="rId104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07.xml"/><Relationship Id="rId125" Type="http://schemas.openxmlformats.org/officeDocument/2006/relationships/externalLink" Target="externalLinks/externalLink112.xml"/><Relationship Id="rId141" Type="http://schemas.openxmlformats.org/officeDocument/2006/relationships/externalLink" Target="externalLinks/externalLink128.xml"/><Relationship Id="rId146" Type="http://schemas.openxmlformats.org/officeDocument/2006/relationships/externalLink" Target="externalLinks/externalLink133.xml"/><Relationship Id="rId167" Type="http://schemas.openxmlformats.org/officeDocument/2006/relationships/externalLink" Target="externalLinks/externalLink154.xml"/><Relationship Id="rId188" Type="http://schemas.openxmlformats.org/officeDocument/2006/relationships/externalLink" Target="externalLinks/externalLink175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8.xml"/><Relationship Id="rId92" Type="http://schemas.openxmlformats.org/officeDocument/2006/relationships/externalLink" Target="externalLinks/externalLink79.xml"/><Relationship Id="rId162" Type="http://schemas.openxmlformats.org/officeDocument/2006/relationships/externalLink" Target="externalLinks/externalLink149.xml"/><Relationship Id="rId183" Type="http://schemas.openxmlformats.org/officeDocument/2006/relationships/externalLink" Target="externalLinks/externalLink17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6.xml"/><Relationship Id="rId24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27.xml"/><Relationship Id="rId45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53.xml"/><Relationship Id="rId87" Type="http://schemas.openxmlformats.org/officeDocument/2006/relationships/externalLink" Target="externalLinks/externalLink74.xml"/><Relationship Id="rId110" Type="http://schemas.openxmlformats.org/officeDocument/2006/relationships/externalLink" Target="externalLinks/externalLink97.xml"/><Relationship Id="rId115" Type="http://schemas.openxmlformats.org/officeDocument/2006/relationships/externalLink" Target="externalLinks/externalLink102.xml"/><Relationship Id="rId131" Type="http://schemas.openxmlformats.org/officeDocument/2006/relationships/externalLink" Target="externalLinks/externalLink118.xml"/><Relationship Id="rId136" Type="http://schemas.openxmlformats.org/officeDocument/2006/relationships/externalLink" Target="externalLinks/externalLink123.xml"/><Relationship Id="rId157" Type="http://schemas.openxmlformats.org/officeDocument/2006/relationships/externalLink" Target="externalLinks/externalLink144.xml"/><Relationship Id="rId178" Type="http://schemas.openxmlformats.org/officeDocument/2006/relationships/externalLink" Target="externalLinks/externalLink165.xml"/><Relationship Id="rId61" Type="http://schemas.openxmlformats.org/officeDocument/2006/relationships/externalLink" Target="externalLinks/externalLink48.xml"/><Relationship Id="rId82" Type="http://schemas.openxmlformats.org/officeDocument/2006/relationships/externalLink" Target="externalLinks/externalLink69.xml"/><Relationship Id="rId152" Type="http://schemas.openxmlformats.org/officeDocument/2006/relationships/externalLink" Target="externalLinks/externalLink139.xml"/><Relationship Id="rId173" Type="http://schemas.openxmlformats.org/officeDocument/2006/relationships/externalLink" Target="externalLinks/externalLink160.xml"/><Relationship Id="rId194" Type="http://schemas.openxmlformats.org/officeDocument/2006/relationships/externalLink" Target="externalLinks/externalLink181.xml"/><Relationship Id="rId199" Type="http://schemas.openxmlformats.org/officeDocument/2006/relationships/externalLink" Target="externalLinks/externalLink186.xml"/><Relationship Id="rId203" Type="http://schemas.openxmlformats.org/officeDocument/2006/relationships/sharedStrings" Target="sharedStrings.xml"/><Relationship Id="rId1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64.xml"/><Relationship Id="rId100" Type="http://schemas.openxmlformats.org/officeDocument/2006/relationships/externalLink" Target="externalLinks/externalLink87.xml"/><Relationship Id="rId105" Type="http://schemas.openxmlformats.org/officeDocument/2006/relationships/externalLink" Target="externalLinks/externalLink92.xml"/><Relationship Id="rId126" Type="http://schemas.openxmlformats.org/officeDocument/2006/relationships/externalLink" Target="externalLinks/externalLink113.xml"/><Relationship Id="rId147" Type="http://schemas.openxmlformats.org/officeDocument/2006/relationships/externalLink" Target="externalLinks/externalLink134.xml"/><Relationship Id="rId168" Type="http://schemas.openxmlformats.org/officeDocument/2006/relationships/externalLink" Target="externalLinks/externalLink155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8.xml"/><Relationship Id="rId72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80.xml"/><Relationship Id="rId98" Type="http://schemas.openxmlformats.org/officeDocument/2006/relationships/externalLink" Target="externalLinks/externalLink85.xml"/><Relationship Id="rId121" Type="http://schemas.openxmlformats.org/officeDocument/2006/relationships/externalLink" Target="externalLinks/externalLink108.xml"/><Relationship Id="rId142" Type="http://schemas.openxmlformats.org/officeDocument/2006/relationships/externalLink" Target="externalLinks/externalLink129.xml"/><Relationship Id="rId163" Type="http://schemas.openxmlformats.org/officeDocument/2006/relationships/externalLink" Target="externalLinks/externalLink150.xml"/><Relationship Id="rId184" Type="http://schemas.openxmlformats.org/officeDocument/2006/relationships/externalLink" Target="externalLinks/externalLink171.xml"/><Relationship Id="rId189" Type="http://schemas.openxmlformats.org/officeDocument/2006/relationships/externalLink" Target="externalLinks/externalLink17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54.xml"/><Relationship Id="rId116" Type="http://schemas.openxmlformats.org/officeDocument/2006/relationships/externalLink" Target="externalLinks/externalLink103.xml"/><Relationship Id="rId137" Type="http://schemas.openxmlformats.org/officeDocument/2006/relationships/externalLink" Target="externalLinks/externalLink124.xml"/><Relationship Id="rId158" Type="http://schemas.openxmlformats.org/officeDocument/2006/relationships/externalLink" Target="externalLinks/externalLink145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70.xml"/><Relationship Id="rId88" Type="http://schemas.openxmlformats.org/officeDocument/2006/relationships/externalLink" Target="externalLinks/externalLink75.xml"/><Relationship Id="rId111" Type="http://schemas.openxmlformats.org/officeDocument/2006/relationships/externalLink" Target="externalLinks/externalLink98.xml"/><Relationship Id="rId132" Type="http://schemas.openxmlformats.org/officeDocument/2006/relationships/externalLink" Target="externalLinks/externalLink119.xml"/><Relationship Id="rId153" Type="http://schemas.openxmlformats.org/officeDocument/2006/relationships/externalLink" Target="externalLinks/externalLink140.xml"/><Relationship Id="rId174" Type="http://schemas.openxmlformats.org/officeDocument/2006/relationships/externalLink" Target="externalLinks/externalLink161.xml"/><Relationship Id="rId179" Type="http://schemas.openxmlformats.org/officeDocument/2006/relationships/externalLink" Target="externalLinks/externalLink166.xml"/><Relationship Id="rId195" Type="http://schemas.openxmlformats.org/officeDocument/2006/relationships/externalLink" Target="externalLinks/externalLink182.xml"/><Relationship Id="rId190" Type="http://schemas.openxmlformats.org/officeDocument/2006/relationships/externalLink" Target="externalLinks/externalLink177.xml"/><Relationship Id="rId204" Type="http://schemas.openxmlformats.org/officeDocument/2006/relationships/calcChain" Target="calcChain.xml"/><Relationship Id="rId15" Type="http://schemas.openxmlformats.org/officeDocument/2006/relationships/externalLink" Target="externalLinks/externalLink2.xml"/><Relationship Id="rId36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44.xml"/><Relationship Id="rId106" Type="http://schemas.openxmlformats.org/officeDocument/2006/relationships/externalLink" Target="externalLinks/externalLink93.xml"/><Relationship Id="rId127" Type="http://schemas.openxmlformats.org/officeDocument/2006/relationships/externalLink" Target="externalLinks/externalLink114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60.xml"/><Relationship Id="rId78" Type="http://schemas.openxmlformats.org/officeDocument/2006/relationships/externalLink" Target="externalLinks/externalLink65.xml"/><Relationship Id="rId94" Type="http://schemas.openxmlformats.org/officeDocument/2006/relationships/externalLink" Target="externalLinks/externalLink81.xml"/><Relationship Id="rId99" Type="http://schemas.openxmlformats.org/officeDocument/2006/relationships/externalLink" Target="externalLinks/externalLink86.xml"/><Relationship Id="rId101" Type="http://schemas.openxmlformats.org/officeDocument/2006/relationships/externalLink" Target="externalLinks/externalLink88.xml"/><Relationship Id="rId122" Type="http://schemas.openxmlformats.org/officeDocument/2006/relationships/externalLink" Target="externalLinks/externalLink109.xml"/><Relationship Id="rId143" Type="http://schemas.openxmlformats.org/officeDocument/2006/relationships/externalLink" Target="externalLinks/externalLink130.xml"/><Relationship Id="rId148" Type="http://schemas.openxmlformats.org/officeDocument/2006/relationships/externalLink" Target="externalLinks/externalLink135.xml"/><Relationship Id="rId164" Type="http://schemas.openxmlformats.org/officeDocument/2006/relationships/externalLink" Target="externalLinks/externalLink151.xml"/><Relationship Id="rId169" Type="http://schemas.openxmlformats.org/officeDocument/2006/relationships/externalLink" Target="externalLinks/externalLink156.xml"/><Relationship Id="rId185" Type="http://schemas.openxmlformats.org/officeDocument/2006/relationships/externalLink" Target="externalLinks/externalLink17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7.xml"/><Relationship Id="rId26" Type="http://schemas.openxmlformats.org/officeDocument/2006/relationships/externalLink" Target="externalLinks/externalLink13.xml"/><Relationship Id="rId47" Type="http://schemas.openxmlformats.org/officeDocument/2006/relationships/externalLink" Target="externalLinks/externalLink34.xml"/><Relationship Id="rId68" Type="http://schemas.openxmlformats.org/officeDocument/2006/relationships/externalLink" Target="externalLinks/externalLink55.xml"/><Relationship Id="rId89" Type="http://schemas.openxmlformats.org/officeDocument/2006/relationships/externalLink" Target="externalLinks/externalLink76.xml"/><Relationship Id="rId112" Type="http://schemas.openxmlformats.org/officeDocument/2006/relationships/externalLink" Target="externalLinks/externalLink99.xml"/><Relationship Id="rId133" Type="http://schemas.openxmlformats.org/officeDocument/2006/relationships/externalLink" Target="externalLinks/externalLink120.xml"/><Relationship Id="rId154" Type="http://schemas.openxmlformats.org/officeDocument/2006/relationships/externalLink" Target="externalLinks/externalLink141.xml"/><Relationship Id="rId175" Type="http://schemas.openxmlformats.org/officeDocument/2006/relationships/externalLink" Target="externalLinks/externalLink16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2" name="Text Box 17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3" name="Text Box 21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2" name="Text Box 17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3" name="Text Box 21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2" name="Text Box 17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38100</xdr:rowOff>
    </xdr:to>
    <xdr:sp macro="" textlink="">
      <xdr:nvSpPr>
        <xdr:cNvPr id="3" name="Text Box 21"/>
        <xdr:cNvSpPr txBox="1">
          <a:spLocks noChangeArrowheads="1"/>
        </xdr:cNvSpPr>
      </xdr:nvSpPr>
      <xdr:spPr bwMode="auto">
        <a:xfrm>
          <a:off x="2943225" y="2028825"/>
          <a:ext cx="762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523875</xdr:colOff>
      <xdr:row>67</xdr:row>
      <xdr:rowOff>12494</xdr:rowOff>
    </xdr:to>
    <xdr:pic>
      <xdr:nvPicPr>
        <xdr:cNvPr id="2" name="그림 1" descr="20120419113841_0000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29475" cy="10223294"/>
        </a:xfrm>
        <a:prstGeom prst="rect">
          <a:avLst/>
        </a:prstGeom>
      </xdr:spPr>
    </xdr:pic>
    <xdr:clientData/>
  </xdr:twoCellAnchor>
  <xdr:twoCellAnchor>
    <xdr:from>
      <xdr:col>1</xdr:col>
      <xdr:colOff>514350</xdr:colOff>
      <xdr:row>31</xdr:row>
      <xdr:rowOff>0</xdr:rowOff>
    </xdr:from>
    <xdr:to>
      <xdr:col>11</xdr:col>
      <xdr:colOff>114300</xdr:colOff>
      <xdr:row>34</xdr:row>
      <xdr:rowOff>9525</xdr:rowOff>
    </xdr:to>
    <xdr:sp macro="" textlink="">
      <xdr:nvSpPr>
        <xdr:cNvPr id="3" name="직사각형 2"/>
        <xdr:cNvSpPr/>
      </xdr:nvSpPr>
      <xdr:spPr>
        <a:xfrm>
          <a:off x="1123950" y="4724400"/>
          <a:ext cx="5695950" cy="4667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44204;&#51201;&#49892;\&#44592;&#51456;\&#44060;&#47029;&#44204;&#51201;\APT\FORM\970715&#50577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7749;&#49688;\02%20&#49457;&#44284;&#54408;\PROJECT\&#51088;&#47308;\&#49464;&#50896;\CD&#44413;&#44592;&#48169;\2004CD&#44413;&#44592;&#48169;\&#44396;&#48120;&#49884;\&#54805;&#44257;2&#46041;\&#49688;&#47049;\&#50724;&#49688;\1.1%20&#53664;&#44277;(A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9436;\&#49548;&#51109;&#45800;%20&#54924;&#51032;\&#50689;&#49328;&#44053;\&#45824;&#47548;\2000&#44228;&#54925;&#48372;&#50756;&#50836;&#5055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4\&#50896;&#51452;&#53552;&#48120;&#45328;\Documents%20and%20Settings\&#44608;%20&#50725;%20&#54872;\&#48148;&#53461;%20&#54868;&#47732;\&#50500;&#48736;&#51032;&#54260;&#45908;\&#44204;&#51201;&#49436;&#47448;\&#44592;&#52488;&#49436;&#47448;\&#49457;&#51648;&#44277;&#547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49437;\&#49688;&#47049;&#49328;&#52636;\&#49688;&#47049;&#49328;&#52636;\04.&#48169;&#47448;&#44288;&#44144;\&#47592;&#54848;&#49688;&#47049;(&#44592;&#48376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DOOSAN\RAHMEN\R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project\&#46041;&#47749;\&#51109;&#54637;&#49440;\&#44396;&#51312;&#44228;&#49328;\BO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861;&#51652;\C\&#49436;&#54980;-&#54217;&#51008;&#44036;\&#49436;&#54980;-&#54217;&#51008;&#49688;&#47049;\&#49436;&#54980;IC&#44368;\&#54616;&#48512;&#44277;\&#49436;&#54980;IC&#44368;&#45824;&#51068;&#48152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397;&#51652;\C\My%20Documents\xls\&#50500;&#49328;&#53580;&#53356;&#45432;\&#49688;&#47049;\&#53461;&#51221;&#53664;&#442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45909;\C\My%20Documents\pks\&#52628;&#44032;&#50896;&#44032;\pks\&#44592;&#49457;\&#44264;&#51312;&#44592;&#49457;&#44256;&#51312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KWON\&#50696;&#49328;&#54616;&#4968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yooku\4&#44277;&#44396;\2&#52264;&#48516;\4-BOQ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397;&#54872;\DWG\My%20Documents\&#49437;&#48393;&#51648;&#54616;&#52264;&#46020;\&#50900;&#49569;Ic&#44368;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1648;&#49457;\&#49888;&#47749;&#52488;&#46321;\chy\2000&#45380;\Xls\&#49328;&#52636;&#51312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SUNGRI\SR97-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SPEED_m1\DWG(&#49457;&#44284;&#54408;)\&#50976;&#44053;RAMP(03-28)\&#49688;&#47049;&#49328;&#52636;\&#50976;&#44053;&#47016;&#54532;(&#48708;&#44368;&#54364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849;&#45909;/My%20Documents/&#48372;&#44305;&#49688;&#47196;/&#49688;&#47049;/&#51221;&#46041;&#51652;&#49688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8149;&#49849;&#45909;\My%20Documents\&#48372;&#44305;&#49688;&#47196;\&#49688;&#47049;\&#51221;&#46041;&#51652;&#49688;&#4704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50641;&#49472;\&#49324;&#50629;(2001)\&#49345;&#48373;&#47532;&#45453;&#47196;&#54252;&#51109;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&#49444;&#44228;&#51088;&#47308;&#49892;\&#49688;&#47049;&#51088;&#47308;&#51665;\&#50641;&#49472;&#49688;&#47049;&#51088;&#47308;&#51665;\&#44172;&#48708;&#50728;&#49688;&#47049;&#49328;&#52636;(1.0x1.0x1.0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IYAK\1999\&#49457;&#48513;&#44396;\&#51109;&#50948;&#49437;&#44288;\excel\sorc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dwg\&#48393;&#51221;&#44368;&#49688;&#47049;\&#44368;&#47049;\Pier-ma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A\NAESOKLI\&#45824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(sp02c035)&#46020;&#48393;&#44396;\&#44277;&#50976;&#48169;\3.0%20&#44288;&#44144;&#44277;&#49324;&#48708;\&#45800;&#44032;2000\&#44277;&#49324;&#48708;-&#53664;&#47448;&#4831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824;&#51452;&#44148;&#49444;(&#51452;)/&#44288;&#44592;&#49457;&#44288;&#47144;/&#44288;&#44592;&#49457;&#52397;&#44396;/1&#54924;&#44592;&#49457;&#44160;&#49324;&#49436;&#47448;/&#54869;&#51221;&#50529;(7.28)/CIVIL/EXCLE/DAT/&#44256;&#50577;&#44288;&#5111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24;&#51452;&#44148;&#49444;(&#51452;)\&#44288;&#44592;&#49457;&#44288;&#47144;\&#44288;&#44592;&#49457;&#52397;&#44396;\1&#54924;&#44592;&#49457;&#44160;&#49324;&#49436;&#47448;\&#54869;&#51221;&#50529;(7.28)\CIVIL\EXCLE\DAT\&#44256;&#50577;&#44288;&#5111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7749;&#49688;\02%20&#49457;&#44284;&#54408;\YOUNGDOC\CIVIL\EXCLE\DAT\&#44256;&#50577;&#44288;&#5111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2000\00&#49444;&#44228;\&#44277;&#51221;&#48324;\&#44032;&#44277;&#52992;&#51060;&#48660;&#49888;&#49444;(&#53552;&#45328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345;&#47168;&#44277;&#49324;\&#48324;&#50612;&#44257;,&#46041;&#45224;&#44148;&#45328;&#47785;&#44148;&#47932;&#52384;&#4414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9688;&#49345;\C\WORK\&#49444;&#44228;&#50857;&#50669;\&#49444;&#44228;&#50857;&#50669;(&#49888;&#49444;&#54617;&#44368;,2001&#48320;&#44221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49688;&#47049;&#49328;&#526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EX-FILE\GA-DUK\&#49885;&#47564;1&#44368;\&#44221;&#48512;&#52509;&#4429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&#44033;&#51333;&#51088;&#47308;&#46308;\1&#52397;&#49328;&#47732;\&#49688;&#47049;\CIVIL\EXCLE\DAT\&#44256;&#50577;&#44288;&#511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vin.kyonggi.kr/city100/&#50672;&#52380;&#44400;/bbs/&#50672;&#52380;&#44592;&#44228;/&#44277;&#50696;&#49328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9&#45380;&#49324;&#50629;\seoul\C-LINE\sorc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909;&#49440;\C\&#46020;&#47196;&#49688;&#47049;\&#51473;&#49457;&#49688;&#512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kk40613\c\My%20Documents\&#47588;&#52636;&#50896;&#44032;&#44288;&#44228;&#52384;\&#49552;&#51061;&#50696;&#49345;&#54788;&#54889;\&#50900;&#48324;&#44592;&#49457;&#54788;&#54889;(9803)\&#50629;&#52404;&#48324;&#49552;&#51061;&#54788;&#5488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9457;&#54840;\&#49436;&#49457;&#54840;\2003&#45380;&#45936;&#51060;&#53440;\&#52832;&#44257;\&#51473;&#47532;-&#54617;&#49328;&#44036;%20&#46020;&#47196;&#54869;.&#54252;&#51109;&#44277;&#49324;\&#49688;&#47049;&#49328;&#52636;&#49436;\&#44396;&#51312;&#47932;&#44277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world\Local%20Settings\Temporary%20Internet%20Files\Content.IE5\UHVPBEVP\&#44277;&#49324;&#50896;&#44032;&#44228;&#49328;1\&#51204;&#46972;&#45224;&#46020;\&#44053;&#51228;&#50612;&#52488;\&#44053;&#51228;&#52840;&#49440;&#50612;&#5248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&#53468;&#48177;&#49440;\hwp\&#52280;&#44256;\&#52572;&#47749;&#49437;\&#50857;&#49328;&#49548;&#54868;&#47932;\&#51068;&#50948;&#45824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4788;\&#52572;&#51333;&#49688;&#47049;&#51665;&#44228;\HARDY\&#49688;&#47049;\STEEL\GOOMI\APO-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&#48372;&#44288;&#54632;-&#44305;&#49688;&#44732;\&#45224;&#51312;&#47196;\&#44228;&#49328;&#49436;\&#51652;&#51008;&#44368;\&#44228;&#49328;&#49436;\&#51652;&#5100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11\C\WORK\&#44148;&#52380;&#46020;&#47196;\&#44288;&#47196;&#44277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13;\C\&#50577;&#49457;&#54868;\&#45824;&#52903;&#5436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857;&#49328;1&#49688;&#4704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857;&#49328;1&#49688;&#4704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&#49900;&#50948;&#48372;&#51089;&#50629;&#48169;\&#54532;&#47196;&#44536;&#47016;\&#44368;&#45824;&#50745;&#48317;\djdg_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688;&#54788;\&#51204;&#51088;&#51077;&#52272;\MAYBE\&#51088;&#51116;&#47932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4592;&#53440;&#44277;&#49324;\&#50668;&#49688;&#48708;&#52629;&#44592;&#51648;\&#50668;&#49688;&#49892;&#54665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4616;&#44148;&#49444;\&#51068;&#49328;(4&#44277;&#44396;)\&#50896;&#52397;&#49324;(LG)\&#44592;&#49457;&#52397;&#44396;&#49436;\MSOffice\&#44284;&#46020;\&#51104;&#51221;\&#44228;&#50557;&#50629;&#47924;\&#49888;&#44277;&#44228;&#50557;\&#49888;&#44277;&#44228;&#50557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&#44033;&#51333;&#51088;&#47308;&#46308;\2000&#45380;\&#49345;&#50516;&#46041;\&#49688;&#47049;\&#53664;&#4427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7.hanmir.com/My%20Documents/&#50773;&#49328;&#47732;/&#51076;&#49884;/&#44396;&#50868;&#44368;/2&#52264;2&#52264;&#48320;&#4422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4221;&#45909;\C\My%20Documents\pks\&#52628;&#44032;&#50896;&#44032;\MSOffice\Excel\KYEOUSAN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BQ\&#46020;&#47196;&#44277;&#49324;\&#51068;&#49328;&#53748;&#44228;\Program%20Files\Microsoft%20Office\Office\XLDATA\&#50724;&#48393;&#47197;\&#53456;&#51652;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ebhard_Download\&#45432;&#49345;&#44204;(5-1&#44277;&#44396;)\&#52384;&#46020;&#48512;\&#49688;&#47049;&#49328;&#52636;\C&#48176;&#49688;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GA&#44608;&#44305;&#49688;\&#49340;&#49457;%20TOWER%20P\KBLEE\&#44592;&#53440;\&#54364;&#51456;\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57;&#48513;&#44396;\11%20line\11-&#50896;&#54805;&#47592;&#5484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337;&#44397;\D\My%20Documents\&#49688;&#50896;&#47581;&#54252;\&#45800;&#51648;&#45236;&#49688;&#47049;\01&#51452;&#50836;&#51088;&#51116;\&#51452;&#50836;&#51088;&#5111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IYAK\1999\&#49457;&#48513;&#44396;\&#51109;&#50948;&#49437;&#44288;\excel\&#47784;&#47000;9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47548;&#49688;&#4704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47548;&#49688;&#4704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11&#50900;12&#51068;\&#54616;&#47560;&#51021;2\&#44928;&#44844;&#47532;\&#51221;&#54840;&#51089;&#54408;\&#44368;&#44033;\&#53664;%20&#44277;\ENG\SAMAN\DOHWA0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457;\D\&#54868;&#52380;&#44400;\&#44305;&#45909;&#47749;&#50900;\&#45817;&#52488;&#49688;&#47049;\&#54252;&#51109;&#45800;&#50948;&#49688;&#4704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49688;\D\My%20Documents\xls\DATABASE\&#44368;&#44033;\xls\DATABASE\&#45796;&#44257;2&#4436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EXCEL\GOOMI\DOHWA0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909;&#49440;\C\EXCEL\DATAPCS\DDD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49888;&#47532;&#52380;&#49688;&#54644;&#48373;&#44396;&#44277;&#49324;/&#49688;&#47049;&#49328;&#52636;&#49436;/WORK/&#49341;&#44368;&#52380;/&#49569;&#44053;2&#44368;&#49688;&#47049;/&#49569;&#44053;2&#44368;&#49345;&#48512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DOWS\&#48148;&#53461;%20&#54868;&#47732;\&#49888;&#47532;&#52380;&#49688;&#54644;&#48373;&#44396;&#44277;&#49324;\&#49688;&#47049;&#49328;&#52636;&#49436;\WORK\&#49341;&#44368;&#52380;\&#49569;&#44053;2&#44368;&#49688;&#47049;\&#49569;&#44053;2&#44368;&#49345;&#48512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KBS\&#51076;&#50984;&#5249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7749;&#49688;\02%20&#49457;&#44284;&#54408;\YOUNGDOC\CIVIL\EXCLE\DAT\&#44288;&#51116;&#4730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868;9\C\WORK\&#44148;&#52380;&#46020;&#47196;\&#44288;&#47196;&#44277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GOOMI\DOHWA03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688;&#54788;\&#51204;&#51088;&#51077;&#52272;\&#51088;&#47308;&#51665;\&#51068;&#48152;&#51088;&#47308;\&#44032;&#47196;&#46321;\&#53552;&#45328;&#45236;&#50669;&#52509;&#4429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861;&#51652;\C\&#49436;&#54980;-&#54217;&#51008;&#44036;\&#49436;&#54980;-&#54217;&#51008;&#49688;&#47049;\&#48513;&#54980;1&#44368;-&#44368;&#44033;-&#51068;&#48152;-&#53664;&#44277;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49340;&#50504;tk\&#49569;&#49884;&#51221;\&#44396;&#51312;&#47932;&#49688;&#4704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4252;&#54637;\&#51109;&#44592;&#50864;&#54924;\Bas.xlw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909;&#49440;\C\&#46020;&#47196;&#49688;&#47049;\&#47928;&#50577;&#51204;&#4968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444;&#44228;\&#44277;&#51221;&#48324;\&#44032;&#44277;&#52992;&#51060;&#48660;&#49888;&#49444;(&#53552;&#45328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&#44277;&#51676;&#48169;\&#54616;&#49324;&#51109;&#44368;\TOTA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5148;\E\&#44277;&#50976;&#48169;\(01.04.00)&#54924;&#52380;&#49548;&#46020;&#51021;\XLS\2&#44396;&#44036;\CIVIL\EXCLE\DAT\&#44256;&#50577;&#44288;&#5111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2000/&#51077;&#52272;2000/&#44060;&#49688;&#51221;&#47148;/&#44060;&#49688;&#51221;&#47148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2000\&#51077;&#52272;2000\&#44060;&#49688;&#51221;&#47148;\&#44060;&#49688;&#51221;&#4714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4221;&#49345;&#48513;&#46020;\&#47928;&#44221;&#44284;&#44144;&#44600;&#49892;&#49884;&#49444;&#44228;(20-8-5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1&#51089;&#50629;\2001&#51077;&#52272;\2001&#51312;&#45804;&#52397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397;&#51652;\D\dwg\&#44053;&#45224;&#49692;&#54872;\cd\&#49688;&#47049;&#49328;&#52636;\Ramp\&#45824;&#51109;&#44368;\IGI-SU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2753\B&#49892;&#54665;\2&#44277;&#44396;\&#50672;&#44208;&#47928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msBD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CHO\&#49892;&#49884;&#49444;&#44228;&#51088;&#47308;\&#51652;&#50504;&#45453;&#44277;(&#49892;&#49884;-0006)\&#45800;&#44032;&#48372;&#50756;\&#51076;&#50984;&#52492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ho-9\c\Chol2000\DOWN\&#54788;&#50516;2&#44368;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&#44221;&#48512;&#52509;&#4429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85;&#49888;\D\&#51076;&#48337;&#44397;\My%20Documents\&#50868;&#46041;&#51109;\&#44592;&#53440;\projct\ANSAN\EXL\gongsu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KCS\JEPSAN1\&#51076;&#50984;&#52492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2268;\E\DATA-99\&#47928;&#44221;\&#51032;&#44257;-&#44060;&#44144;\&#51032;&#44257;&#44060;&#44144;&#49688;&#47049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IYAK\1999\&#49457;&#48513;&#44396;\&#51109;&#50948;&#49437;&#44288;\excel\AA-2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windows\&#48148;&#53461;%20&#54868;&#47732;\&#50641;&#49472;&#45936;&#51060;&#53440;\&#44608;&#52380;&#48512;&#54637;\3&#44277;&#44396;\&#49688;&#4704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4592;&#50500;&#45824;&#44368;\&#44592;&#50500;&#45824;&#4436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5909;&#49440;\C\EXCEL\DUKYONG\DDD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17;&#52285;&#49688;&#54644;&#48373;&#44396;/&#49688;&#47049;/&#49888;&#47532;&#52380;/2&#51648;&#44396;/2&#51648;&#44396;&#49688;&#4704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217;&#52285;&#49688;&#54644;&#48373;&#44396;\&#49688;&#47049;\&#49888;&#47532;&#52380;\2&#51648;&#44396;\2&#51648;&#44396;&#49688;&#4704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572;&#44592;&#49437;/&#49444;&#44228;&#48320;&#44221;(&#51204;&#52404;1&#54924;,2&#52264;1&#54924;)/&#51204;&#52404;/&#45800;&#44032;,&#51068;&#5094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2572;&#44592;&#49437;\&#49444;&#44228;&#48320;&#44221;(&#51204;&#52404;1&#54924;,2&#52264;1&#54924;)\&#51204;&#52404;\&#45800;&#44032;,&#51068;&#5094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WORK\&#44221;&#52632;&#49440;\P24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437;&#50864;&#44368;%20&#45909;&#46020;&#48169;&#54693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437;&#50864;&#44368;%20&#45909;&#46020;&#48169;&#54693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1648;&#49457;\&#49888;&#47749;&#52488;&#46321;\chy\2000&#45380;\Xls\&#44396;&#54617;&#52488;&#4523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&#51200;&#51109;\&#51089;&#50629;&#48169;\&#50857;&#51064;&#44396;&#49457;&#51648;&#44396;\&#44368;&#45824;\&#44368;&#45824;&#44396;&#51312;&#44228;&#49328;(9.0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.YJ\&#51025;&#50857;&#53685;&#44228;\&#50896;&#44032;&#44228;&#49328;\My%20Documents\Data\MAST\&#45796;&#50896;(ZENECA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4;&#49885;\&#47196;&#52972;%20&#46356;&#49828;&#53356;%20(c)\&#49900;&#50948;&#48372;&#51089;&#50629;&#48169;\&#54532;&#47196;&#44536;&#47016;\&#44368;&#45824;&#50745;&#48317;\&#44368;&#45824;-&#50745;&#48317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49688;\D\ETC\&#44221;&#54984;2\&#49548;&#50629;1&#4436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KWON\97BUS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608;&#50857;&#44592;\&#50641;&#49472;\GUMI4B2\&#44396;&#48120;4&#45800;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51064;\&#44368;&#47049;&#48324;&#51665;&#44228;&#54364;\&#44592;&#53440;\&#44368;&#44033;&#44144;&#54392;&#51665;(&#45458;&#51060;&#48324;)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&#44204;&#51201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49436;&#50872;\&#44221;&#48373;&#44417;&#55141;&#47168;&#47928;&#49444;&#44228;\6-22-&#55141;&#47168;&#47928;&#44428;&#50669;&#48373;&#50896;&#44277;&#49324;(&#49444;&#44228;&#48320;&#44221;&#45236;&#50669;&#49436;)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&#44277;&#50976;\N-gate\&#45236;&#50669;&#50808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/&#45208;&#51032;&#47928;&#49436;/&#47588;&#52380;&#53469;&#51648;&#54788;&#51109;/&#49900;&#49324;&#49849;&#51064;/&#50864;.&#50724;&#49688;&#48516;&#47532;&#48317;/&#47588;&#52380;&#49900;&#49324;&#49849;&#51064;(&#48516;&#47532;&#48317;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\&#45208;&#51032;&#47928;&#49436;\&#47588;&#52380;&#53469;&#51648;&#54788;&#51109;\&#49900;&#49324;&#49849;&#51064;\&#50864;.&#50724;&#49688;&#48516;&#47532;&#48317;\&#47588;&#52380;&#49900;&#49324;&#49849;&#51064;(&#48516;&#47532;&#48317;)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Content.IE5\O0Q9AR4L\914447090105-&#51076;&#49884;(1)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ook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849;&#45909;/My%20Documents/&#48372;&#44305;&#49688;&#47196;/&#49688;&#47049;/&#51333;&#49440;&#51060;&#44732;/AHN/&#51453;&#51204;&#47532;%20&#51473;&#50521;&#50500;&#54028;&#53944;/&#50641;&#49472;/&#51453;&#51204;&#47532;&#49688;&#47049;&#49328;&#52636;&#49436;2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8149;&#49849;&#45909;\My%20Documents\&#48372;&#44305;&#49688;&#47196;\&#49688;&#47049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BUSAN\303\SAP\YD\T-DREP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DMINI~1\LOCALS~1\Temp\_AZTMP2_\2012&#45380;%201&#50900;%20&#51068;&#50948;&#45824;&#44032;%20&#48143;%20&#45800;&#44032;&#49328;&#52636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45;&#51452;&#51452;&#44277;/&#50808;&#51452;/&#44228;&#50557;/3.&#53664;&#44277;&#49324;(3.15)/&#45824;&#51008;(3.30)/&#49444;&#48320;/&#51648;&#49688;&#51228;/&#51648;&#49688;&#51228;&#46020;&#54252;__&#50756;&#49457;&#483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970715양식"/>
      <sheetName val="유림골조"/>
      <sheetName val="공통부대비"/>
      <sheetName val="태화42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관로토공집계표"/>
      <sheetName val="집계(관로)"/>
      <sheetName val="토공산출"/>
      <sheetName val="관로평균H"/>
      <sheetName val="집계(A-LINE)"/>
      <sheetName val="ASP구간"/>
      <sheetName val="토사구간"/>
      <sheetName val="토사구간(가시설구간)"/>
      <sheetName val="원형2호맨홀(토공)"/>
    </sheetNames>
    <sheetDataSet>
      <sheetData sheetId="0" refreshError="1">
        <row r="1">
          <cell r="A1" t="str">
            <v>토  공  집  계  표</v>
          </cell>
        </row>
        <row r="2">
          <cell r="H2" t="str">
            <v>A-LINE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000계획보완요약"/>
      <sheetName val="Macro3"/>
      <sheetName val="#REF"/>
      <sheetName val="일일투입집계표"/>
      <sheetName val="일반공사"/>
      <sheetName val="평가데이터"/>
      <sheetName val="내역서"/>
      <sheetName val="집계표"/>
      <sheetName val="내역"/>
      <sheetName val="현장관리비 산출내역"/>
      <sheetName val="전기"/>
      <sheetName val="연결임시"/>
      <sheetName val="3.공통공사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산출내역"/>
      <sheetName val="토목"/>
      <sheetName val="품질관리비"/>
      <sheetName val="건축"/>
      <sheetName val="기계 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CHEDULE"/>
      <sheetName val="ELECTRIC"/>
      <sheetName val="CTEMCOS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단면 (2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15장A-맨홀토공"/>
      <sheetName val="토사(PE)"/>
      <sheetName val="옹벽철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(총수량)"/>
      <sheetName val="집계표(개소당)"/>
      <sheetName val="1호맨홀"/>
      <sheetName val="2호맨홀"/>
      <sheetName val="3호맨홀"/>
      <sheetName val="4호맨홀"/>
      <sheetName val="5호맨홀"/>
      <sheetName val="특수맨홀"/>
      <sheetName val="맨홀수량(기본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BUT수량-A1"/>
      <sheetName val="도장수량(하1)"/>
      <sheetName val="주형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200"/>
      <sheetName val="금액내역서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</sheetNames>
    <sheetDataSet>
      <sheetData sheetId="0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INPUT(덕도방향-시점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서후IC수량집계"/>
      <sheetName val="교대중간집계"/>
      <sheetName val="교대1S집계"/>
      <sheetName val="서후IC교-철근집계"/>
      <sheetName val="철근집계"/>
      <sheetName val="교대1S"/>
      <sheetName val="날개벽1S"/>
      <sheetName val="날개벽2S-2 (2)"/>
      <sheetName val="교대1S-AP"/>
      <sheetName val="교대1P집계"/>
      <sheetName val="교대1P"/>
      <sheetName val="날개벽1P"/>
      <sheetName val="교대1P-AP"/>
      <sheetName val="교대2S집계"/>
      <sheetName val="교대2S"/>
      <sheetName val="날개벽2S"/>
      <sheetName val="교대2S-AP"/>
      <sheetName val="교대2P집계"/>
      <sheetName val="교대2P"/>
      <sheetName val="날개벽2P"/>
      <sheetName val="교대2P-AP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"/>
      <sheetName val="상행집계"/>
      <sheetName val="A1집계-S"/>
      <sheetName val="A1-S"/>
      <sheetName val="A2집계-S"/>
      <sheetName val="A2-S"/>
      <sheetName val="교각집계-S"/>
      <sheetName val="교각-S"/>
      <sheetName val="옹벽집계-S"/>
      <sheetName val="옹벽-S"/>
      <sheetName val="가도집계"/>
      <sheetName val="가도"/>
      <sheetName val="하행집계"/>
      <sheetName val="A1집계-H"/>
      <sheetName val="A1-H"/>
      <sheetName val="A2집계-H"/>
      <sheetName val="A2-H"/>
      <sheetName val="교각집계-H"/>
      <sheetName val="교각-H"/>
      <sheetName val="옹벽집계-H"/>
      <sheetName val="옹벽-H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부하계산서"/>
      <sheetName val="UNIT-QT"/>
    </sheetNames>
    <sheetDataSet>
      <sheetData sheetId="0">
        <row r="4">
          <cell r="A4" t="str">
            <v>A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설계내역서"/>
      <sheetName val="현장경비"/>
      <sheetName val="#REF"/>
      <sheetName val="단가"/>
      <sheetName val="교대(A1-A2)"/>
      <sheetName val="공사개요"/>
      <sheetName val="Dae_Jiju"/>
      <sheetName val="Sikje_ingun"/>
      <sheetName val="TREE_D"/>
      <sheetName val="건축내역"/>
      <sheetName val="내역서"/>
      <sheetName val="부하(성남)"/>
      <sheetName val="기초1"/>
      <sheetName val="대비"/>
      <sheetName val="일위대가"/>
      <sheetName val="실행내역"/>
      <sheetName val="교대(A1)"/>
      <sheetName val="견적의뢰서"/>
      <sheetName val="배수공"/>
      <sheetName val="집계표"/>
      <sheetName val="사용성검토"/>
      <sheetName val="Sheet1 (2)"/>
      <sheetName val="가격조사서"/>
      <sheetName val="청천내"/>
      <sheetName val="공통가설"/>
      <sheetName val="공사비총괄표"/>
      <sheetName val="별표총괄"/>
      <sheetName val="총괄내역서"/>
      <sheetName val="물가변동 총괄서"/>
      <sheetName val="수량조서(신)"/>
      <sheetName val="금액내역서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해평견적"/>
      <sheetName val="부속동"/>
      <sheetName val="중기사용료"/>
      <sheetName val="Sheet1"/>
      <sheetName val="EUL"/>
      <sheetName val="대림경상68억"/>
      <sheetName val="TEST1"/>
      <sheetName val="제수"/>
      <sheetName val="공기"/>
      <sheetName val="일H35Y4"/>
      <sheetName val="BID"/>
      <sheetName val="노임"/>
      <sheetName val="실행철강하도"/>
      <sheetName val="공종별"/>
      <sheetName val="인건비"/>
      <sheetName val="도시가스현황"/>
      <sheetName val="내역"/>
      <sheetName val="간접"/>
      <sheetName val="7.1유효폭"/>
      <sheetName val="Sheet17"/>
      <sheetName val="취수탑"/>
      <sheetName val="재료비"/>
      <sheetName val="노임단가"/>
      <sheetName val="맨홀수량"/>
      <sheetName val="시공여유율"/>
      <sheetName val="설계조건"/>
      <sheetName val="장비집계"/>
      <sheetName val="허용전류-IEC"/>
      <sheetName val="허용전류-IEC DATA"/>
      <sheetName val="양수장(기계)"/>
      <sheetName val="MIJIBI"/>
      <sheetName val="현장관리비"/>
      <sheetName val="제잡비"/>
      <sheetName val="방배동내역(한영)"/>
      <sheetName val="단위단가"/>
      <sheetName val="새공통"/>
      <sheetName val="대전-교대(A1-A2)"/>
      <sheetName val="노무비계"/>
      <sheetName val="수량집계"/>
      <sheetName val="조명시설"/>
      <sheetName val="증감내역서"/>
      <sheetName val="저"/>
      <sheetName val="현황산출서"/>
      <sheetName val="프랜트면허"/>
      <sheetName val="토목주소"/>
      <sheetName val="인사자료총집계"/>
      <sheetName val="공사비예산서(토목분)"/>
      <sheetName val="Sheet3"/>
      <sheetName val="DATE"/>
      <sheetName val="36+45-113-18+19+20I"/>
      <sheetName val="정부노임단가"/>
      <sheetName val="평가데이터"/>
      <sheetName val="부하계산서"/>
      <sheetName val="변경내역대비표(2)"/>
      <sheetName val="노무비단가"/>
      <sheetName val="단면치수"/>
      <sheetName val="건축공사실행"/>
      <sheetName val="데이타"/>
      <sheetName val="동력부하계산"/>
      <sheetName val="단면 (2)"/>
      <sheetName val="경비"/>
      <sheetName val="도급"/>
      <sheetName val="토사(PE)"/>
      <sheetName val="갑지1"/>
      <sheetName val="구조물견적"/>
      <sheetName val="장비"/>
      <sheetName val="산근1"/>
      <sheetName val="노무"/>
      <sheetName val="자재"/>
      <sheetName val="지급자재"/>
      <sheetName val="총공사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방수"/>
      <sheetName val="왕용 (2)"/>
      <sheetName val="양도각서"/>
      <sheetName val="철근 (RUNSUM)"/>
      <sheetName val="철근 (3)"/>
      <sheetName val="동극"/>
      <sheetName val="동극 (2)"/>
      <sheetName val="동극 (공임만)"/>
      <sheetName val="상진"/>
      <sheetName val="여흥"/>
      <sheetName val="왕용"/>
      <sheetName val="갑지동극"/>
      <sheetName val="갑지상진"/>
      <sheetName val="갑지여흥"/>
      <sheetName val="갑지왕용"/>
      <sheetName val="동극산출"/>
      <sheetName val="상진산출"/>
      <sheetName val="여흥산출"/>
      <sheetName val="왕용산출"/>
      <sheetName val="4)유동표"/>
      <sheetName val="유기공정"/>
      <sheetName val="ABUT수량-A1"/>
      <sheetName val="골조기성고조서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 t="str">
            <v xml:space="preserve"> 1. 철근콘크리트공사(3공구)면세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기안"/>
      <sheetName val="실행예산"/>
      <sheetName val="견적대비"/>
      <sheetName val="내역서"/>
      <sheetName val="관급자재"/>
      <sheetName val="전기"/>
      <sheetName val="17-1호"/>
      <sheetName val="DCIP"/>
      <sheetName val="하수실행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여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SG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수량이동"/>
      <sheetName val="공사비총괄"/>
      <sheetName val="SR97-1"/>
      <sheetName val="SR97-2"/>
      <sheetName val="1SGATE97"/>
      <sheetName val="2SGATE97"/>
      <sheetName val="가공비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(비교)"/>
      <sheetName val="강재수량집계 (비교)"/>
      <sheetName val="강교제작수량 (비교)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계표"/>
      <sheetName val="토적표정동진"/>
      <sheetName val="배수공수량집계표"/>
      <sheetName val="횡배수관"/>
      <sheetName val="무개형수로관400X400"/>
      <sheetName val="설계예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계표"/>
      <sheetName val="토적표정동진"/>
      <sheetName val="배수공수량집계표"/>
      <sheetName val="횡배수관"/>
      <sheetName val="무개형수로관400X400"/>
      <sheetName val="설계예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개비온수량집계"/>
      <sheetName val="게비온수량 "/>
      <sheetName val="대창(함평)"/>
      <sheetName val="대창(장성)"/>
      <sheetName val="대창(함평)-창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  <sheetName val="REACTION(USE평시)"/>
      <sheetName val="1.설계기준"/>
      <sheetName val="REACTION(USD지진시)"/>
      <sheetName val="I.설계조건"/>
    </sheetNames>
    <sheetDataSet>
      <sheetData sheetId="0">
        <row r="1">
          <cell r="O1" t="str">
            <v>관경</v>
          </cell>
          <cell r="P1" t="str">
            <v>관두께</v>
          </cell>
          <cell r="Q1" t="str">
            <v>관외경</v>
          </cell>
          <cell r="R1" t="str">
            <v>기초폭</v>
          </cell>
          <cell r="S1" t="str">
            <v>H</v>
          </cell>
          <cell r="T1" t="str">
            <v>h1</v>
          </cell>
          <cell r="U1" t="str">
            <v>h2</v>
          </cell>
          <cell r="V1" t="str">
            <v>모래</v>
          </cell>
          <cell r="AB1" t="str">
            <v>관경</v>
          </cell>
          <cell r="AC1" t="str">
            <v>관두께</v>
          </cell>
          <cell r="AD1" t="str">
            <v>관외경</v>
          </cell>
          <cell r="AE1" t="str">
            <v>기초폭</v>
          </cell>
          <cell r="AF1" t="str">
            <v>H1</v>
          </cell>
          <cell r="AG1" t="str">
            <v>H2</v>
          </cell>
          <cell r="AH1" t="str">
            <v>h1</v>
          </cell>
          <cell r="AI1" t="str">
            <v>h2</v>
          </cell>
          <cell r="AJ1" t="str">
            <v>CON'C</v>
          </cell>
          <cell r="AK1" t="str">
            <v>기초잡석</v>
          </cell>
          <cell r="AO1" t="str">
            <v>굴착폭</v>
          </cell>
          <cell r="AR1" t="str">
            <v>관경</v>
          </cell>
          <cell r="AS1" t="str">
            <v>관두께</v>
          </cell>
          <cell r="AT1" t="str">
            <v>관외경</v>
          </cell>
          <cell r="AU1" t="str">
            <v>기초폭</v>
          </cell>
          <cell r="AV1" t="str">
            <v>H1</v>
          </cell>
          <cell r="AW1" t="str">
            <v>H2</v>
          </cell>
          <cell r="AX1" t="str">
            <v>h1</v>
          </cell>
          <cell r="AY1" t="str">
            <v>h2</v>
          </cell>
          <cell r="AZ1" t="str">
            <v>CON'C</v>
          </cell>
          <cell r="BA1" t="str">
            <v>기초잡석</v>
          </cell>
          <cell r="BE1" t="str">
            <v>굴착폭</v>
          </cell>
        </row>
        <row r="2">
          <cell r="N2">
            <v>1</v>
          </cell>
          <cell r="O2">
            <v>300</v>
          </cell>
          <cell r="P2">
            <v>30</v>
          </cell>
          <cell r="Q2">
            <v>360</v>
          </cell>
          <cell r="R2">
            <v>900</v>
          </cell>
          <cell r="S2">
            <v>280</v>
          </cell>
          <cell r="T2">
            <v>180</v>
          </cell>
          <cell r="U2">
            <v>100</v>
          </cell>
          <cell r="V2">
            <v>0.24</v>
          </cell>
          <cell r="W2" t="str">
            <v>ASP</v>
          </cell>
          <cell r="X2">
            <v>125</v>
          </cell>
          <cell r="Y2">
            <v>300</v>
          </cell>
          <cell r="AA2">
            <v>1</v>
          </cell>
          <cell r="AB2">
            <v>300</v>
          </cell>
          <cell r="AC2">
            <v>30</v>
          </cell>
          <cell r="AD2">
            <v>360</v>
          </cell>
          <cell r="AE2">
            <v>500</v>
          </cell>
          <cell r="AF2">
            <v>190</v>
          </cell>
          <cell r="AG2">
            <v>150</v>
          </cell>
          <cell r="AH2">
            <v>90</v>
          </cell>
          <cell r="AI2">
            <v>100</v>
          </cell>
          <cell r="AJ2">
            <v>7.4999999999999997E-2</v>
          </cell>
          <cell r="AK2">
            <v>0.105</v>
          </cell>
          <cell r="AL2" t="str">
            <v>ASP</v>
          </cell>
          <cell r="AM2">
            <v>125</v>
          </cell>
          <cell r="AN2">
            <v>300</v>
          </cell>
          <cell r="AO2">
            <v>900</v>
          </cell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N3">
            <v>2</v>
          </cell>
          <cell r="O3">
            <v>400</v>
          </cell>
          <cell r="P3">
            <v>35</v>
          </cell>
          <cell r="Q3">
            <v>470</v>
          </cell>
          <cell r="R3">
            <v>1050</v>
          </cell>
          <cell r="S3">
            <v>335</v>
          </cell>
          <cell r="T3">
            <v>235</v>
          </cell>
          <cell r="U3">
            <v>100</v>
          </cell>
          <cell r="V3">
            <v>0.32</v>
          </cell>
          <cell r="W3" t="str">
            <v>CON'C</v>
          </cell>
          <cell r="X3">
            <v>200</v>
          </cell>
          <cell r="Y3">
            <v>30</v>
          </cell>
          <cell r="AA3">
            <v>2</v>
          </cell>
          <cell r="AB3">
            <v>400</v>
          </cell>
          <cell r="AC3">
            <v>35</v>
          </cell>
          <cell r="AD3">
            <v>470</v>
          </cell>
          <cell r="AE3">
            <v>600</v>
          </cell>
          <cell r="AF3">
            <v>218</v>
          </cell>
          <cell r="AG3">
            <v>150</v>
          </cell>
          <cell r="AH3">
            <v>117.5</v>
          </cell>
          <cell r="AI3">
            <v>100</v>
          </cell>
          <cell r="AJ3">
            <v>9.6999999999999989E-2</v>
          </cell>
          <cell r="AK3">
            <v>0.12</v>
          </cell>
          <cell r="AL3" t="str">
            <v>CON'C</v>
          </cell>
          <cell r="AM3">
            <v>200</v>
          </cell>
          <cell r="AN3">
            <v>30</v>
          </cell>
          <cell r="AO3">
            <v>1050</v>
          </cell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N4">
            <v>3</v>
          </cell>
          <cell r="O4">
            <v>450</v>
          </cell>
          <cell r="P4">
            <v>38</v>
          </cell>
          <cell r="Q4">
            <v>526</v>
          </cell>
          <cell r="R4">
            <v>1100</v>
          </cell>
          <cell r="S4">
            <v>363</v>
          </cell>
          <cell r="T4">
            <v>263</v>
          </cell>
          <cell r="U4">
            <v>100</v>
          </cell>
          <cell r="V4">
            <v>0.36</v>
          </cell>
          <cell r="W4" t="str">
            <v>보도블럭</v>
          </cell>
          <cell r="X4">
            <v>60</v>
          </cell>
          <cell r="Y4">
            <v>30</v>
          </cell>
          <cell r="AA4">
            <v>3</v>
          </cell>
          <cell r="AB4">
            <v>450</v>
          </cell>
          <cell r="AC4">
            <v>38</v>
          </cell>
          <cell r="AD4">
            <v>526</v>
          </cell>
          <cell r="AE4">
            <v>650</v>
          </cell>
          <cell r="AF4">
            <v>232</v>
          </cell>
          <cell r="AG4">
            <v>150</v>
          </cell>
          <cell r="AH4">
            <v>131.5</v>
          </cell>
          <cell r="AI4">
            <v>100</v>
          </cell>
          <cell r="AJ4">
            <v>0.10800000000000001</v>
          </cell>
          <cell r="AK4">
            <v>0.128</v>
          </cell>
          <cell r="AL4" t="str">
            <v>보도블럭</v>
          </cell>
          <cell r="AM4">
            <v>60</v>
          </cell>
          <cell r="AN4">
            <v>30</v>
          </cell>
          <cell r="AO4">
            <v>1100</v>
          </cell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N5">
            <v>4</v>
          </cell>
          <cell r="O5">
            <v>500</v>
          </cell>
          <cell r="P5">
            <v>42</v>
          </cell>
          <cell r="Q5">
            <v>584</v>
          </cell>
          <cell r="R5">
            <v>1150</v>
          </cell>
          <cell r="S5">
            <v>442</v>
          </cell>
          <cell r="T5">
            <v>292</v>
          </cell>
          <cell r="U5">
            <v>150</v>
          </cell>
          <cell r="V5">
            <v>0.47</v>
          </cell>
          <cell r="W5" t="str">
            <v>고압블럭</v>
          </cell>
          <cell r="X5">
            <v>60</v>
          </cell>
          <cell r="Y5">
            <v>30</v>
          </cell>
          <cell r="AA5">
            <v>4</v>
          </cell>
          <cell r="AB5">
            <v>500</v>
          </cell>
          <cell r="AC5">
            <v>42</v>
          </cell>
          <cell r="AD5">
            <v>584</v>
          </cell>
          <cell r="AE5">
            <v>750</v>
          </cell>
          <cell r="AF5">
            <v>296</v>
          </cell>
          <cell r="AG5">
            <v>150</v>
          </cell>
          <cell r="AH5">
            <v>146</v>
          </cell>
          <cell r="AI5">
            <v>150</v>
          </cell>
          <cell r="AJ5">
            <v>0.17</v>
          </cell>
          <cell r="AK5">
            <v>0.14300000000000002</v>
          </cell>
          <cell r="AL5" t="str">
            <v>고압블럭</v>
          </cell>
          <cell r="AM5">
            <v>60</v>
          </cell>
          <cell r="AN5">
            <v>30</v>
          </cell>
          <cell r="AO5">
            <v>1150</v>
          </cell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N6">
            <v>5</v>
          </cell>
          <cell r="O6">
            <v>600</v>
          </cell>
          <cell r="P6">
            <v>50</v>
          </cell>
          <cell r="Q6">
            <v>700</v>
          </cell>
          <cell r="R6">
            <v>1350</v>
          </cell>
          <cell r="S6">
            <v>500</v>
          </cell>
          <cell r="T6">
            <v>350</v>
          </cell>
          <cell r="U6">
            <v>150</v>
          </cell>
          <cell r="V6">
            <v>0.56999999999999995</v>
          </cell>
          <cell r="AA6">
            <v>5</v>
          </cell>
          <cell r="AB6">
            <v>600</v>
          </cell>
          <cell r="AC6">
            <v>50</v>
          </cell>
          <cell r="AD6">
            <v>700</v>
          </cell>
          <cell r="AE6">
            <v>900</v>
          </cell>
          <cell r="AF6">
            <v>325</v>
          </cell>
          <cell r="AG6">
            <v>150</v>
          </cell>
          <cell r="AH6">
            <v>175</v>
          </cell>
          <cell r="AI6">
            <v>150</v>
          </cell>
          <cell r="AJ6">
            <v>0.217</v>
          </cell>
          <cell r="AK6">
            <v>0.16500000000000001</v>
          </cell>
          <cell r="AO6">
            <v>1350</v>
          </cell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N7">
            <v>6</v>
          </cell>
          <cell r="O7">
            <v>700</v>
          </cell>
          <cell r="P7">
            <v>58</v>
          </cell>
          <cell r="Q7">
            <v>816</v>
          </cell>
          <cell r="R7">
            <v>1450</v>
          </cell>
          <cell r="S7">
            <v>558</v>
          </cell>
          <cell r="T7">
            <v>408</v>
          </cell>
          <cell r="U7">
            <v>150</v>
          </cell>
          <cell r="V7">
            <v>0.7</v>
          </cell>
          <cell r="AA7">
            <v>6</v>
          </cell>
          <cell r="AB7">
            <v>700</v>
          </cell>
          <cell r="AC7">
            <v>58</v>
          </cell>
          <cell r="AD7">
            <v>816</v>
          </cell>
          <cell r="AE7">
            <v>1000</v>
          </cell>
          <cell r="AF7">
            <v>354</v>
          </cell>
          <cell r="AG7">
            <v>150</v>
          </cell>
          <cell r="AH7">
            <v>204</v>
          </cell>
          <cell r="AI7">
            <v>150</v>
          </cell>
          <cell r="AJ7">
            <v>0.252</v>
          </cell>
          <cell r="AK7">
            <v>0.18</v>
          </cell>
          <cell r="AO7">
            <v>1450</v>
          </cell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N8">
            <v>7</v>
          </cell>
          <cell r="O8">
            <v>800</v>
          </cell>
          <cell r="P8">
            <v>66</v>
          </cell>
          <cell r="Q8">
            <v>932</v>
          </cell>
          <cell r="R8">
            <v>1600</v>
          </cell>
          <cell r="S8">
            <v>666</v>
          </cell>
          <cell r="T8">
            <v>466</v>
          </cell>
          <cell r="U8">
            <v>200</v>
          </cell>
          <cell r="V8">
            <v>0.95</v>
          </cell>
          <cell r="AA8">
            <v>7</v>
          </cell>
          <cell r="AB8">
            <v>800</v>
          </cell>
          <cell r="AC8">
            <v>66</v>
          </cell>
          <cell r="AD8">
            <v>932</v>
          </cell>
          <cell r="AE8">
            <v>1150</v>
          </cell>
          <cell r="AF8">
            <v>433</v>
          </cell>
          <cell r="AG8">
            <v>150</v>
          </cell>
          <cell r="AH8">
            <v>233</v>
          </cell>
          <cell r="AI8">
            <v>200</v>
          </cell>
          <cell r="AJ8">
            <v>0.36499999999999999</v>
          </cell>
          <cell r="AK8">
            <v>0.20300000000000001</v>
          </cell>
          <cell r="AO8">
            <v>1600</v>
          </cell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N9">
            <v>8</v>
          </cell>
          <cell r="O9">
            <v>900</v>
          </cell>
          <cell r="P9">
            <v>75</v>
          </cell>
          <cell r="Q9">
            <v>1050</v>
          </cell>
          <cell r="R9">
            <v>1750</v>
          </cell>
          <cell r="S9">
            <v>725</v>
          </cell>
          <cell r="T9">
            <v>525</v>
          </cell>
          <cell r="U9">
            <v>200</v>
          </cell>
          <cell r="V9">
            <v>1.1000000000000001</v>
          </cell>
          <cell r="AA9">
            <v>8</v>
          </cell>
          <cell r="AB9">
            <v>900</v>
          </cell>
          <cell r="AC9">
            <v>75</v>
          </cell>
          <cell r="AD9">
            <v>1050</v>
          </cell>
          <cell r="AE9">
            <v>1300</v>
          </cell>
          <cell r="AF9">
            <v>463</v>
          </cell>
          <cell r="AG9">
            <v>150</v>
          </cell>
          <cell r="AH9">
            <v>262.5</v>
          </cell>
          <cell r="AI9">
            <v>200</v>
          </cell>
          <cell r="AJ9">
            <v>0.43200000000000005</v>
          </cell>
          <cell r="AK9">
            <v>0.22500000000000001</v>
          </cell>
          <cell r="AO9">
            <v>1750</v>
          </cell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N10">
            <v>9</v>
          </cell>
          <cell r="O10">
            <v>1000</v>
          </cell>
          <cell r="P10">
            <v>82</v>
          </cell>
          <cell r="Q10">
            <v>1164</v>
          </cell>
          <cell r="R10">
            <v>1850</v>
          </cell>
          <cell r="S10">
            <v>782</v>
          </cell>
          <cell r="T10">
            <v>582</v>
          </cell>
          <cell r="U10">
            <v>200</v>
          </cell>
          <cell r="V10">
            <v>1.22</v>
          </cell>
          <cell r="AA10">
            <v>9</v>
          </cell>
          <cell r="AB10">
            <v>1000</v>
          </cell>
          <cell r="AC10">
            <v>82</v>
          </cell>
          <cell r="AD10">
            <v>1164</v>
          </cell>
          <cell r="AE10">
            <v>1450</v>
          </cell>
          <cell r="AF10">
            <v>491</v>
          </cell>
          <cell r="AG10">
            <v>150</v>
          </cell>
          <cell r="AH10">
            <v>291</v>
          </cell>
          <cell r="AI10">
            <v>200</v>
          </cell>
          <cell r="AJ10">
            <v>0.504</v>
          </cell>
          <cell r="AK10">
            <v>0.248</v>
          </cell>
          <cell r="AO10">
            <v>1850</v>
          </cell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N11">
            <v>10</v>
          </cell>
          <cell r="O11">
            <v>1100</v>
          </cell>
          <cell r="P11">
            <v>88</v>
          </cell>
          <cell r="Q11">
            <v>1276</v>
          </cell>
          <cell r="R11">
            <v>2050</v>
          </cell>
          <cell r="S11">
            <v>888</v>
          </cell>
          <cell r="T11">
            <v>638</v>
          </cell>
          <cell r="U11">
            <v>250</v>
          </cell>
          <cell r="V11">
            <v>1.58</v>
          </cell>
          <cell r="AA11">
            <v>10</v>
          </cell>
          <cell r="AB11">
            <v>1100</v>
          </cell>
          <cell r="AC11">
            <v>88</v>
          </cell>
          <cell r="AD11">
            <v>1276</v>
          </cell>
          <cell r="AE11">
            <v>1550</v>
          </cell>
          <cell r="AF11">
            <v>569</v>
          </cell>
          <cell r="AG11">
            <v>200</v>
          </cell>
          <cell r="AH11">
            <v>319</v>
          </cell>
          <cell r="AI11">
            <v>250</v>
          </cell>
          <cell r="AJ11">
            <v>0.63200000000000001</v>
          </cell>
          <cell r="AK11">
            <v>0.35</v>
          </cell>
          <cell r="AO11">
            <v>2050</v>
          </cell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N12">
            <v>11</v>
          </cell>
          <cell r="O12">
            <v>1200</v>
          </cell>
          <cell r="P12">
            <v>95</v>
          </cell>
          <cell r="Q12">
            <v>1390</v>
          </cell>
          <cell r="R12">
            <v>2200</v>
          </cell>
          <cell r="S12">
            <v>945</v>
          </cell>
          <cell r="T12">
            <v>695</v>
          </cell>
          <cell r="U12">
            <v>250</v>
          </cell>
          <cell r="V12">
            <v>1.77</v>
          </cell>
          <cell r="AA12">
            <v>11</v>
          </cell>
          <cell r="AB12">
            <v>1200</v>
          </cell>
          <cell r="AC12">
            <v>95</v>
          </cell>
          <cell r="AD12">
            <v>1390</v>
          </cell>
          <cell r="AE12">
            <v>1700</v>
          </cell>
          <cell r="AF12">
            <v>598</v>
          </cell>
          <cell r="AG12">
            <v>200</v>
          </cell>
          <cell r="AH12">
            <v>347.5</v>
          </cell>
          <cell r="AI12">
            <v>250</v>
          </cell>
          <cell r="AJ12">
            <v>0.71900000000000008</v>
          </cell>
          <cell r="AK12">
            <v>0.38</v>
          </cell>
          <cell r="AO12">
            <v>2200</v>
          </cell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N13">
            <v>12</v>
          </cell>
          <cell r="O13">
            <v>1350</v>
          </cell>
          <cell r="P13">
            <v>103</v>
          </cell>
          <cell r="Q13">
            <v>1556</v>
          </cell>
          <cell r="R13">
            <v>2350</v>
          </cell>
          <cell r="S13">
            <v>1078</v>
          </cell>
          <cell r="T13">
            <v>778</v>
          </cell>
          <cell r="U13">
            <v>300</v>
          </cell>
          <cell r="V13">
            <v>2.16</v>
          </cell>
          <cell r="AA13">
            <v>12</v>
          </cell>
          <cell r="AB13">
            <v>1350</v>
          </cell>
          <cell r="AC13">
            <v>103</v>
          </cell>
          <cell r="AD13">
            <v>1556</v>
          </cell>
          <cell r="AE13">
            <v>1900</v>
          </cell>
          <cell r="AF13">
            <v>689</v>
          </cell>
          <cell r="AG13">
            <v>200</v>
          </cell>
          <cell r="AH13">
            <v>389</v>
          </cell>
          <cell r="AI13">
            <v>300</v>
          </cell>
          <cell r="AJ13">
            <v>0.93700000000000006</v>
          </cell>
          <cell r="AK13">
            <v>0.42</v>
          </cell>
          <cell r="AO13">
            <v>2350</v>
          </cell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N14">
            <v>13</v>
          </cell>
          <cell r="O14">
            <v>1500</v>
          </cell>
          <cell r="P14">
            <v>112</v>
          </cell>
          <cell r="Q14">
            <v>1724</v>
          </cell>
          <cell r="R14">
            <v>2450</v>
          </cell>
          <cell r="S14">
            <v>1162</v>
          </cell>
          <cell r="T14">
            <v>862</v>
          </cell>
          <cell r="U14">
            <v>300</v>
          </cell>
          <cell r="V14">
            <v>2.35</v>
          </cell>
          <cell r="AA14">
            <v>13</v>
          </cell>
          <cell r="AB14">
            <v>1500</v>
          </cell>
          <cell r="AC14">
            <v>112</v>
          </cell>
          <cell r="AD14">
            <v>1724</v>
          </cell>
          <cell r="AE14">
            <v>2100</v>
          </cell>
          <cell r="AF14">
            <v>731</v>
          </cell>
          <cell r="AG14">
            <v>200</v>
          </cell>
          <cell r="AH14">
            <v>431</v>
          </cell>
          <cell r="AI14">
            <v>300</v>
          </cell>
          <cell r="AJ14">
            <v>1.079</v>
          </cell>
          <cell r="AK14">
            <v>0.46</v>
          </cell>
          <cell r="AO14">
            <v>2450</v>
          </cell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  <row r="15">
          <cell r="N15">
            <v>1</v>
          </cell>
          <cell r="O15">
            <v>2</v>
          </cell>
          <cell r="P15">
            <v>3</v>
          </cell>
          <cell r="Q15">
            <v>4</v>
          </cell>
          <cell r="R15">
            <v>5</v>
          </cell>
          <cell r="S15">
            <v>6</v>
          </cell>
          <cell r="T15">
            <v>7</v>
          </cell>
          <cell r="U15">
            <v>8</v>
          </cell>
          <cell r="V15">
            <v>9</v>
          </cell>
          <cell r="W15">
            <v>10</v>
          </cell>
          <cell r="X15">
            <v>11</v>
          </cell>
          <cell r="Y15">
            <v>12</v>
          </cell>
          <cell r="AA15">
            <v>1</v>
          </cell>
          <cell r="AB15">
            <v>2</v>
          </cell>
          <cell r="AC15">
            <v>3</v>
          </cell>
          <cell r="AD15">
            <v>4</v>
          </cell>
          <cell r="AE15">
            <v>5</v>
          </cell>
          <cell r="AF15">
            <v>6</v>
          </cell>
          <cell r="AG15">
            <v>7</v>
          </cell>
          <cell r="AH15">
            <v>8</v>
          </cell>
          <cell r="AI15">
            <v>9</v>
          </cell>
          <cell r="AJ15">
            <v>10</v>
          </cell>
          <cell r="AK15">
            <v>11</v>
          </cell>
          <cell r="AL15">
            <v>12</v>
          </cell>
          <cell r="AM15">
            <v>13</v>
          </cell>
          <cell r="AN15">
            <v>14</v>
          </cell>
          <cell r="AO15">
            <v>15</v>
          </cell>
          <cell r="AQ15">
            <v>1</v>
          </cell>
          <cell r="AR15">
            <v>2</v>
          </cell>
          <cell r="AS15">
            <v>3</v>
          </cell>
          <cell r="AT15">
            <v>4</v>
          </cell>
          <cell r="AU15">
            <v>5</v>
          </cell>
          <cell r="AV15">
            <v>6</v>
          </cell>
          <cell r="AW15">
            <v>7</v>
          </cell>
          <cell r="AX15">
            <v>8</v>
          </cell>
          <cell r="AY15">
            <v>9</v>
          </cell>
          <cell r="AZ15">
            <v>10</v>
          </cell>
          <cell r="BA15">
            <v>11</v>
          </cell>
          <cell r="BB15">
            <v>12</v>
          </cell>
          <cell r="BC15">
            <v>13</v>
          </cell>
          <cell r="BD15">
            <v>14</v>
          </cell>
          <cell r="BE15">
            <v>15</v>
          </cell>
        </row>
        <row r="18">
          <cell r="B18" t="str">
            <v>관경</v>
          </cell>
          <cell r="C18" t="str">
            <v>관두께</v>
          </cell>
          <cell r="D18" t="str">
            <v>관외경</v>
          </cell>
          <cell r="E18" t="str">
            <v>기초폭</v>
          </cell>
          <cell r="F18" t="str">
            <v>H</v>
          </cell>
          <cell r="G18" t="str">
            <v>h1</v>
          </cell>
          <cell r="H18" t="str">
            <v>h2</v>
          </cell>
          <cell r="I18" t="str">
            <v>모래</v>
          </cell>
          <cell r="O18" t="str">
            <v>관경</v>
          </cell>
          <cell r="P18" t="str">
            <v>관두께</v>
          </cell>
          <cell r="Q18" t="str">
            <v>관외경</v>
          </cell>
          <cell r="R18" t="str">
            <v>기초폭</v>
          </cell>
          <cell r="S18" t="str">
            <v>H</v>
          </cell>
          <cell r="T18" t="str">
            <v>h1</v>
          </cell>
          <cell r="U18" t="str">
            <v>h2</v>
          </cell>
          <cell r="V18" t="str">
            <v>모래</v>
          </cell>
        </row>
        <row r="19">
          <cell r="A19">
            <v>1</v>
          </cell>
          <cell r="B19">
            <v>300</v>
          </cell>
          <cell r="C19">
            <v>30</v>
          </cell>
          <cell r="D19">
            <v>360</v>
          </cell>
          <cell r="E19">
            <v>900</v>
          </cell>
          <cell r="F19">
            <v>153</v>
          </cell>
          <cell r="G19">
            <v>53</v>
          </cell>
          <cell r="H19">
            <v>100</v>
          </cell>
          <cell r="I19">
            <v>0.19800000000000001</v>
          </cell>
          <cell r="J19" t="str">
            <v>ASP</v>
          </cell>
          <cell r="K19">
            <v>125</v>
          </cell>
          <cell r="L19">
            <v>300</v>
          </cell>
          <cell r="N19">
            <v>1</v>
          </cell>
          <cell r="O19">
            <v>300</v>
          </cell>
          <cell r="P19">
            <v>30</v>
          </cell>
          <cell r="Q19">
            <v>360</v>
          </cell>
          <cell r="R19">
            <v>900</v>
          </cell>
          <cell r="S19">
            <v>280</v>
          </cell>
          <cell r="T19">
            <v>180</v>
          </cell>
          <cell r="U19">
            <v>100</v>
          </cell>
          <cell r="V19">
            <v>0.33</v>
          </cell>
          <cell r="W19" t="str">
            <v>ASP</v>
          </cell>
          <cell r="X19">
            <v>125</v>
          </cell>
          <cell r="Y19">
            <v>300</v>
          </cell>
        </row>
        <row r="20">
          <cell r="A20">
            <v>2</v>
          </cell>
          <cell r="B20">
            <v>400</v>
          </cell>
          <cell r="C20">
            <v>35</v>
          </cell>
          <cell r="D20">
            <v>470</v>
          </cell>
          <cell r="E20">
            <v>1050</v>
          </cell>
          <cell r="F20">
            <v>169</v>
          </cell>
          <cell r="G20">
            <v>69</v>
          </cell>
          <cell r="H20">
            <v>100</v>
          </cell>
          <cell r="I20">
            <v>0.23200000000000001</v>
          </cell>
          <cell r="J20" t="str">
            <v>CON'C</v>
          </cell>
          <cell r="K20">
            <v>200</v>
          </cell>
          <cell r="L20">
            <v>30</v>
          </cell>
          <cell r="N20">
            <v>2</v>
          </cell>
          <cell r="O20">
            <v>400</v>
          </cell>
          <cell r="P20">
            <v>35</v>
          </cell>
          <cell r="Q20">
            <v>470</v>
          </cell>
          <cell r="R20">
            <v>1050</v>
          </cell>
          <cell r="S20">
            <v>335</v>
          </cell>
          <cell r="T20">
            <v>235</v>
          </cell>
          <cell r="U20">
            <v>100</v>
          </cell>
          <cell r="V20">
            <v>0.40600000000000003</v>
          </cell>
          <cell r="W20" t="str">
            <v>CON'C</v>
          </cell>
          <cell r="X20">
            <v>200</v>
          </cell>
          <cell r="Y20">
            <v>30</v>
          </cell>
        </row>
        <row r="21">
          <cell r="A21">
            <v>3</v>
          </cell>
          <cell r="B21">
            <v>450</v>
          </cell>
          <cell r="C21">
            <v>38</v>
          </cell>
          <cell r="D21">
            <v>526</v>
          </cell>
          <cell r="E21">
            <v>1100</v>
          </cell>
          <cell r="F21">
            <v>177</v>
          </cell>
          <cell r="G21">
            <v>77</v>
          </cell>
          <cell r="H21">
            <v>100</v>
          </cell>
          <cell r="I21">
            <v>0.25</v>
          </cell>
          <cell r="J21" t="str">
            <v>보도블럭</v>
          </cell>
          <cell r="K21">
            <v>60</v>
          </cell>
          <cell r="L21">
            <v>30</v>
          </cell>
          <cell r="N21">
            <v>3</v>
          </cell>
          <cell r="O21">
            <v>450</v>
          </cell>
          <cell r="P21">
            <v>38</v>
          </cell>
          <cell r="Q21">
            <v>526</v>
          </cell>
          <cell r="R21">
            <v>1100</v>
          </cell>
          <cell r="S21">
            <v>363</v>
          </cell>
          <cell r="T21">
            <v>263</v>
          </cell>
          <cell r="U21">
            <v>100</v>
          </cell>
          <cell r="V21">
            <v>0.44500000000000001</v>
          </cell>
          <cell r="W21" t="str">
            <v>보도블럭</v>
          </cell>
          <cell r="X21">
            <v>60</v>
          </cell>
          <cell r="Y21">
            <v>30</v>
          </cell>
        </row>
        <row r="22">
          <cell r="A22">
            <v>4</v>
          </cell>
          <cell r="B22">
            <v>500</v>
          </cell>
          <cell r="C22">
            <v>42</v>
          </cell>
          <cell r="D22">
            <v>584</v>
          </cell>
          <cell r="E22">
            <v>1150</v>
          </cell>
          <cell r="F22">
            <v>235</v>
          </cell>
          <cell r="G22">
            <v>85</v>
          </cell>
          <cell r="H22">
            <v>150</v>
          </cell>
          <cell r="I22">
            <v>0.34799999999999998</v>
          </cell>
          <cell r="J22" t="str">
            <v>고압블럭</v>
          </cell>
          <cell r="K22">
            <v>60</v>
          </cell>
          <cell r="L22">
            <v>30</v>
          </cell>
          <cell r="N22">
            <v>4</v>
          </cell>
          <cell r="O22">
            <v>500</v>
          </cell>
          <cell r="P22">
            <v>42</v>
          </cell>
          <cell r="Q22">
            <v>584</v>
          </cell>
          <cell r="R22">
            <v>1150</v>
          </cell>
          <cell r="S22">
            <v>442</v>
          </cell>
          <cell r="T22">
            <v>292</v>
          </cell>
          <cell r="U22">
            <v>150</v>
          </cell>
          <cell r="V22">
            <v>0.56599999999999995</v>
          </cell>
          <cell r="W22" t="str">
            <v>고압블럭</v>
          </cell>
          <cell r="X22">
            <v>60</v>
          </cell>
          <cell r="Y22">
            <v>30</v>
          </cell>
        </row>
        <row r="23">
          <cell r="A23">
            <v>5</v>
          </cell>
          <cell r="B23">
            <v>600</v>
          </cell>
          <cell r="C23">
            <v>50</v>
          </cell>
          <cell r="D23">
            <v>700</v>
          </cell>
          <cell r="E23">
            <v>1350</v>
          </cell>
          <cell r="F23">
            <v>252</v>
          </cell>
          <cell r="G23">
            <v>102</v>
          </cell>
          <cell r="H23">
            <v>150</v>
          </cell>
          <cell r="I23">
            <v>0.39300000000000002</v>
          </cell>
          <cell r="N23">
            <v>5</v>
          </cell>
          <cell r="O23">
            <v>600</v>
          </cell>
          <cell r="P23">
            <v>50</v>
          </cell>
          <cell r="Q23">
            <v>700</v>
          </cell>
          <cell r="R23">
            <v>1350</v>
          </cell>
          <cell r="S23">
            <v>500</v>
          </cell>
          <cell r="T23">
            <v>350</v>
          </cell>
          <cell r="U23">
            <v>150</v>
          </cell>
          <cell r="V23">
            <v>0.60599999999999998</v>
          </cell>
        </row>
        <row r="24">
          <cell r="A24">
            <v>6</v>
          </cell>
          <cell r="B24">
            <v>700</v>
          </cell>
          <cell r="C24">
            <v>58</v>
          </cell>
          <cell r="D24">
            <v>816</v>
          </cell>
          <cell r="E24">
            <v>1450</v>
          </cell>
          <cell r="F24">
            <v>269</v>
          </cell>
          <cell r="G24">
            <v>119</v>
          </cell>
          <cell r="H24">
            <v>150</v>
          </cell>
          <cell r="I24">
            <v>0.441</v>
          </cell>
          <cell r="N24">
            <v>6</v>
          </cell>
          <cell r="O24">
            <v>700</v>
          </cell>
          <cell r="P24">
            <v>58</v>
          </cell>
          <cell r="Q24">
            <v>816</v>
          </cell>
          <cell r="R24">
            <v>1450</v>
          </cell>
          <cell r="S24">
            <v>558</v>
          </cell>
          <cell r="T24">
            <v>408</v>
          </cell>
          <cell r="U24">
            <v>150</v>
          </cell>
          <cell r="V24">
            <v>0.752</v>
          </cell>
        </row>
        <row r="25">
          <cell r="A25">
            <v>7</v>
          </cell>
          <cell r="B25">
            <v>800</v>
          </cell>
          <cell r="C25">
            <v>66</v>
          </cell>
          <cell r="D25">
            <v>932</v>
          </cell>
          <cell r="E25">
            <v>1600</v>
          </cell>
          <cell r="F25">
            <v>336</v>
          </cell>
          <cell r="G25">
            <v>136</v>
          </cell>
          <cell r="H25">
            <v>200</v>
          </cell>
          <cell r="I25">
            <v>0.58699999999999997</v>
          </cell>
          <cell r="N25">
            <v>7</v>
          </cell>
          <cell r="O25">
            <v>800</v>
          </cell>
          <cell r="P25">
            <v>66</v>
          </cell>
          <cell r="Q25">
            <v>932</v>
          </cell>
          <cell r="R25">
            <v>1600</v>
          </cell>
          <cell r="S25">
            <v>666</v>
          </cell>
          <cell r="T25">
            <v>466</v>
          </cell>
          <cell r="U25">
            <v>200</v>
          </cell>
          <cell r="V25">
            <v>0.94699999999999995</v>
          </cell>
        </row>
        <row r="26">
          <cell r="A26">
            <v>8</v>
          </cell>
          <cell r="B26">
            <v>900</v>
          </cell>
          <cell r="C26">
            <v>75</v>
          </cell>
          <cell r="D26">
            <v>1050</v>
          </cell>
          <cell r="E26">
            <v>1750</v>
          </cell>
          <cell r="F26">
            <v>354</v>
          </cell>
          <cell r="G26">
            <v>154</v>
          </cell>
          <cell r="H26">
            <v>200</v>
          </cell>
          <cell r="I26">
            <v>0.64700000000000002</v>
          </cell>
          <cell r="N26">
            <v>8</v>
          </cell>
          <cell r="O26">
            <v>900</v>
          </cell>
          <cell r="P26">
            <v>75</v>
          </cell>
          <cell r="Q26">
            <v>1050</v>
          </cell>
          <cell r="R26">
            <v>1750</v>
          </cell>
          <cell r="S26">
            <v>725</v>
          </cell>
          <cell r="T26">
            <v>525</v>
          </cell>
          <cell r="U26">
            <v>200</v>
          </cell>
          <cell r="V26">
            <v>1.0529999999999999</v>
          </cell>
        </row>
        <row r="27">
          <cell r="A27">
            <v>9</v>
          </cell>
          <cell r="B27">
            <v>1000</v>
          </cell>
          <cell r="C27">
            <v>82</v>
          </cell>
          <cell r="D27">
            <v>1164</v>
          </cell>
          <cell r="E27">
            <v>1850</v>
          </cell>
          <cell r="F27">
            <v>370</v>
          </cell>
          <cell r="G27">
            <v>170</v>
          </cell>
          <cell r="H27">
            <v>200</v>
          </cell>
          <cell r="I27">
            <v>0.70399999999999996</v>
          </cell>
          <cell r="N27">
            <v>9</v>
          </cell>
          <cell r="O27">
            <v>1000</v>
          </cell>
          <cell r="P27">
            <v>82</v>
          </cell>
          <cell r="Q27">
            <v>1164</v>
          </cell>
          <cell r="R27">
            <v>1850</v>
          </cell>
          <cell r="S27">
            <v>782</v>
          </cell>
          <cell r="T27">
            <v>582</v>
          </cell>
          <cell r="U27">
            <v>200</v>
          </cell>
          <cell r="V27">
            <v>1.1599999999999999</v>
          </cell>
        </row>
        <row r="28">
          <cell r="A28">
            <v>10</v>
          </cell>
          <cell r="B28">
            <v>1100</v>
          </cell>
          <cell r="C28">
            <v>88</v>
          </cell>
          <cell r="D28">
            <v>1276</v>
          </cell>
          <cell r="E28">
            <v>2050</v>
          </cell>
          <cell r="F28">
            <v>437</v>
          </cell>
          <cell r="G28">
            <v>187</v>
          </cell>
          <cell r="H28">
            <v>250</v>
          </cell>
          <cell r="I28">
            <v>0.878</v>
          </cell>
          <cell r="N28">
            <v>10</v>
          </cell>
          <cell r="O28">
            <v>1100</v>
          </cell>
          <cell r="P28">
            <v>88</v>
          </cell>
          <cell r="Q28">
            <v>1276</v>
          </cell>
          <cell r="R28">
            <v>2050</v>
          </cell>
          <cell r="S28">
            <v>888</v>
          </cell>
          <cell r="T28">
            <v>638</v>
          </cell>
          <cell r="U28">
            <v>250</v>
          </cell>
          <cell r="V28">
            <v>1.3819999999999999</v>
          </cell>
        </row>
        <row r="29">
          <cell r="A29">
            <v>11</v>
          </cell>
          <cell r="B29">
            <v>1200</v>
          </cell>
          <cell r="C29">
            <v>95</v>
          </cell>
          <cell r="D29">
            <v>1390</v>
          </cell>
          <cell r="E29">
            <v>2200</v>
          </cell>
          <cell r="F29">
            <v>453</v>
          </cell>
          <cell r="G29">
            <v>203</v>
          </cell>
          <cell r="H29">
            <v>250</v>
          </cell>
          <cell r="I29">
            <v>0.94499999999999995</v>
          </cell>
          <cell r="N29">
            <v>11</v>
          </cell>
          <cell r="O29">
            <v>1200</v>
          </cell>
          <cell r="P29">
            <v>95</v>
          </cell>
          <cell r="Q29">
            <v>1390</v>
          </cell>
          <cell r="R29">
            <v>2200</v>
          </cell>
          <cell r="S29">
            <v>945</v>
          </cell>
          <cell r="T29">
            <v>695</v>
          </cell>
          <cell r="U29">
            <v>250</v>
          </cell>
          <cell r="V29">
            <v>1.5</v>
          </cell>
        </row>
        <row r="30">
          <cell r="A30">
            <v>12</v>
          </cell>
          <cell r="B30">
            <v>1350</v>
          </cell>
          <cell r="C30">
            <v>103</v>
          </cell>
          <cell r="D30">
            <v>1556</v>
          </cell>
          <cell r="E30">
            <v>2350</v>
          </cell>
          <cell r="F30">
            <v>528</v>
          </cell>
          <cell r="G30">
            <v>228</v>
          </cell>
          <cell r="H30">
            <v>300</v>
          </cell>
          <cell r="I30">
            <v>1.177</v>
          </cell>
          <cell r="N30">
            <v>12</v>
          </cell>
          <cell r="O30">
            <v>1350</v>
          </cell>
          <cell r="P30">
            <v>103</v>
          </cell>
          <cell r="Q30">
            <v>1556</v>
          </cell>
          <cell r="R30">
            <v>2350</v>
          </cell>
          <cell r="S30">
            <v>1078</v>
          </cell>
          <cell r="T30">
            <v>778</v>
          </cell>
          <cell r="U30">
            <v>300</v>
          </cell>
          <cell r="V30">
            <v>1.8049999999999999</v>
          </cell>
        </row>
        <row r="31">
          <cell r="A31">
            <v>13</v>
          </cell>
          <cell r="B31">
            <v>1500</v>
          </cell>
          <cell r="C31">
            <v>112</v>
          </cell>
          <cell r="D31">
            <v>1724</v>
          </cell>
          <cell r="E31">
            <v>2450</v>
          </cell>
          <cell r="F31">
            <v>552</v>
          </cell>
          <cell r="G31">
            <v>252</v>
          </cell>
          <cell r="H31">
            <v>300</v>
          </cell>
          <cell r="I31">
            <v>1.292</v>
          </cell>
          <cell r="N31">
            <v>13</v>
          </cell>
          <cell r="O31">
            <v>1500</v>
          </cell>
          <cell r="P31">
            <v>112</v>
          </cell>
          <cell r="Q31">
            <v>1724</v>
          </cell>
          <cell r="R31">
            <v>2450</v>
          </cell>
          <cell r="S31">
            <v>1162</v>
          </cell>
          <cell r="T31">
            <v>862</v>
          </cell>
          <cell r="U31">
            <v>300</v>
          </cell>
          <cell r="V31">
            <v>1.998</v>
          </cell>
        </row>
        <row r="32">
          <cell r="B32">
            <v>1</v>
          </cell>
          <cell r="C32">
            <v>2</v>
          </cell>
          <cell r="D32">
            <v>3</v>
          </cell>
          <cell r="E32">
            <v>4</v>
          </cell>
          <cell r="F32">
            <v>5</v>
          </cell>
          <cell r="G32">
            <v>6</v>
          </cell>
          <cell r="H32">
            <v>7</v>
          </cell>
          <cell r="I32">
            <v>8</v>
          </cell>
          <cell r="O32">
            <v>1</v>
          </cell>
          <cell r="P32">
            <v>2</v>
          </cell>
          <cell r="Q32">
            <v>3</v>
          </cell>
          <cell r="R32">
            <v>4</v>
          </cell>
          <cell r="S32">
            <v>5</v>
          </cell>
          <cell r="T32">
            <v>6</v>
          </cell>
          <cell r="U32">
            <v>7</v>
          </cell>
          <cell r="V32">
            <v>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0.1</v>
          </cell>
          <cell r="M4">
            <v>0.3</v>
          </cell>
          <cell r="O4">
            <v>8.0000000000000002E-3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O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O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O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INPUT"/>
      <sheetName val="교각집계"/>
      <sheetName val="교각철근"/>
      <sheetName val="pier-1"/>
      <sheetName val="pier-2"/>
      <sheetName val="토공-1"/>
      <sheetName val="토공-2"/>
      <sheetName val="물막이"/>
      <sheetName val="구체"/>
      <sheetName val="좌측날개벽"/>
      <sheetName val="우측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XXXXXX"/>
      <sheetName val="산청"/>
      <sheetName val="수동"/>
      <sheetName val="30mpc본당수량"/>
      <sheetName val="1m당 (2)"/>
      <sheetName val="총괄"/>
      <sheetName val="laroux"/>
      <sheetName val="간지2"/>
      <sheetName val="교대수량집계"/>
      <sheetName val="교대1"/>
      <sheetName val="날개벽"/>
      <sheetName val="접속슬래브"/>
      <sheetName val="pier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단위내역목록"/>
      <sheetName val="단위내역서"/>
      <sheetName val="Sheet1"/>
      <sheetName val="Sheet2"/>
      <sheetName val="Sheet3"/>
      <sheetName val="설계서(본관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</sheetData>
      <sheetData sheetId="20"/>
      <sheetData sheetId="21"/>
      <sheetData sheetId="22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관접합및부설"/>
      <sheetName val="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관접합및부설"/>
      <sheetName val="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가공케이블신설(터널)"/>
      <sheetName val="가공케이블신설(터널) (2)"/>
      <sheetName val="DATE"/>
    </sheetNames>
    <sheetDataSet>
      <sheetData sheetId="0"/>
      <sheetData sheetId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heet1"/>
      <sheetName val="변수값"/>
      <sheetName val="중기상차"/>
      <sheetName val="AS복구"/>
      <sheetName val="중기터파기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식재"/>
      <sheetName val="시설물"/>
      <sheetName val="식재출력용"/>
      <sheetName val="유지관리"/>
      <sheetName val="단가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관경고용테이프수집"/>
      <sheetName val="관경고용산근"/>
      <sheetName val="내역"/>
      <sheetName val="총괄내역서"/>
      <sheetName val="SLAB"/>
      <sheetName val="데이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터파기및재료"/>
      <sheetName val="bearing"/>
      <sheetName val="연동내역"/>
      <sheetName val="관접합및부설"/>
      <sheetName val="집계표"/>
      <sheetName val="수안보-MBR1"/>
      <sheetName val="구조물철거타공정이월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조명시설"/>
      <sheetName val="진주방향"/>
      <sheetName val="단가일람"/>
      <sheetName val="조경일람"/>
      <sheetName val="고양관재"/>
      <sheetName val="장비집계"/>
      <sheetName val="내역서(전기)"/>
      <sheetName val="해평견적"/>
      <sheetName val="일위대가목차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청천내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도급예산내역서봉투"/>
      <sheetName val="설계산출표지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경산"/>
      <sheetName val="내역"/>
      <sheetName val="청천내"/>
      <sheetName val="구천"/>
      <sheetName val="일위대가 "/>
      <sheetName val="설계예산서"/>
      <sheetName val="공사개요"/>
      <sheetName val="방배동내역(리라)"/>
      <sheetName val="현장경비"/>
      <sheetName val="건축공사집계표"/>
      <sheetName val="부대공사총괄"/>
      <sheetName val="총괄내역서"/>
      <sheetName val="동원인원"/>
      <sheetName val="DATE"/>
      <sheetName val="예산내~1"/>
      <sheetName val="요율"/>
      <sheetName val="자재대"/>
      <sheetName val="내역(토목)"/>
      <sheetName val="전기일위대가"/>
      <sheetName val="방배동내역 (총괄)"/>
      <sheetName val="데이타"/>
      <sheetName val="식재인부"/>
      <sheetName val="업무처리전"/>
      <sheetName val="Sheet5"/>
      <sheetName val="아파트 내역"/>
      <sheetName val="조경내역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단가"/>
      <sheetName val="견적대비"/>
      <sheetName val="현장경상비"/>
    </sheetNames>
    <sheetDataSet>
      <sheetData sheetId="0">
        <row r="1">
          <cell r="C1" t="str">
            <v xml:space="preserve"> </v>
          </cell>
        </row>
      </sheetData>
      <sheetData sheetId="1">
        <row r="20">
          <cell r="D20">
            <v>174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------"/>
      <sheetName val="----"/>
      <sheetName val="신축용역추진현황(월피초)"/>
      <sheetName val="신축용역추진현황(안산시;도시계획법)"/>
      <sheetName val="신축용역추진현황(관리과협조시흥시)"/>
      <sheetName val="업체별계약현황"/>
      <sheetName val="신축설계현황(99,2000)"/>
      <sheetName val="설계용역총괄(2000)"/>
      <sheetName val="신축용역추진현황(전체현황)"/>
      <sheetName val="신축용역(2000)"/>
      <sheetName val="신축용역추진현황(교육법=학생수조정) (안산시)"/>
      <sheetName val="신축용역추진현황(교육법=학생수조정)"/>
      <sheetName val="신축용역추진현황(교육법)"/>
      <sheetName val="교육시설기준"/>
      <sheetName val="교사기준면적(초등)"/>
      <sheetName val="교사기준면적(중등)"/>
      <sheetName val="사업계획협조(관재계)"/>
      <sheetName val="Sheet13"/>
      <sheetName val="Sheet14"/>
      <sheetName val="Sheet15"/>
      <sheetName val="Sheet16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">
          <cell r="D4">
            <v>68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교사기준면적(초등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  <sheetName val="수량산출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용소리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0청천-덕평발주포장1"/>
    </sheetNames>
    <definedNames>
      <definedName name="구조물공"/>
      <definedName name="끝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기기자재(사급)"/>
      <sheetName val="공사비집계"/>
      <sheetName val="기기설치"/>
      <sheetName val="배관자재"/>
      <sheetName val="배관설치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>
        <row r="3">
          <cell r="A3">
            <v>3</v>
          </cell>
        </row>
      </sheetData>
      <sheetData sheetId="94"/>
      <sheetData sheetId="95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</sheetNames>
    <sheetDataSet>
      <sheetData sheetId="0">
        <row r="2"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</sheetData>
      <sheetData sheetId="1"/>
      <sheetData sheetId="2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포장공"/>
      <sheetName val="토공"/>
      <sheetName val="배수공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E2" t="str">
            <v>단   가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토목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구조물집계"/>
      <sheetName val="구조물list"/>
      <sheetName val="L형측구단위수량"/>
      <sheetName val="맹암거(토사구간)"/>
      <sheetName val="맹암거(암구간)"/>
      <sheetName val="산마루측구리스트"/>
      <sheetName val="산마루측구"/>
      <sheetName val="U형측구조서"/>
      <sheetName val="u형총수량"/>
      <sheetName val="BOX수량집계표"/>
      <sheetName val="BOX리스트(2.0x1.5)"/>
      <sheetName val="BOX2.0x1.5"/>
      <sheetName val="BOX날개벽2.0x1.5"/>
      <sheetName val="BOX리스트(1.5x1.5) "/>
      <sheetName val="BOX1.5x1.5"/>
      <sheetName val="BOX날개벽1.5 "/>
      <sheetName val="구조물공"/>
    </sheetNames>
    <definedNames>
      <definedName name="구조물공"/>
      <definedName name="끝"/>
      <definedName name="배수공"/>
      <definedName name="부대공"/>
      <definedName name="포장공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목차"/>
      <sheetName val="개요"/>
      <sheetName val="원가"/>
      <sheetName val="내역표지"/>
      <sheetName val="내집"/>
      <sheetName val="109"/>
      <sheetName val="상진"/>
      <sheetName val="906"/>
      <sheetName val="영선"/>
      <sheetName val="35"/>
      <sheetName val="영부"/>
      <sheetName val="88"/>
      <sheetName val="금해"/>
      <sheetName val="207"/>
      <sheetName val="태창"/>
      <sheetName val="11"/>
      <sheetName val="성일"/>
      <sheetName val="7"/>
      <sheetName val="7태창"/>
      <sheetName val="117"/>
      <sheetName val="금호"/>
      <sheetName val="101"/>
      <sheetName val="삼동"/>
      <sheetName val="808"/>
      <sheetName val="신생"/>
      <sheetName val="00영문"/>
      <sheetName val="영문"/>
      <sheetName val="86"/>
      <sheetName val="영창"/>
      <sheetName val="23"/>
      <sheetName val="세진"/>
      <sheetName val="207성해"/>
      <sheetName val="성해"/>
      <sheetName val="공통"/>
      <sheetName val="일표"/>
      <sheetName val="일목"/>
      <sheetName val="일대"/>
      <sheetName val="중표"/>
      <sheetName val="중집"/>
      <sheetName val="중가"/>
      <sheetName val="단표"/>
      <sheetName val="단조"/>
      <sheetName val="단산표"/>
      <sheetName val="단산기초"/>
      <sheetName val="레미콘타설"/>
      <sheetName val="상가료"/>
      <sheetName val="가설사무소"/>
      <sheetName val="도면"/>
      <sheetName val="바닥.기둥"/>
      <sheetName val="기둥"/>
      <sheetName val="도면 (2)"/>
      <sheetName val="(2)바닥.기둥"/>
      <sheetName val="(2)기둥"/>
      <sheetName val="폐표"/>
      <sheetName val="00폐기물"/>
      <sheetName val="폐기물"/>
      <sheetName val="폐기물산출"/>
      <sheetName val="참고표지"/>
      <sheetName val="노집"/>
      <sheetName val="XL4Poppy"/>
      <sheetName val="ⴭ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6">
          <cell r="A26" t="b">
            <v>1</v>
          </cell>
        </row>
      </sheetData>
      <sheetData sheetId="61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XL4Poppy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총괄내역서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1.설조"/>
      <sheetName val="2.단면가정"/>
      <sheetName val="3.MO "/>
      <sheetName val="4.Frame하중"/>
      <sheetName val="5.Frame내진"/>
      <sheetName val=" 6.Plate하중  "/>
      <sheetName val="6.모델링 하중재하"/>
      <sheetName val="7.부재력"/>
      <sheetName val="8.단면력"/>
      <sheetName val="10.배력철근"/>
      <sheetName val="11. footing 계산"/>
      <sheetName val="11. 단면검토"/>
      <sheetName val="11.3 단면검토"/>
      <sheetName val="12.날개벽"/>
      <sheetName val="13.접속슬래브"/>
      <sheetName val="INPUT(상시)"/>
      <sheetName val="USD"/>
      <sheetName val="WSD"/>
      <sheetName val="TIRED"/>
      <sheetName val="반력"/>
      <sheetName val="INPUT(지진시)"/>
      <sheetName val="내진"/>
      <sheetName val="내진반력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포장공갑지"/>
      <sheetName val="포장공자재집계"/>
      <sheetName val="포장공수량"/>
      <sheetName val="ASP수량"/>
      <sheetName val="구조물갑지"/>
      <sheetName val="구조물공자재집계"/>
      <sheetName val="구조물공수량산출"/>
      <sheetName val="공기변실수량집계"/>
      <sheetName val="공기변실수량산출"/>
      <sheetName val="감압변실수량집계"/>
      <sheetName val="감압변실수량산출"/>
      <sheetName val="제수변실수량집계"/>
      <sheetName val="제수변실수량산출 "/>
      <sheetName val="관로공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물가자료"/>
      <sheetName val="운전경비"/>
      <sheetName val="중기조종원인건비"/>
      <sheetName val="일위대가표(평택)"/>
      <sheetName val="일위대가표(송탄)"/>
      <sheetName val="일위대가표(안중)"/>
      <sheetName val="기계경비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설계조건"/>
      <sheetName val="안정계산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전선 및 전선관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개요"/>
      <sheetName val="개요 (2)"/>
      <sheetName val="투대"/>
      <sheetName val="대비"/>
      <sheetName val="실행"/>
      <sheetName val="수량산출"/>
      <sheetName val="터널집계"/>
      <sheetName val="BD"/>
      <sheetName val="조직"/>
      <sheetName val="견적의뢰"/>
      <sheetName val="여수실행"/>
    </sheetNames>
    <definedNames>
      <definedName name="등록_시작"/>
      <definedName name="등록_취소"/>
      <definedName name="메인_시작"/>
      <definedName name="물량집계"/>
      <definedName name="ISO_정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신공철근 (2)"/>
      <sheetName val="신공토공 (2)"/>
      <sheetName val="신공보고 (2)"/>
      <sheetName val="신공보고"/>
      <sheetName val="신공 (3)"/>
      <sheetName val="신공 (2)"/>
      <sheetName val="신공미장"/>
      <sheetName val="신공토공"/>
      <sheetName val="신공철근"/>
      <sheetName val="신공보고 (3)"/>
      <sheetName val="Sheet1"/>
      <sheetName val="신공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74">
          <cell r="A1274" t="str">
            <v xml:space="preserve"> </v>
          </cell>
        </row>
      </sheetData>
      <sheetData sheetId="12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상수관로"/>
      <sheetName val="음수대유입"/>
      <sheetName val="음수대유출"/>
      <sheetName val="음수대방류"/>
      <sheetName val="A LINE"/>
      <sheetName val="B LINE"/>
      <sheetName val="공원내"/>
      <sheetName val="드레인관"/>
      <sheetName val="가압장"/>
      <sheetName val="공기변실"/>
      <sheetName val="음수대방류맨홀"/>
      <sheetName val="관보호공집계표"/>
      <sheetName val="관보호공단위수량"/>
      <sheetName val="조서 (0.7)"/>
      <sheetName val="토공수량집계"/>
      <sheetName val="오수맨홀조서"/>
      <sheetName val="갈마신설우수DATA2"/>
      <sheetName val="조서"/>
      <sheetName val="DATE"/>
      <sheetName val="관로토공집계표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교각토공"/>
      <sheetName val="기계경비(시간당)"/>
      <sheetName val="램머"/>
      <sheetName val="저"/>
      <sheetName val="단가조사"/>
      <sheetName val="Sheet1"/>
      <sheetName val="내역"/>
      <sheetName val="가로등내역서"/>
      <sheetName val="노임단가"/>
      <sheetName val="철거산출근거"/>
      <sheetName val="차액보증"/>
      <sheetName val="내역서"/>
      <sheetName val="통일일위1"/>
      <sheetName val="일위대가"/>
      <sheetName val="전기일위대가"/>
      <sheetName val="Sheet5"/>
      <sheetName val="일반전기C"/>
      <sheetName val="연결관암거"/>
      <sheetName val="BOQ(전체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단가비교표 (2)"/>
      <sheetName val="ECS 내역"/>
      <sheetName val="2차 ES"/>
      <sheetName val="E . S 전체"/>
      <sheetName val="도급내역"/>
      <sheetName val="2 차도급"/>
      <sheetName val="증감"/>
      <sheetName val="수량증감"/>
      <sheetName val="3차기성"/>
      <sheetName val="공사기성표지"/>
      <sheetName val="기성, 준공서류"/>
      <sheetName val="단가비교표"/>
      <sheetName val="3 차도급"/>
      <sheetName val="3차잡비"/>
      <sheetName val="잡비2차"/>
      <sheetName val="증감3차"/>
      <sheetName val="동원인원계획표"/>
      <sheetName val="표지 (2)"/>
      <sheetName val="1차공사계약분  "/>
      <sheetName val="2차공사계약분"/>
      <sheetName val="2차 에스카레이션"/>
      <sheetName val="잡비계산근거 (3)"/>
      <sheetName val="2차설계변경에따른잔여공사"/>
      <sheetName val="잔 여 공 사 "/>
      <sheetName val="잡비계산근거 (4)"/>
      <sheetName val="3차공사계약분"/>
      <sheetName val="문  서"/>
      <sheetName val="Sheet1"/>
      <sheetName val="문서2"/>
      <sheetName val="일위대가목록"/>
      <sheetName val="문서2 (2)"/>
      <sheetName val="공사비증감"/>
      <sheetName val="잡비계산근거"/>
      <sheetName val="2차기성"/>
      <sheetName val="증감2차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노임단가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Baby일위대가"/>
      <sheetName val="철거산출근거"/>
      <sheetName val="일위대가목록"/>
      <sheetName val="내역서2안"/>
      <sheetName val="Sheet1"/>
      <sheetName val="일위_파일"/>
      <sheetName val="도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공통가설"/>
      <sheetName val="직노"/>
      <sheetName val="여흥"/>
      <sheetName val="노임단가"/>
      <sheetName val="KYEOUS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Baby일위대가"/>
      <sheetName val="일반전기C"/>
      <sheetName val="토목내역"/>
      <sheetName val="연결관암거"/>
      <sheetName val="공통가설"/>
      <sheetName val="별표"/>
      <sheetName val="터파기및재료"/>
      <sheetName val="Sheet1"/>
      <sheetName val="급수"/>
      <sheetName val="행당원가"/>
      <sheetName val="노임단가"/>
      <sheetName val="Sheeࡴ40"/>
      <sheetName val="목표세부명세"/>
      <sheetName val="통장출금액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공사실행"/>
    </sheetNames>
    <sheetDataSet>
      <sheetData sheetId="0"/>
      <sheetData sheetId="1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000000"/>
      <sheetName val="C.배수관공표지"/>
      <sheetName val="배수관공수량집계표"/>
      <sheetName val="가배수관현황"/>
      <sheetName val="횡배수관수량집계"/>
      <sheetName val="횡배수관연장조서"/>
      <sheetName val="평균터파기"/>
      <sheetName val="RC관집계"/>
      <sheetName val="흄관집계"/>
      <sheetName val="보강흄관집계"/>
      <sheetName val="종배수관집계"/>
      <sheetName val="종배수관현황"/>
      <sheetName val="종배수관단위"/>
      <sheetName val="기존배수관세척"/>
      <sheetName val="날개벽및면벽수량"/>
      <sheetName val="RC관날개벽"/>
      <sheetName val="보강흄관날개벽"/>
      <sheetName val="흄관날개벽"/>
      <sheetName val="면벽수량집계"/>
      <sheetName val="집수정수량집계"/>
      <sheetName val="집수정현황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우배수"/>
      <sheetName val="계산식"/>
      <sheetName val="총괄내역서"/>
      <sheetName val="2000년1차"/>
      <sheetName val="기초자료"/>
      <sheetName val="3.하중계산"/>
      <sheetName val="설계조건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pipe-mid"/>
    </sheetNames>
    <definedNames>
      <definedName name="매크로11"/>
      <definedName name="매크로4"/>
    </defined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내역"/>
      <sheetName val="잡비"/>
      <sheetName val="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45,46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보차도경계석"/>
      <sheetName val="DATE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전신환매도율"/>
      <sheetName val="BOQ"/>
      <sheetName val="을지"/>
      <sheetName val=""/>
      <sheetName val="공사비증감"/>
      <sheetName val="내역서"/>
      <sheetName val="역T형옹벽(3.0)"/>
      <sheetName val="단가 "/>
      <sheetName val="노임"/>
      <sheetName val="일위대가"/>
      <sheetName val="일위대가표"/>
      <sheetName val="일반공사"/>
      <sheetName val="Baby일위대가"/>
      <sheetName val="직노"/>
      <sheetName val="수량산출"/>
      <sheetName val="DATA2000"/>
      <sheetName val="건축공사실행"/>
      <sheetName val="데리네이타현황"/>
      <sheetName val="터파기및재료"/>
      <sheetName val="물가시세"/>
      <sheetName val="노임단가"/>
      <sheetName val="교각1"/>
      <sheetName val="우배수"/>
      <sheetName val="저"/>
      <sheetName val="포장공"/>
      <sheetName val="8.PILE  (돌출)"/>
      <sheetName val="맨홀"/>
      <sheetName val="말뚝지지력산정"/>
      <sheetName val="1차증가원가계산"/>
      <sheetName val="품셈TABLE"/>
      <sheetName val="중기일위대가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맨홀H"/>
      <sheetName val="1.설계조건"/>
    </sheetNames>
    <sheetDataSet>
      <sheetData sheetId="0" refreshError="1"/>
      <sheetData sheetId="1" refreshError="1">
        <row r="2">
          <cell r="A2">
            <v>1</v>
          </cell>
        </row>
      </sheetData>
      <sheetData sheetId="2"/>
      <sheetData sheetId="3" refreshError="1"/>
      <sheetData sheetId="4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</row>
      </sheetData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"/>
      <sheetName val="철근"/>
      <sheetName val="시멘트,모래,자갈 및 골재산출표1"/>
      <sheetName val="시멘트,모래,자갈 및 골재산출표2"/>
      <sheetName val="골재"/>
      <sheetName val="주요자재"/>
    </sheetNames>
    <definedNames>
      <definedName name="메인_메뉴호출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모래90"/>
      <sheetName val="Sheet2"/>
      <sheetName val="단위수량"/>
      <sheetName val="8.PILE  (돌출)"/>
      <sheetName val="A LINE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300</v>
          </cell>
          <cell r="C2">
            <v>30</v>
          </cell>
          <cell r="D2">
            <v>360</v>
          </cell>
          <cell r="E2">
            <v>900</v>
          </cell>
          <cell r="F2">
            <v>153</v>
          </cell>
          <cell r="G2">
            <v>53</v>
          </cell>
          <cell r="H2">
            <v>100</v>
          </cell>
          <cell r="I2">
            <v>0.14000000000000001</v>
          </cell>
          <cell r="J2" t="str">
            <v>ASP</v>
          </cell>
          <cell r="K2">
            <v>125</v>
          </cell>
          <cell r="L2">
            <v>300</v>
          </cell>
        </row>
        <row r="3">
          <cell r="A3">
            <v>2</v>
          </cell>
          <cell r="B3">
            <v>400</v>
          </cell>
          <cell r="C3">
            <v>35</v>
          </cell>
          <cell r="D3">
            <v>470</v>
          </cell>
          <cell r="E3">
            <v>1050</v>
          </cell>
          <cell r="F3">
            <v>169</v>
          </cell>
          <cell r="G3">
            <v>69</v>
          </cell>
          <cell r="H3">
            <v>100</v>
          </cell>
          <cell r="I3">
            <v>0.18</v>
          </cell>
          <cell r="J3" t="str">
            <v>CON'C</v>
          </cell>
          <cell r="K3">
            <v>200</v>
          </cell>
          <cell r="L3">
            <v>30</v>
          </cell>
        </row>
        <row r="4">
          <cell r="A4">
            <v>3</v>
          </cell>
          <cell r="B4">
            <v>450</v>
          </cell>
          <cell r="C4">
            <v>38</v>
          </cell>
          <cell r="D4">
            <v>526</v>
          </cell>
          <cell r="E4">
            <v>1100</v>
          </cell>
          <cell r="F4">
            <v>177</v>
          </cell>
          <cell r="G4">
            <v>77</v>
          </cell>
          <cell r="H4">
            <v>100</v>
          </cell>
          <cell r="I4">
            <v>0.19</v>
          </cell>
          <cell r="J4" t="str">
            <v>보도블럭</v>
          </cell>
          <cell r="K4">
            <v>60</v>
          </cell>
          <cell r="L4">
            <v>30</v>
          </cell>
        </row>
        <row r="5">
          <cell r="A5">
            <v>4</v>
          </cell>
          <cell r="B5">
            <v>500</v>
          </cell>
          <cell r="C5">
            <v>42</v>
          </cell>
          <cell r="D5">
            <v>584</v>
          </cell>
          <cell r="E5">
            <v>1150</v>
          </cell>
          <cell r="F5">
            <v>235</v>
          </cell>
          <cell r="G5">
            <v>85</v>
          </cell>
          <cell r="H5">
            <v>150</v>
          </cell>
          <cell r="I5">
            <v>0.27</v>
          </cell>
          <cell r="J5" t="str">
            <v>고압블럭</v>
          </cell>
          <cell r="K5">
            <v>60</v>
          </cell>
          <cell r="L5">
            <v>30</v>
          </cell>
        </row>
        <row r="6">
          <cell r="A6">
            <v>5</v>
          </cell>
          <cell r="B6">
            <v>600</v>
          </cell>
          <cell r="C6">
            <v>50</v>
          </cell>
          <cell r="D6">
            <v>700</v>
          </cell>
          <cell r="E6">
            <v>1350</v>
          </cell>
          <cell r="F6">
            <v>252</v>
          </cell>
          <cell r="G6">
            <v>102</v>
          </cell>
          <cell r="H6">
            <v>150</v>
          </cell>
          <cell r="I6">
            <v>0.34</v>
          </cell>
        </row>
        <row r="7">
          <cell r="A7">
            <v>6</v>
          </cell>
          <cell r="B7">
            <v>700</v>
          </cell>
          <cell r="C7">
            <v>58</v>
          </cell>
          <cell r="D7">
            <v>816</v>
          </cell>
          <cell r="E7">
            <v>1450</v>
          </cell>
          <cell r="F7">
            <v>269</v>
          </cell>
          <cell r="G7">
            <v>119</v>
          </cell>
          <cell r="H7">
            <v>150</v>
          </cell>
          <cell r="I7">
            <v>0.38</v>
          </cell>
        </row>
        <row r="8">
          <cell r="A8">
            <v>7</v>
          </cell>
          <cell r="B8">
            <v>800</v>
          </cell>
          <cell r="C8">
            <v>66</v>
          </cell>
          <cell r="D8">
            <v>932</v>
          </cell>
          <cell r="E8">
            <v>1600</v>
          </cell>
          <cell r="F8">
            <v>336</v>
          </cell>
          <cell r="G8">
            <v>136</v>
          </cell>
          <cell r="H8">
            <v>200</v>
          </cell>
          <cell r="I8">
            <v>0.53</v>
          </cell>
        </row>
        <row r="9">
          <cell r="A9">
            <v>8</v>
          </cell>
          <cell r="B9">
            <v>900</v>
          </cell>
          <cell r="C9">
            <v>75</v>
          </cell>
          <cell r="D9">
            <v>1050</v>
          </cell>
          <cell r="E9">
            <v>1750</v>
          </cell>
          <cell r="F9">
            <v>354</v>
          </cell>
          <cell r="G9">
            <v>154</v>
          </cell>
          <cell r="H9">
            <v>200</v>
          </cell>
          <cell r="I9">
            <v>0.6</v>
          </cell>
        </row>
        <row r="10">
          <cell r="A10">
            <v>9</v>
          </cell>
          <cell r="B10">
            <v>1000</v>
          </cell>
          <cell r="C10">
            <v>82</v>
          </cell>
          <cell r="D10">
            <v>1164</v>
          </cell>
          <cell r="E10">
            <v>1850</v>
          </cell>
          <cell r="F10">
            <v>370</v>
          </cell>
          <cell r="G10">
            <v>170</v>
          </cell>
          <cell r="H10">
            <v>200</v>
          </cell>
          <cell r="I10">
            <v>0.66</v>
          </cell>
        </row>
        <row r="11">
          <cell r="A11">
            <v>10</v>
          </cell>
          <cell r="B11">
            <v>1100</v>
          </cell>
          <cell r="C11">
            <v>88</v>
          </cell>
          <cell r="D11">
            <v>1276</v>
          </cell>
          <cell r="E11">
            <v>2050</v>
          </cell>
          <cell r="F11">
            <v>437</v>
          </cell>
          <cell r="G11">
            <v>187</v>
          </cell>
          <cell r="H11">
            <v>250</v>
          </cell>
          <cell r="I11">
            <v>0.88</v>
          </cell>
        </row>
        <row r="12">
          <cell r="A12">
            <v>11</v>
          </cell>
          <cell r="B12">
            <v>1200</v>
          </cell>
          <cell r="C12">
            <v>95</v>
          </cell>
          <cell r="D12">
            <v>1390</v>
          </cell>
          <cell r="E12">
            <v>2200</v>
          </cell>
          <cell r="F12">
            <v>453</v>
          </cell>
          <cell r="G12">
            <v>203</v>
          </cell>
          <cell r="H12">
            <v>250</v>
          </cell>
          <cell r="I12">
            <v>0.96</v>
          </cell>
        </row>
        <row r="13">
          <cell r="A13">
            <v>12</v>
          </cell>
          <cell r="B13">
            <v>1350</v>
          </cell>
          <cell r="C13">
            <v>103</v>
          </cell>
          <cell r="D13">
            <v>1556</v>
          </cell>
          <cell r="E13">
            <v>2350</v>
          </cell>
          <cell r="F13">
            <v>528</v>
          </cell>
          <cell r="G13">
            <v>228</v>
          </cell>
          <cell r="H13">
            <v>300</v>
          </cell>
          <cell r="I13">
            <v>1.21</v>
          </cell>
        </row>
        <row r="14">
          <cell r="A14">
            <v>13</v>
          </cell>
          <cell r="B14">
            <v>1500</v>
          </cell>
          <cell r="C14">
            <v>112</v>
          </cell>
          <cell r="D14">
            <v>1724</v>
          </cell>
          <cell r="E14">
            <v>2450</v>
          </cell>
          <cell r="F14">
            <v>552</v>
          </cell>
          <cell r="G14">
            <v>252</v>
          </cell>
          <cell r="H14">
            <v>300</v>
          </cell>
          <cell r="I14">
            <v>1.29</v>
          </cell>
        </row>
      </sheetData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시멘트,모래,자갈 및 골재산출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시멘트,모래,자갈 및 골재산출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계림(함평)"/>
      <sheetName val="계림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포장집계"/>
      <sheetName val="포장자재수량산출"/>
      <sheetName val="수량산출"/>
      <sheetName val="표준단위수량"/>
      <sheetName val="접속부단위"/>
      <sheetName val="Sheet3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총괄집계(다곡2교)"/>
      <sheetName val="토공집계(다곡2교)"/>
      <sheetName val="상부공집계"/>
      <sheetName val="다곡2교"/>
      <sheetName val="시점(우)-날개벽"/>
      <sheetName val="옹벽(1-1)"/>
      <sheetName val="옹벽집계"/>
      <sheetName val="옹벽(2-2,변단면)"/>
      <sheetName val="옹벽(2-2,직단면)"/>
      <sheetName val="토공집계(2)"/>
      <sheetName val="토공집계"/>
      <sheetName val="토공산출"/>
      <sheetName val="수량집계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다곡2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------"/>
      <sheetName val="VXXXXX"/>
      <sheetName val="간지"/>
      <sheetName val="상부집계"/>
      <sheetName val="송강2교상부"/>
      <sheetName val="교명주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------"/>
      <sheetName val="VXXXXX"/>
      <sheetName val="간지"/>
      <sheetName val="상부집계"/>
      <sheetName val="송강2교상부"/>
      <sheetName val="교명주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슬래브(PF)(하류)"/>
    </sheetNames>
    <sheetDataSet>
      <sheetData sheetId="0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빗물받이(910-510-41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분전함신설"/>
      <sheetName val="접지1종"/>
    </sheetNames>
    <sheetDataSet>
      <sheetData sheetId="0" refreshError="1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>
  <externalBook xmlns:r="http://schemas.openxmlformats.org/officeDocument/2006/relationships" r:id="rId1">
    <sheetNames>
      <sheetName val="우수LIST"/>
      <sheetName val="우수관수량"/>
      <sheetName val="우수단수"/>
      <sheetName val="구조물집계"/>
      <sheetName val="우수맨홀집계"/>
      <sheetName val="우수맨홀단수(원형1호)"/>
      <sheetName val="우수맨홀단수(원형2호) "/>
      <sheetName val="우_수받이수량집계"/>
      <sheetName val="우수받이단수"/>
      <sheetName val="오수관LIST"/>
      <sheetName val="관자재집계"/>
      <sheetName val="오수관자재집계 "/>
      <sheetName val="가정오수관"/>
      <sheetName val="주철관절단"/>
      <sheetName val="오수맨홀수량집계"/>
      <sheetName val="오수맨홀단수"/>
      <sheetName val="오수받이수량집계"/>
      <sheetName val="오수받이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5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7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증감내역서"/>
      <sheetName val="입찰안"/>
      <sheetName val="내역"/>
      <sheetName val="소야공정계획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9.xml><?xml version="1.0" encoding="utf-8"?>
<externalLink xmlns="http://schemas.openxmlformats.org/spreadsheetml/2006/main">
  <externalBook xmlns:r="http://schemas.openxmlformats.org/officeDocument/2006/relationships" r:id="rId1">
    <sheetNames>
      <sheetName val="철근집계"/>
      <sheetName val="북후P1-일집-서후"/>
      <sheetName val="북후P1-토집-서후"/>
      <sheetName val="북후P1-일-서후"/>
      <sheetName val="북후P1-일집-평은"/>
      <sheetName val="북후P1-토집-평은"/>
      <sheetName val="북후P1-일-평은"/>
      <sheetName val="북후P2-일집-서후"/>
      <sheetName val="북후P2-토집-서후"/>
      <sheetName val="북후P2-일-서후"/>
      <sheetName val="북후P2-일집-평은"/>
      <sheetName val="북후P2-토집-평은"/>
      <sheetName val="북후P2-일-평은"/>
      <sheetName val="집계표"/>
      <sheetName val="북후1교-철근집계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0.xml><?xml version="1.0" encoding="utf-8"?>
<externalLink xmlns="http://schemas.openxmlformats.org/spreadsheetml/2006/main">
  <externalBook xmlns:r="http://schemas.openxmlformats.org/officeDocument/2006/relationships" r:id="rId1">
    <sheetNames>
      <sheetName val="1-시청1"/>
      <sheetName val="1-시청2"/>
      <sheetName val="종각집계"/>
      <sheetName val="종각1"/>
      <sheetName val="2-시청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1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준검 내역서"/>
      <sheetName val="내역서"/>
      <sheetName val="실행철강하도"/>
      <sheetName val="Qheet6"/>
      <sheetName val="차액보증"/>
      <sheetName val="산출내역서"/>
      <sheetName val="#REF"/>
      <sheetName val="공사개요"/>
      <sheetName val="일위대가"/>
      <sheetName val="주차구획선수량"/>
      <sheetName val="자재단가비교표"/>
      <sheetName val="갑지"/>
      <sheetName val="개요"/>
      <sheetName val="부대tu"/>
      <sheetName val="금호"/>
      <sheetName val="내역"/>
      <sheetName val="신공항A-9(원가수정)"/>
      <sheetName val="저"/>
      <sheetName val="정부노임단가"/>
      <sheetName val="A-4"/>
      <sheetName val="목차"/>
      <sheetName val="가도공"/>
      <sheetName val="변경비교-을"/>
      <sheetName val="재개발"/>
      <sheetName val="하조서"/>
      <sheetName val="한강운반비"/>
      <sheetName val="토적집계"/>
      <sheetName val="데리네이타현황"/>
      <sheetName val="도급"/>
      <sheetName val="부대내역"/>
      <sheetName val="서∼군(2)"/>
      <sheetName val="6공구(당초)"/>
      <sheetName val="품의서"/>
      <sheetName val="SG"/>
      <sheetName val="2.대외공문"/>
      <sheetName val="낙찰표"/>
      <sheetName val="후다내역"/>
      <sheetName val="BID"/>
      <sheetName val="SP-B1"/>
      <sheetName val="노임단가"/>
      <sheetName val="98NS-N"/>
      <sheetName val="소야공정계획표"/>
      <sheetName val="설계예산서"/>
      <sheetName val="45,46"/>
      <sheetName val="공업용수관로"/>
      <sheetName val="기초코드"/>
      <sheetName val="을"/>
      <sheetName val="입적표"/>
      <sheetName val="설계"/>
      <sheetName val="공통가설"/>
      <sheetName val="1.수인터널"/>
      <sheetName val="Total"/>
      <sheetName val="6PILE  (돌출)"/>
      <sheetName val="일위(토목)"/>
      <sheetName val="공제구간조서"/>
      <sheetName val="일위대가표"/>
      <sheetName val="SANTOGO"/>
      <sheetName val="대로근거"/>
      <sheetName val="실행대비"/>
      <sheetName val="토목주소"/>
      <sheetName val="보할"/>
      <sheetName val="내역(최종본4.5)"/>
      <sheetName val="시공여유율"/>
      <sheetName val="총괄-1"/>
      <sheetName val="단가산출서"/>
      <sheetName val="DATA"/>
      <sheetName val="원형1호맨홀토공수량"/>
      <sheetName val="갑지(추정)"/>
      <sheetName val="자재단가"/>
      <sheetName val="건축내역서"/>
      <sheetName val="단가비교표"/>
      <sheetName val="대비"/>
      <sheetName val="물가시세"/>
      <sheetName val="초기화면"/>
      <sheetName val="2000년1차"/>
      <sheetName val="98지급계획"/>
      <sheetName val="특수선일위대가"/>
      <sheetName val="건축내역"/>
      <sheetName val="3차준공"/>
      <sheetName val="횡배수관토공수량"/>
      <sheetName val="지주설치제원"/>
      <sheetName val="AS포장복구 "/>
      <sheetName val="Dae_Jiju"/>
      <sheetName val="Sikje_ingun"/>
      <sheetName val="TREE_D"/>
      <sheetName val="eq_data"/>
      <sheetName val="기본단가"/>
      <sheetName val="설 계"/>
      <sheetName val="경비"/>
      <sheetName val="입력시트"/>
      <sheetName val="장비집계"/>
      <sheetName val="결과조달"/>
      <sheetName val="중로근거"/>
      <sheetName val="원본(갑지)"/>
      <sheetName val="전기공사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실행내역"/>
      <sheetName val="접속도로1"/>
      <sheetName val="0.0ControlSheet"/>
      <sheetName val="0.1keyAssumption"/>
      <sheetName val="입찰품의서"/>
      <sheetName val="단"/>
      <sheetName val="전체_1설계"/>
      <sheetName val="수로단위수량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시화점실행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11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경부총괄"/>
    </sheetNames>
    <definedNames>
      <definedName name="Macro13"/>
      <definedName name="Macro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>
  <externalBook xmlns:r="http://schemas.openxmlformats.org/officeDocument/2006/relationships" r:id="rId1">
    <sheetNames>
      <sheetName val="배수공"/>
      <sheetName val="배수관공"/>
      <sheetName val="도수로공"/>
      <sheetName val="암거공"/>
      <sheetName val="암거날개벽 "/>
      <sheetName val="측구공"/>
      <sheetName val="기타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암거"/>
      <sheetName val="포장공"/>
      <sheetName val="배수공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6.xml><?xml version="1.0" encoding="utf-8"?>
<externalLink xmlns="http://schemas.openxmlformats.org/spreadsheetml/2006/main">
  <externalBook xmlns:r="http://schemas.openxmlformats.org/officeDocument/2006/relationships" r:id="rId1">
    <sheetNames>
      <sheetName val="기초자료"/>
      <sheetName val="여과지동"/>
      <sheetName val="자재단가"/>
    </sheetNames>
    <sheetDataSet>
      <sheetData sheetId="0">
        <row r="3">
          <cell r="A3">
            <v>1</v>
          </cell>
        </row>
      </sheetData>
      <sheetData sheetId="1">
        <row r="3">
          <cell r="F3">
            <v>2</v>
          </cell>
        </row>
      </sheetData>
      <sheetData sheetId="2" refreshError="1"/>
    </sheetDataSet>
  </externalBook>
</externalLink>
</file>

<file path=xl/externalLinks/externalLink117.xml><?xml version="1.0" encoding="utf-8"?>
<externalLink xmlns="http://schemas.openxmlformats.org/spreadsheetml/2006/main">
  <externalBook xmlns:r="http://schemas.openxmlformats.org/officeDocument/2006/relationships" r:id="rId1">
    <sheetNames>
      <sheetName val="가공케이블신설(터널)"/>
      <sheetName val="가공케이블신설(터널) (2)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날개벽수량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2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21.xml><?xml version="1.0" encoding="utf-8"?>
<externalLink xmlns="http://schemas.openxmlformats.org/spreadsheetml/2006/main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자재단가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Sheet3"/>
      <sheetName val="2004년 공정표(터널공)"/>
      <sheetName val="2004년 공정표(토공,배수구조물)"/>
      <sheetName val="공종별 수량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70%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12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현장별"/>
      <sheetName val="자재단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23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1,2공구원가계산서"/>
      <sheetName val="2공구산출내역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DATE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공종명</v>
          </cell>
        </row>
      </sheetData>
      <sheetData sheetId="6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DATE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공종명</v>
          </cell>
        </row>
      </sheetData>
      <sheetData sheetId="6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>
  <externalBook xmlns:r="http://schemas.openxmlformats.org/officeDocument/2006/relationships" r:id="rId1">
    <sheetNames>
      <sheetName val="공사갑지"/>
      <sheetName val="노임단가"/>
      <sheetName val="공사원가"/>
      <sheetName val="1-과거길-내역서 "/>
      <sheetName val="재료비"/>
      <sheetName val="일위대가"/>
      <sheetName val="단가산출 "/>
      <sheetName val="운반수량"/>
      <sheetName val="토적표"/>
      <sheetName val="중기목록표"/>
      <sheetName val="중기목록"/>
      <sheetName val="중기산출"/>
      <sheetName val="과거길"/>
      <sheetName val="Sheet2"/>
      <sheetName val="단가산출  (2)"/>
      <sheetName val="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27.xml><?xml version="1.0" encoding="utf-8"?>
<externalLink xmlns="http://schemas.openxmlformats.org/spreadsheetml/2006/main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일위대가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28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일위대가목록"/>
      <sheetName val="투찰내역"/>
      <sheetName val="SG"/>
      <sheetName val="일위대가"/>
      <sheetName val="BID"/>
      <sheetName val=" HIT-&gt;HMC 견적(3900)"/>
      <sheetName val="입찰안"/>
      <sheetName val="한전일위"/>
      <sheetName val="갑지"/>
      <sheetName val="현장관리비"/>
      <sheetName val="일위목록"/>
      <sheetName val="합계"/>
      <sheetName val="일위CODE"/>
      <sheetName val="요율"/>
      <sheetName val="후다내역"/>
      <sheetName val="실행철강하도"/>
      <sheetName val="간접비계산"/>
      <sheetName val="단가"/>
      <sheetName val="Macro1"/>
      <sheetName val="일  위  대  가  목  록"/>
      <sheetName val="원형1호맨홀토공수량"/>
      <sheetName val="산수배수"/>
      <sheetName val="중기비"/>
      <sheetName val="노무비"/>
      <sheetName val="자재단가"/>
      <sheetName val="품셈"/>
      <sheetName val="#2_일위대가목록"/>
      <sheetName val="건설성적"/>
      <sheetName val="원가계산서"/>
      <sheetName val="관급자재"/>
      <sheetName val="1공구산출내역서"/>
      <sheetName val="단가적용"/>
      <sheetName val="간접(90)"/>
      <sheetName val="단가산출"/>
      <sheetName val="금액결정"/>
      <sheetName val="장문교(대전)"/>
      <sheetName val="우배수"/>
      <sheetName val="계산식"/>
      <sheetName val="전체"/>
      <sheetName val="저"/>
      <sheetName val="참조"/>
      <sheetName val="당초명세(평)"/>
      <sheetName val="인부신상자료"/>
      <sheetName val="일위산출"/>
      <sheetName val="1공구원가계산서"/>
      <sheetName val="1유리"/>
      <sheetName val="세부추진"/>
      <sheetName val="제안서"/>
      <sheetName val="상용보강"/>
      <sheetName val="행정표준(1)"/>
      <sheetName val="행정표준(2)"/>
      <sheetName val="관급"/>
      <sheetName val="장비"/>
      <sheetName val="산근1"/>
      <sheetName val="노무"/>
      <sheetName val="자재"/>
      <sheetName val="설계가"/>
      <sheetName val="증감내역서"/>
      <sheetName val="교각토공 _2_"/>
      <sheetName val="2공구산출내역"/>
      <sheetName val="운반비요율"/>
      <sheetName val="1,2공구원가계산서"/>
      <sheetName val="3.공통공사대비"/>
      <sheetName val="PI"/>
      <sheetName val="품셈총괄표"/>
      <sheetName val="유동표"/>
      <sheetName val="조명율표"/>
      <sheetName val="노임단가"/>
      <sheetName val="INSTR"/>
      <sheetName val="6PILE  (돌출)"/>
      <sheetName val="HRSG SMALL07220"/>
      <sheetName val="1단계"/>
      <sheetName val="일위총괄"/>
      <sheetName val="덕전리"/>
      <sheetName val="TEST1"/>
      <sheetName val="6. 안전관리비"/>
      <sheetName val="2000년1차"/>
      <sheetName val="2000전체분"/>
      <sheetName val="#REF"/>
      <sheetName val="차액보증"/>
      <sheetName val="견적의뢰서"/>
      <sheetName val="노무비 근거"/>
      <sheetName val="기본설계기준"/>
      <sheetName val="일위"/>
      <sheetName val="JUCKEYK"/>
      <sheetName val="S0"/>
      <sheetName val="b_balju"/>
      <sheetName val="조건표"/>
      <sheetName val="직노"/>
      <sheetName val="Macro2"/>
      <sheetName val="입출재고현황 (2)"/>
      <sheetName val="일위대가목록표"/>
      <sheetName val="작업일보"/>
      <sheetName val="조명시설"/>
      <sheetName val="을"/>
      <sheetName val="기초1"/>
      <sheetName val="조건표 (2)"/>
      <sheetName val="c_balj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129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편입토지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30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>
  <externalBook xmlns:r="http://schemas.openxmlformats.org/officeDocument/2006/relationships" r:id="rId1">
    <sheetNames>
      <sheetName val="약품공급2"/>
      <sheetName val="대포2교접속"/>
      <sheetName val="천방교접속"/>
    </sheetNames>
    <sheetDataSet>
      <sheetData sheetId="0"/>
      <sheetData sheetId="1" refreshError="1"/>
      <sheetData sheetId="2" refreshError="1"/>
    </sheetDataSet>
  </externalBook>
</externalLink>
</file>

<file path=xl/externalLinks/externalLink13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연결문서"/>
      <sheetName val="인건비"/>
      <sheetName val="3)중기비"/>
      <sheetName val="#REF"/>
      <sheetName val="1)토공총괄표"/>
      <sheetName val="약품공급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33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4.xml><?xml version="1.0" encoding="utf-8"?>
<externalLink xmlns="http://schemas.openxmlformats.org/spreadsheetml/2006/main">
  <externalBook xmlns:r="http://schemas.openxmlformats.org/officeDocument/2006/relationships" r:id="rId1">
    <sheetNames>
      <sheetName val="토공"/>
      <sheetName val="토공 (2)"/>
      <sheetName val="BASIC"/>
      <sheetName val="배수"/>
      <sheetName val="구조"/>
      <sheetName val="포장"/>
      <sheetName val="부대"/>
      <sheetName val="노임00"/>
      <sheetName val="장비00"/>
      <sheetName val="자재98"/>
      <sheetName val="2000년1차"/>
      <sheetName val="2000전체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5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일위"/>
      <sheetName val="조명율표"/>
      <sheetName val="투찰내역"/>
      <sheetName val="조경일람"/>
      <sheetName val="부대공사비"/>
      <sheetName val="내역서"/>
      <sheetName val="BID"/>
      <sheetName val="단가일람"/>
      <sheetName val="차액보증"/>
      <sheetName val="SLAB데이터"/>
      <sheetName val="#REF"/>
      <sheetName val="간접1"/>
      <sheetName val="약품공급2"/>
      <sheetName val="99총공사내역서"/>
      <sheetName val="퍼스트"/>
      <sheetName val="지질조사"/>
      <sheetName val="정부노임단가"/>
      <sheetName val="C1ㅇ"/>
      <sheetName val="노임"/>
      <sheetName val="접지수량"/>
      <sheetName val="Total 단위경유량집계"/>
      <sheetName val="내역서(전기)"/>
      <sheetName val="조명시설"/>
      <sheetName val="CALCULATION"/>
      <sheetName val="원가계산서"/>
      <sheetName val="DANGA"/>
      <sheetName val="일위대가"/>
      <sheetName val="설계조건"/>
      <sheetName val="sheet1"/>
      <sheetName val="1,2공구원가계산서"/>
      <sheetName val="2공구산출내역"/>
      <sheetName val="1공구산출내역서"/>
      <sheetName val="실행철강하도"/>
      <sheetName val="RE9604"/>
      <sheetName val="실행내역"/>
      <sheetName val="MOTOR"/>
      <sheetName val="전체제잡비"/>
      <sheetName val="산근"/>
      <sheetName val="마산월령동골조물량변경"/>
      <sheetName val="건축내역"/>
      <sheetName val="기계경비(시간당)"/>
      <sheetName val="단가"/>
      <sheetName val="DB"/>
      <sheetName val="잡철물"/>
      <sheetName val="기본단가표"/>
      <sheetName val="재료집계표"/>
      <sheetName val="제경비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산출근거"/>
      <sheetName val="준검 내역서"/>
      <sheetName val="SIL98"/>
      <sheetName val="금액내역서"/>
      <sheetName val="1.수인터널"/>
      <sheetName val="품셈TABLE"/>
      <sheetName val="기계경비일람"/>
      <sheetName val="내역(원안-대안)"/>
      <sheetName val="항목(1)"/>
      <sheetName val="총괄표"/>
      <sheetName val="교각1"/>
      <sheetName val="노임단가"/>
      <sheetName val="단위단가"/>
      <sheetName val="수량산출서"/>
      <sheetName val="공사비예산서(토목분)"/>
      <sheetName val="적점"/>
      <sheetName val="당진1,2호기전선관설치및접지4차공사내역서-을지"/>
      <sheetName val="기계내역서"/>
      <sheetName val="1001"/>
      <sheetName val="공사개요"/>
      <sheetName val="매입세율"/>
      <sheetName val="5회토적"/>
      <sheetName val="일위목록"/>
      <sheetName val="요율"/>
      <sheetName val="관리비비계상"/>
      <sheetName val="하남내역"/>
      <sheetName val="BH-1 (2)"/>
      <sheetName val="hvac(제어동)"/>
      <sheetName val="관급"/>
      <sheetName val="N賃率-職"/>
      <sheetName val="자재일람"/>
      <sheetName val="4.전기"/>
      <sheetName val="조경"/>
      <sheetName val="직공비"/>
      <sheetName val="설비2차"/>
      <sheetName val="NYS"/>
      <sheetName val="총괄내역서"/>
      <sheetName val="표  지"/>
      <sheetName val="일위대가표"/>
      <sheetName val="대포2교접속"/>
      <sheetName val="천방교접속"/>
      <sheetName val="일반공사"/>
      <sheetName val="현장설명"/>
      <sheetName val="현장지지물물량"/>
      <sheetName val="결재갑지"/>
      <sheetName val="직노"/>
      <sheetName val="도급"/>
      <sheetName val="ITEM"/>
      <sheetName val="공문"/>
      <sheetName val="내역(중앙)"/>
      <sheetName val="제안서"/>
      <sheetName val="행정표준(1)"/>
      <sheetName val="행정표준(2)"/>
      <sheetName val="예가내역서"/>
      <sheetName val="경비2내역"/>
      <sheetName val="자료"/>
      <sheetName val="예산변경원인분석"/>
      <sheetName val="터파기및재료"/>
      <sheetName val="초기화면"/>
      <sheetName val="폐기물"/>
      <sheetName val="인원계획"/>
      <sheetName val="예산서"/>
      <sheetName val="DATA"/>
      <sheetName val="금융비용"/>
      <sheetName val="타공종이기"/>
      <sheetName val="데이타"/>
      <sheetName val="INPUT"/>
      <sheetName val="이형관"/>
      <sheetName val="일반부표"/>
      <sheetName val="구조물견적서"/>
      <sheetName val="앉음벽 (2)"/>
      <sheetName val="6호기"/>
      <sheetName val="98지급계획"/>
      <sheetName val="I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136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>
  <externalBook xmlns:r="http://schemas.openxmlformats.org/officeDocument/2006/relationships" r:id="rId1">
    <sheetNames>
      <sheetName val="토공 total"/>
      <sheetName val="교대집계"/>
      <sheetName val="시점부"/>
      <sheetName val="시점부토공"/>
      <sheetName val="종점부"/>
      <sheetName val="종점부토공"/>
      <sheetName val="교각집계"/>
      <sheetName val="교각수량"/>
      <sheetName val="가도및축도집계"/>
      <sheetName val="가도및 축도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토공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9.xml><?xml version="1.0" encoding="utf-8"?>
<externalLink xmlns="http://schemas.openxmlformats.org/spreadsheetml/2006/main">
  <externalBook xmlns:r="http://schemas.openxmlformats.org/officeDocument/2006/relationships" r:id="rId1">
    <sheetNames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VXXXXX"/>
      <sheetName val="토적표"/>
      <sheetName val="집계표"/>
      <sheetName val="토적집계표"/>
      <sheetName val="말뚝지지력산정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140.xml><?xml version="1.0" encoding="utf-8"?>
<externalLink xmlns="http://schemas.openxmlformats.org/spreadsheetml/2006/main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1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42.xml><?xml version="1.0" encoding="utf-8"?>
<externalLink xmlns="http://schemas.openxmlformats.org/spreadsheetml/2006/main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200"/>
      <sheetName val="김천일위"/>
      <sheetName val="가로등내역서"/>
      <sheetName val="FILE1"/>
      <sheetName val="설계내역서"/>
      <sheetName val="000000"/>
      <sheetName val="재료"/>
      <sheetName val="DANGA"/>
      <sheetName val="입찰보고"/>
      <sheetName val="단중표"/>
      <sheetName val="설계조건"/>
      <sheetName val="일위대가목차"/>
      <sheetName val="노임"/>
      <sheetName val="1차설계변경내역"/>
      <sheetName val="#REF"/>
      <sheetName val="지급자재"/>
      <sheetName val="자료입력"/>
      <sheetName val="A-4"/>
      <sheetName val="제경비율"/>
      <sheetName val="평3"/>
      <sheetName val="내역서"/>
      <sheetName val="부대공Ⅱ"/>
      <sheetName val="설계예산서"/>
      <sheetName val="개요"/>
      <sheetName val="산출근거"/>
      <sheetName val="직노"/>
      <sheetName val="SLAB&quot;1&quot;"/>
      <sheetName val="관리,공감"/>
      <sheetName val="통로box전기"/>
      <sheetName val="101동"/>
      <sheetName val="일위대가(계측기설치)"/>
      <sheetName val="금액내역서"/>
      <sheetName val="총괄표"/>
      <sheetName val="실행내역"/>
      <sheetName val="손익분석"/>
      <sheetName val="DATA"/>
      <sheetName val="집계표"/>
      <sheetName val="기계경비(시간당)"/>
      <sheetName val="조명율표"/>
      <sheetName val="노임단가"/>
      <sheetName val="예산변경사항"/>
      <sheetName val="VXXXXX"/>
      <sheetName val="요율"/>
      <sheetName val="조경일람"/>
      <sheetName val="도급내역서(재노경)"/>
      <sheetName val="자재단가"/>
      <sheetName val="1.수인터널"/>
      <sheetName val="48일위"/>
      <sheetName val="총공사내역서"/>
      <sheetName val="Sheet1"/>
      <sheetName val="골재산출"/>
      <sheetName val="20관리비율"/>
      <sheetName val="백암비스타내역"/>
      <sheetName val="단가비교표_공통1"/>
      <sheetName val="공통가설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43.xml><?xml version="1.0" encoding="utf-8"?>
<externalLink xmlns="http://schemas.openxmlformats.org/spreadsheetml/2006/main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단가"/>
    </sheetNames>
    <sheetDataSet>
      <sheetData sheetId="0">
        <row r="2">
          <cell r="B2" t="str">
            <v>품목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4.xml><?xml version="1.0" encoding="utf-8"?>
<externalLink xmlns="http://schemas.openxmlformats.org/spreadsheetml/2006/main">
  <externalBook xmlns:r="http://schemas.openxmlformats.org/officeDocument/2006/relationships" r:id="rId1">
    <sheetNames>
      <sheetName val="타이틀"/>
      <sheetName val="토공총괄"/>
      <sheetName val="자재집계(총괄)"/>
      <sheetName val="수리계산"/>
      <sheetName val="1공구"/>
      <sheetName val="자재집계"/>
      <sheetName val="토공총괄 (1)"/>
      <sheetName val="토적"/>
      <sheetName val="배수집(가)"/>
      <sheetName val="집수정"/>
      <sheetName val="종면벽"/>
      <sheetName val="배수관"/>
      <sheetName val="포장"/>
      <sheetName val="연결관"/>
      <sheetName val="2공구"/>
      <sheetName val="토공총괄 (2)"/>
      <sheetName val="토적(2)"/>
      <sheetName val="자재집계 (2)"/>
      <sheetName val="용수개거"/>
      <sheetName val="깨기"/>
      <sheetName val="Sheet2"/>
      <sheetName val="정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5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</sheetNames>
    <sheetDataSet>
      <sheetData sheetId="0"/>
      <sheetData sheetId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46.xml><?xml version="1.0" encoding="utf-8"?>
<externalLink xmlns="http://schemas.openxmlformats.org/spreadsheetml/2006/main">
  <externalBook xmlns:r="http://schemas.openxmlformats.org/officeDocument/2006/relationships" r:id="rId1">
    <sheetNames>
      <sheetName val="폐기물처리공"/>
      <sheetName val="교량단면도"/>
      <sheetName val="교명주깨기"/>
      <sheetName val="상부난간"/>
      <sheetName val="난간(2)"/>
      <sheetName val="슬라브깨기"/>
      <sheetName val="교대깨기"/>
      <sheetName val="교각깨기"/>
      <sheetName val="사급자재대"/>
      <sheetName val="골재집계표"/>
      <sheetName val="관급자재집계"/>
      <sheetName val="총괄자재집계표"/>
      <sheetName val="토공"/>
      <sheetName val="구조물깨기집계표"/>
      <sheetName val="깨기수량"/>
      <sheetName val="옹벽형L형측구"/>
      <sheetName val="맹암거"/>
      <sheetName val="횡배수관리스트"/>
      <sheetName val="옹벽형형L측구조서"/>
      <sheetName val="맹암거설치조서"/>
      <sheetName val="L형측구"/>
      <sheetName val="L형측구조서"/>
      <sheetName val="배수구조물공수량표"/>
      <sheetName val="흄관"/>
      <sheetName val="흄관 (2)"/>
      <sheetName val="배수구조물토공표"/>
      <sheetName val="배수관단위"/>
      <sheetName val="역T옹벽 "/>
      <sheetName val="역T옹벽조서 "/>
      <sheetName val="구조물재료표"/>
      <sheetName val="포장공수량집계"/>
      <sheetName val="포장수량집계"/>
      <sheetName val="본선구간 포장수량"/>
      <sheetName val="편구배별연장산출서"/>
      <sheetName val="확폭구간포장수량"/>
      <sheetName val="확폭수량산출"/>
      <sheetName val="접속도로포장수량"/>
      <sheetName val="포장공제및추가수량"/>
      <sheetName val="구조물공제량"/>
      <sheetName val="L형옹벽공제"/>
      <sheetName val="L형측구공제"/>
      <sheetName val="가드레일조서"/>
      <sheetName val="차선도색집계"/>
      <sheetName val="낙석방지책"/>
      <sheetName val="교통표지판"/>
      <sheetName val="갈매기표지판"/>
      <sheetName val="도로표지병"/>
      <sheetName val="표지"/>
      <sheetName val="토공집계"/>
      <sheetName val="토적표"/>
      <sheetName val="구조물 깨기"/>
      <sheetName val="배수공수량집계표"/>
      <sheetName val="암거(1.0×1.0)"/>
      <sheetName val="날개벽수량산출"/>
      <sheetName val="날개벽터파기"/>
      <sheetName val="차수벽 수량산출"/>
      <sheetName val="포장수량집꼐"/>
      <sheetName val="포장조서"/>
      <sheetName val="포장단위일반"/>
      <sheetName val="줄눈수량조서"/>
      <sheetName val="2집"/>
      <sheetName val="저도"/>
      <sheetName val="토적(2지구)"/>
      <sheetName val="배수집"/>
      <sheetName val="개조"/>
      <sheetName val="집수보"/>
      <sheetName val="옹벽수량 (2.0)"/>
      <sheetName val="옹벽수량2.5"/>
      <sheetName val="관"/>
      <sheetName val="흄관토공"/>
      <sheetName val="토공집계표"/>
      <sheetName val="구조물깨기"/>
      <sheetName val="옹벽형형L측구조서 (H=0.5)"/>
      <sheetName val="옹벽수량집계"/>
      <sheetName val="옹벽형L형측구 "/>
      <sheetName val="횡배수관날개벽"/>
      <sheetName val="면벽수량집계"/>
      <sheetName val="면벽수량산출"/>
      <sheetName val="흄관기초"/>
      <sheetName val="접속도로"/>
      <sheetName val="포장(3.0)"/>
      <sheetName val="포장(2.5)"/>
      <sheetName val="용소리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47.xml><?xml version="1.0" encoding="utf-8"?>
<externalLink xmlns="http://schemas.openxmlformats.org/spreadsheetml/2006/main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BID"/>
      <sheetName val="차액보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8.xml><?xml version="1.0" encoding="utf-8"?>
<externalLink xmlns="http://schemas.openxmlformats.org/spreadsheetml/2006/main">
  <externalBook xmlns:r="http://schemas.openxmlformats.org/officeDocument/2006/relationships" r:id="rId1">
    <sheetNames>
      <sheetName val="덕전리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9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덕전리"/>
    </sheetNames>
    <sheetDataSet>
      <sheetData sheetId="0" refreshError="1"/>
      <sheetData sheetId="1" refreshError="1"/>
    </sheetDataSet>
  </externalBook>
</externalLink>
</file>

<file path=xl/externalLinks/externalLink150.xml><?xml version="1.0" encoding="utf-8"?>
<externalLink xmlns="http://schemas.openxmlformats.org/spreadsheetml/2006/main">
  <externalBook xmlns:r="http://schemas.openxmlformats.org/officeDocument/2006/relationships" r:id="rId1">
    <sheetNames>
      <sheetName val="수량집계2지구"/>
      <sheetName val="총자재집계"/>
      <sheetName val="자재집계2지구"/>
      <sheetName val="토공집계"/>
      <sheetName val="토적표"/>
      <sheetName val="규준틀"/>
      <sheetName val="호안공집계"/>
      <sheetName val="호안토공"/>
      <sheetName val="GA집계"/>
      <sheetName val="GA산근3H"/>
      <sheetName val="부대공"/>
      <sheetName val="헐기집계"/>
      <sheetName val="헐기물량"/>
      <sheetName val="ABUT수량-A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1.xml><?xml version="1.0" encoding="utf-8"?>
<externalLink xmlns="http://schemas.openxmlformats.org/spreadsheetml/2006/main">
  <externalBook xmlns:r="http://schemas.openxmlformats.org/officeDocument/2006/relationships" r:id="rId1">
    <sheetNames>
      <sheetName val="수량집계2지구"/>
      <sheetName val="총자재집계"/>
      <sheetName val="자재집계2지구"/>
      <sheetName val="토공집계"/>
      <sheetName val="토적표"/>
      <sheetName val="규준틀"/>
      <sheetName val="호안공집계"/>
      <sheetName val="호안토공"/>
      <sheetName val="GA집계"/>
      <sheetName val="GA산근3H"/>
      <sheetName val="부대공"/>
      <sheetName val="헐기집계"/>
      <sheetName val="헐기물량"/>
      <sheetName val="ABUT수량-A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2.xml><?xml version="1.0" encoding="utf-8"?>
<externalLink xmlns="http://schemas.openxmlformats.org/spreadsheetml/2006/main">
  <externalBook xmlns:r="http://schemas.openxmlformats.org/officeDocument/2006/relationships" r:id="rId1">
    <sheetNames>
      <sheetName val="단산목록"/>
      <sheetName val="신규단가산출서"/>
      <sheetName val="일위목록"/>
      <sheetName val="신규일위대가"/>
      <sheetName val="Sheet1"/>
      <sheetName val="Sheet1 (2)"/>
      <sheetName val="Sheet1 (3)"/>
      <sheetName val="Sheet1 (4)"/>
      <sheetName val="Sheet1 (5)"/>
      <sheetName val="Sheet1 (6)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3.xml><?xml version="1.0" encoding="utf-8"?>
<externalLink xmlns="http://schemas.openxmlformats.org/spreadsheetml/2006/main">
  <externalBook xmlns:r="http://schemas.openxmlformats.org/officeDocument/2006/relationships" r:id="rId1">
    <sheetNames>
      <sheetName val="단산목록"/>
      <sheetName val="신규단가산출서"/>
      <sheetName val="일위목록"/>
      <sheetName val="신규일위대가"/>
      <sheetName val="Sheet1"/>
      <sheetName val="Sheet1 (2)"/>
      <sheetName val="Sheet1 (3)"/>
      <sheetName val="Sheet1 (4)"/>
      <sheetName val="Sheet1 (5)"/>
      <sheetName val="Sheet1 (6)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4.xml><?xml version="1.0" encoding="utf-8"?>
<externalLink xmlns="http://schemas.openxmlformats.org/spreadsheetml/2006/main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직공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5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input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CODE"/>
      <sheetName val="SLAB&quot;1&quot;"/>
      <sheetName val="직공비"/>
      <sheetName val="건축-물가변동"/>
      <sheetName val="COPING"/>
      <sheetName val="품셈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56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57.xml><?xml version="1.0" encoding="utf-8"?>
<externalLink xmlns="http://schemas.openxmlformats.org/spreadsheetml/2006/main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58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9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발"/>
      <sheetName val="점수"/>
      <sheetName val="Sheet1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0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공사원가계산서(조정)"/>
      <sheetName val="공사원가계산서(조정) (2)"/>
      <sheetName val="갑지(조정)"/>
      <sheetName val="을지(조정)"/>
      <sheetName val="공임산출 (조정품셈)"/>
      <sheetName val="일위대가"/>
      <sheetName val="산출조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61.xml><?xml version="1.0" encoding="utf-8"?>
<externalLink xmlns="http://schemas.openxmlformats.org/spreadsheetml/2006/main">
  <externalBook xmlns:r="http://schemas.openxmlformats.org/officeDocument/2006/relationships" r:id="rId1">
    <sheetNames>
      <sheetName val="수정일지"/>
      <sheetName val="교량간지"/>
      <sheetName val="교량간지 (2)"/>
      <sheetName val="목차"/>
      <sheetName val="역T형"/>
      <sheetName val="철근보강위치"/>
      <sheetName val="날개벽1-1"/>
      <sheetName val="날개벽1-2"/>
      <sheetName val="날개벽1"/>
      <sheetName val="날개벽2"/>
      <sheetName val="날개벽3"/>
      <sheetName val="접속 SLAB,BRACKET 설계"/>
      <sheetName val="Module1"/>
      <sheetName val="변수정의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2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소비자가"/>
      <sheetName val="역T형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3.xml><?xml version="1.0" encoding="utf-8"?>
<externalLink xmlns="http://schemas.openxmlformats.org/spreadsheetml/2006/main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소비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4.xml><?xml version="1.0" encoding="utf-8"?>
<externalLink xmlns="http://schemas.openxmlformats.org/spreadsheetml/2006/main">
  <externalBook xmlns:r="http://schemas.openxmlformats.org/officeDocument/2006/relationships" r:id="rId1">
    <sheetNames>
      <sheetName val="수량총괄집계표"/>
      <sheetName val="수량집계"/>
      <sheetName val="부대공"/>
      <sheetName val="토공집계"/>
      <sheetName val="소업1교"/>
      <sheetName val="창규ex"/>
      <sheetName val="창규ex (2)"/>
      <sheetName val="교각-집계"/>
      <sheetName val="교각수량"/>
      <sheetName val="시점(우)-날개벽"/>
      <sheetName val="시점(좌)-날개벽"/>
      <sheetName val="종점(우)-날개벽"/>
      <sheetName val="종점(좌)-날개벽"/>
      <sheetName val="접속 슬래브"/>
      <sheetName val="토공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5.xml><?xml version="1.0" encoding="utf-8"?>
<externalLink xmlns="http://schemas.openxmlformats.org/spreadsheetml/2006/main">
  <externalBook xmlns:r="http://schemas.openxmlformats.org/officeDocument/2006/relationships" r:id="rId1">
    <sheetNames>
      <sheetName val="단가보완"/>
      <sheetName val="가공비"/>
      <sheetName val="소업1교"/>
    </sheetNames>
    <sheetDataSet>
      <sheetData sheetId="0"/>
      <sheetData sheetId="1"/>
      <sheetData sheetId="2" refreshError="1"/>
    </sheetDataSet>
  </externalBook>
</externalLink>
</file>

<file path=xl/externalLinks/externalLink166.xml><?xml version="1.0" encoding="utf-8"?>
<externalLink xmlns="http://schemas.openxmlformats.org/spreadsheetml/2006/main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member design"/>
      <sheetName val="design criteria"/>
      <sheetName val="working load at the btm ft."/>
      <sheetName val="plan&amp;section of foundation"/>
      <sheetName val="soil bearing check"/>
      <sheetName val="교각1"/>
      <sheetName val="BID"/>
      <sheetName val="갑지"/>
      <sheetName val="결과조달"/>
      <sheetName val="일위대가표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7.xml><?xml version="1.0" encoding="utf-8"?>
<externalLink xmlns="http://schemas.openxmlformats.org/spreadsheetml/2006/main">
  <externalBook xmlns:r="http://schemas.openxmlformats.org/officeDocument/2006/relationships" r:id="rId1">
    <sheetNames>
      <sheetName val="중추2교거푸집집계"/>
      <sheetName val="중추2교(공주)거푸집집계"/>
      <sheetName val="중추2교(서천)거푸집집계"/>
      <sheetName val="분향교거푸집집계"/>
      <sheetName val="분향교(공주)거푸집집계"/>
      <sheetName val="분향교(서천)거푸집집계"/>
      <sheetName val="장평1교거푸집집계"/>
      <sheetName val="장평1교(공주)거푸집집계"/>
      <sheetName val="장평1교(서천)거푸집집계"/>
      <sheetName val="지천교거푸집집계"/>
      <sheetName val="지천교(공주)거푸집집계"/>
      <sheetName val="지천교(서천)거푸집집계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8.xml><?xml version="1.0" encoding="utf-8"?>
<externalLink xmlns="http://schemas.openxmlformats.org/spreadsheetml/2006/main">
  <externalBook xmlns:r="http://schemas.openxmlformats.org/officeDocument/2006/relationships" r:id="rId1">
    <sheetNames>
      <sheetName val="방호시설검토"/>
      <sheetName val="부대내역"/>
      <sheetName val="Y-WORK"/>
    </sheetNames>
    <sheetDataSet>
      <sheetData sheetId="0"/>
      <sheetData sheetId="1" refreshError="1"/>
      <sheetData sheetId="2" refreshError="1"/>
    </sheetDataSet>
  </externalBook>
</externalLink>
</file>

<file path=xl/externalLinks/externalLink169.xml><?xml version="1.0" encoding="utf-8"?>
<externalLink xmlns="http://schemas.openxmlformats.org/spreadsheetml/2006/main">
  <externalBook xmlns:r="http://schemas.openxmlformats.org/officeDocument/2006/relationships" r:id="rId1">
    <sheetNames>
      <sheetName val="마산조경"/>
      <sheetName val="금호조경"/>
      <sheetName val="마산상수도"/>
      <sheetName val="금호상수도"/>
      <sheetName val="교량4"/>
      <sheetName val="조경4"/>
      <sheetName val="비계4"/>
      <sheetName val="기타4"/>
      <sheetName val="교량5"/>
      <sheetName val="조경5"/>
      <sheetName val="비계5"/>
      <sheetName val="기타5"/>
      <sheetName val="신공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0.xml><?xml version="1.0" encoding="utf-8"?>
<externalLink xmlns="http://schemas.openxmlformats.org/spreadsheetml/2006/main">
  <externalBook xmlns:r="http://schemas.openxmlformats.org/officeDocument/2006/relationships" r:id="rId1">
    <sheetNames>
      <sheetName val="변경일위대가"/>
      <sheetName val="내역서 (2)"/>
      <sheetName val="단가산출22"/>
      <sheetName val="노임단가"/>
      <sheetName val="재료비"/>
      <sheetName val="운반수량"/>
      <sheetName val="AA-토공집계"/>
      <sheetName val="A횡단토적표"/>
      <sheetName val="B구조물 토공"/>
      <sheetName val="C수량산출집계(총괄)"/>
      <sheetName val="D폐기물수량산출"/>
      <sheetName val="F수량산출서갑지"/>
      <sheetName val="G단위수량산출"/>
      <sheetName val="H단위수량산출 (2)"/>
      <sheetName val="Sheet1"/>
      <sheetName val="일위대가"/>
      <sheetName val="목차갑지"/>
      <sheetName val="여흥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>
  <externalBook xmlns:r="http://schemas.openxmlformats.org/officeDocument/2006/relationships" r:id="rId1">
    <sheetNames>
      <sheetName val="Sheet17"/>
      <sheetName val="ⴭⴭⴭⴭ"/>
    </sheetNames>
    <sheetDataSet>
      <sheetData sheetId="0" refreshError="1"/>
      <sheetData sheetId="1" refreshError="1"/>
    </sheetDataSet>
  </externalBook>
</externalLink>
</file>

<file path=xl/externalLinks/externalLink17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내역외"/>
      <sheetName val="Sheet1"/>
    </sheetNames>
    <definedNames>
      <definedName name="Macro10"/>
      <definedName name="Macro11"/>
      <definedName name="Macro12"/>
      <definedName name="Macro13"/>
      <definedName name="Macro14"/>
      <definedName name="Macro5"/>
      <definedName name="Macro6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3.xml><?xml version="1.0" encoding="utf-8"?>
<externalLink xmlns="http://schemas.openxmlformats.org/spreadsheetml/2006/main">
  <externalBook xmlns:r="http://schemas.openxmlformats.org/officeDocument/2006/relationships" r:id="rId1">
    <sheetNames>
      <sheetName val="COPING"/>
    </sheetNames>
    <sheetDataSet>
      <sheetData sheetId="0" refreshError="1"/>
    </sheetDataSet>
  </externalBook>
</externalLink>
</file>

<file path=xl/externalLinks/externalLink174.xml><?xml version="1.0" encoding="utf-8"?>
<externalLink xmlns="http://schemas.openxmlformats.org/spreadsheetml/2006/main">
  <externalBook xmlns:r="http://schemas.openxmlformats.org/officeDocument/2006/relationships" r:id="rId1">
    <sheetNames>
      <sheetName val="777"/>
      <sheetName val="#REF"/>
      <sheetName val="6PILE  (돌출)"/>
      <sheetName val="1.설계조건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75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내역총괄표"/>
      <sheetName val="내역집계표"/>
      <sheetName val="변경내역서"/>
      <sheetName val="단가표"/>
      <sheetName val="PVC이중벽관.06.1-4"/>
      <sheetName val="분리벽집계표"/>
      <sheetName val="분리벽list"/>
      <sheetName val="분리벽 단위수량"/>
      <sheetName val="우수토실"/>
      <sheetName val="가공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6.xml><?xml version="1.0" encoding="utf-8"?>
<externalLink xmlns="http://schemas.openxmlformats.org/spreadsheetml/2006/main">
  <externalBook xmlns:r="http://schemas.openxmlformats.org/officeDocument/2006/relationships" r:id="rId1">
    <sheetNames>
      <sheetName val="총괄표"/>
      <sheetName val="내역총괄표"/>
      <sheetName val="내역집계표"/>
      <sheetName val="변경내역서"/>
      <sheetName val="단가표"/>
      <sheetName val="PVC이중벽관.06.1-4"/>
      <sheetName val="분리벽집계표"/>
      <sheetName val="분리벽list"/>
      <sheetName val="분리벽 단위수량"/>
      <sheetName val="우수토실"/>
      <sheetName val="가공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7.xml><?xml version="1.0" encoding="utf-8"?>
<externalLink xmlns="http://schemas.openxmlformats.org/spreadsheetml/2006/main">
  <externalBook xmlns:r="http://schemas.openxmlformats.org/officeDocument/2006/relationships" r:id="rId1">
    <sheetNames>
      <sheetName val="2000승진심사위원 기초명부"/>
      <sheetName val="914447090105-임시(1)"/>
      <sheetName val="우수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>
  <externalBook xmlns:r="http://schemas.openxmlformats.org/officeDocument/2006/relationships" r:id="rId1">
    <sheetNames>
      <sheetName val="SG"/>
      <sheetName val="TC집계"/>
      <sheetName val="갑지"/>
      <sheetName val="TC"/>
      <sheetName val="2000승진심사위원 기초명부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79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"/>
      <sheetName val="여과지동"/>
      <sheetName val="기초자료"/>
      <sheetName val="내역"/>
      <sheetName val="남양내역"/>
      <sheetName val="원남울진낙찰내역(99.4.13 부산청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0.xml><?xml version="1.0" encoding="utf-8"?>
<externalLink xmlns="http://schemas.openxmlformats.org/spreadsheetml/2006/main">
  <externalBook xmlns:r="http://schemas.openxmlformats.org/officeDocument/2006/relationships" r:id="rId1">
    <sheetNames>
      <sheetName val="우수공"/>
    </sheetNames>
    <sheetDataSet>
      <sheetData sheetId="0" refreshError="1"/>
    </sheetDataSet>
  </externalBook>
</externalLink>
</file>

<file path=xl/externalLinks/externalLink181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기기리스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2.xml><?xml version="1.0" encoding="utf-8"?>
<externalLink xmlns="http://schemas.openxmlformats.org/spreadsheetml/2006/main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기기리스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3.xml><?xml version="1.0" encoding="utf-8"?>
<externalLink xmlns="http://schemas.openxmlformats.org/spreadsheetml/2006/main">
  <externalBook xmlns:r="http://schemas.openxmlformats.org/officeDocument/2006/relationships" r:id="rId1">
    <sheetNames>
      <sheetName val="YC(중앙열)"/>
      <sheetName val="YC(외측열)"/>
      <sheetName val="집수정(600-700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4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5.배수관로"/>
      <sheetName val="주요자재"/>
      <sheetName val="폐기물처리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집수정(600-700)"/>
      <sheetName val="지수"/>
      <sheetName val="총괄내역서"/>
      <sheetName val="SG"/>
      <sheetName val="원형맨홀수량"/>
      <sheetName val="음봉방향"/>
      <sheetName val="터파기및재료"/>
      <sheetName val="기기리스트"/>
      <sheetName val="일위대가(계측기설치)"/>
      <sheetName val="tggwan(mac)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85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일반공사"/>
      <sheetName val="JUCK"/>
      <sheetName val="원남울진낙찰내역(99.4.13 부산청)"/>
      <sheetName val="다이꾸"/>
      <sheetName val="Macro1"/>
      <sheetName val="Macro(차단기)"/>
      <sheetName val="Sheet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6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"/>
      <sheetName val="일위대가총괄표"/>
      <sheetName val="일위대가"/>
      <sheetName val="단가산출총괄표"/>
      <sheetName val="단가산출"/>
      <sheetName val="기계경비총괄표"/>
      <sheetName val="기계경비"/>
      <sheetName val="기계경비적용기준"/>
      <sheetName val="실적단가"/>
      <sheetName val="자재단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D7">
            <v>1153.3</v>
          </cell>
        </row>
        <row r="18">
          <cell r="E18">
            <v>0.20833333333333331</v>
          </cell>
        </row>
        <row r="19">
          <cell r="E19">
            <v>0.33333333333333331</v>
          </cell>
        </row>
        <row r="20">
          <cell r="E20">
            <v>0.25</v>
          </cell>
        </row>
        <row r="22">
          <cell r="E22">
            <v>1</v>
          </cell>
        </row>
      </sheetData>
      <sheetData sheetId="8"/>
      <sheetData sheetId="9">
        <row r="5">
          <cell r="R5">
            <v>1671</v>
          </cell>
        </row>
        <row r="6">
          <cell r="R6">
            <v>1496</v>
          </cell>
        </row>
        <row r="7">
          <cell r="R7">
            <v>970</v>
          </cell>
        </row>
        <row r="9">
          <cell r="R9">
            <v>69</v>
          </cell>
        </row>
      </sheetData>
      <sheetData sheetId="10">
        <row r="6">
          <cell r="L6">
            <v>75608</v>
          </cell>
        </row>
        <row r="7">
          <cell r="L7">
            <v>97283</v>
          </cell>
        </row>
        <row r="10">
          <cell r="L10">
            <v>126924</v>
          </cell>
        </row>
        <row r="26">
          <cell r="L26">
            <v>142472</v>
          </cell>
        </row>
        <row r="55">
          <cell r="L55">
            <v>109748</v>
          </cell>
        </row>
        <row r="57">
          <cell r="L57">
            <v>90701</v>
          </cell>
        </row>
        <row r="59">
          <cell r="L59">
            <v>81728</v>
          </cell>
        </row>
        <row r="61">
          <cell r="L61">
            <v>95011</v>
          </cell>
        </row>
        <row r="62">
          <cell r="L62">
            <v>119215</v>
          </cell>
        </row>
        <row r="63">
          <cell r="L63">
            <v>98825</v>
          </cell>
        </row>
        <row r="64">
          <cell r="L64">
            <v>98825</v>
          </cell>
        </row>
        <row r="65">
          <cell r="L65">
            <v>98825</v>
          </cell>
        </row>
        <row r="66">
          <cell r="L66">
            <v>98299</v>
          </cell>
        </row>
        <row r="67">
          <cell r="L67">
            <v>83617</v>
          </cell>
        </row>
        <row r="98">
          <cell r="L98">
            <v>139784</v>
          </cell>
        </row>
      </sheetData>
    </sheetDataSet>
  </externalBook>
</externalLink>
</file>

<file path=xl/externalLinks/externalLink187.xml><?xml version="1.0" encoding="utf-8"?>
<externalLink xmlns="http://schemas.openxmlformats.org/spreadsheetml/2006/main">
  <externalBook xmlns:r="http://schemas.openxmlformats.org/officeDocument/2006/relationships" r:id="rId1">
    <sheetNames>
      <sheetName val="단가산출 목록표"/>
      <sheetName val="일위대가표"/>
      <sheetName val="기계경비"/>
      <sheetName val="노무비 목록표"/>
      <sheetName val="자재단가대비표"/>
      <sheetName val="일위대가표 (2)"/>
      <sheetName val="Sheet4"/>
    </sheetNames>
    <sheetDataSet>
      <sheetData sheetId="0" refreshError="1"/>
      <sheetData sheetId="1" refreshError="1"/>
      <sheetData sheetId="2"/>
      <sheetData sheetId="3">
        <row r="4">
          <cell r="E4">
            <v>109748</v>
          </cell>
        </row>
      </sheetData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"/>
  <sheetViews>
    <sheetView workbookViewId="0">
      <selection activeCell="L7" sqref="L7"/>
    </sheetView>
  </sheetViews>
  <sheetFormatPr defaultRowHeight="16.5"/>
  <cols>
    <col min="1" max="1" width="9.7109375" style="7" customWidth="1"/>
    <col min="2" max="2" width="5.5703125" style="7" customWidth="1"/>
    <col min="3" max="3" width="14.85546875" style="7" customWidth="1"/>
    <col min="4" max="4" width="13" style="7" customWidth="1"/>
    <col min="5" max="5" width="13.140625" style="7" customWidth="1"/>
    <col min="6" max="6" width="18.85546875" style="7" customWidth="1"/>
    <col min="7" max="14" width="10.42578125" style="7" customWidth="1"/>
    <col min="15" max="256" width="9.140625" style="7"/>
    <col min="257" max="257" width="9.7109375" style="7" customWidth="1"/>
    <col min="258" max="258" width="5.5703125" style="7" customWidth="1"/>
    <col min="259" max="259" width="14.85546875" style="7" customWidth="1"/>
    <col min="260" max="260" width="13" style="7" customWidth="1"/>
    <col min="261" max="261" width="13.140625" style="7" customWidth="1"/>
    <col min="262" max="262" width="16.28515625" style="7" customWidth="1"/>
    <col min="263" max="263" width="9.140625" style="7"/>
    <col min="264" max="264" width="11.140625" style="7" bestFit="1" customWidth="1"/>
    <col min="265" max="266" width="11.140625" style="7" customWidth="1"/>
    <col min="267" max="269" width="9.140625" style="7"/>
    <col min="270" max="270" width="9" style="7" customWidth="1"/>
    <col min="271" max="512" width="9.140625" style="7"/>
    <col min="513" max="513" width="9.7109375" style="7" customWidth="1"/>
    <col min="514" max="514" width="5.5703125" style="7" customWidth="1"/>
    <col min="515" max="515" width="14.85546875" style="7" customWidth="1"/>
    <col min="516" max="516" width="13" style="7" customWidth="1"/>
    <col min="517" max="517" width="13.140625" style="7" customWidth="1"/>
    <col min="518" max="518" width="16.28515625" style="7" customWidth="1"/>
    <col min="519" max="519" width="9.140625" style="7"/>
    <col min="520" max="520" width="11.140625" style="7" bestFit="1" customWidth="1"/>
    <col min="521" max="522" width="11.140625" style="7" customWidth="1"/>
    <col min="523" max="525" width="9.140625" style="7"/>
    <col min="526" max="526" width="9" style="7" customWidth="1"/>
    <col min="527" max="768" width="9.140625" style="7"/>
    <col min="769" max="769" width="9.7109375" style="7" customWidth="1"/>
    <col min="770" max="770" width="5.5703125" style="7" customWidth="1"/>
    <col min="771" max="771" width="14.85546875" style="7" customWidth="1"/>
    <col min="772" max="772" width="13" style="7" customWidth="1"/>
    <col min="773" max="773" width="13.140625" style="7" customWidth="1"/>
    <col min="774" max="774" width="16.28515625" style="7" customWidth="1"/>
    <col min="775" max="775" width="9.140625" style="7"/>
    <col min="776" max="776" width="11.140625" style="7" bestFit="1" customWidth="1"/>
    <col min="777" max="778" width="11.140625" style="7" customWidth="1"/>
    <col min="779" max="781" width="9.140625" style="7"/>
    <col min="782" max="782" width="9" style="7" customWidth="1"/>
    <col min="783" max="1024" width="9.140625" style="7"/>
    <col min="1025" max="1025" width="9.7109375" style="7" customWidth="1"/>
    <col min="1026" max="1026" width="5.5703125" style="7" customWidth="1"/>
    <col min="1027" max="1027" width="14.85546875" style="7" customWidth="1"/>
    <col min="1028" max="1028" width="13" style="7" customWidth="1"/>
    <col min="1029" max="1029" width="13.140625" style="7" customWidth="1"/>
    <col min="1030" max="1030" width="16.28515625" style="7" customWidth="1"/>
    <col min="1031" max="1031" width="9.140625" style="7"/>
    <col min="1032" max="1032" width="11.140625" style="7" bestFit="1" customWidth="1"/>
    <col min="1033" max="1034" width="11.140625" style="7" customWidth="1"/>
    <col min="1035" max="1037" width="9.140625" style="7"/>
    <col min="1038" max="1038" width="9" style="7" customWidth="1"/>
    <col min="1039" max="1280" width="9.140625" style="7"/>
    <col min="1281" max="1281" width="9.7109375" style="7" customWidth="1"/>
    <col min="1282" max="1282" width="5.5703125" style="7" customWidth="1"/>
    <col min="1283" max="1283" width="14.85546875" style="7" customWidth="1"/>
    <col min="1284" max="1284" width="13" style="7" customWidth="1"/>
    <col min="1285" max="1285" width="13.140625" style="7" customWidth="1"/>
    <col min="1286" max="1286" width="16.28515625" style="7" customWidth="1"/>
    <col min="1287" max="1287" width="9.140625" style="7"/>
    <col min="1288" max="1288" width="11.140625" style="7" bestFit="1" customWidth="1"/>
    <col min="1289" max="1290" width="11.140625" style="7" customWidth="1"/>
    <col min="1291" max="1293" width="9.140625" style="7"/>
    <col min="1294" max="1294" width="9" style="7" customWidth="1"/>
    <col min="1295" max="1536" width="9.140625" style="7"/>
    <col min="1537" max="1537" width="9.7109375" style="7" customWidth="1"/>
    <col min="1538" max="1538" width="5.5703125" style="7" customWidth="1"/>
    <col min="1539" max="1539" width="14.85546875" style="7" customWidth="1"/>
    <col min="1540" max="1540" width="13" style="7" customWidth="1"/>
    <col min="1541" max="1541" width="13.140625" style="7" customWidth="1"/>
    <col min="1542" max="1542" width="16.28515625" style="7" customWidth="1"/>
    <col min="1543" max="1543" width="9.140625" style="7"/>
    <col min="1544" max="1544" width="11.140625" style="7" bestFit="1" customWidth="1"/>
    <col min="1545" max="1546" width="11.140625" style="7" customWidth="1"/>
    <col min="1547" max="1549" width="9.140625" style="7"/>
    <col min="1550" max="1550" width="9" style="7" customWidth="1"/>
    <col min="1551" max="1792" width="9.140625" style="7"/>
    <col min="1793" max="1793" width="9.7109375" style="7" customWidth="1"/>
    <col min="1794" max="1794" width="5.5703125" style="7" customWidth="1"/>
    <col min="1795" max="1795" width="14.85546875" style="7" customWidth="1"/>
    <col min="1796" max="1796" width="13" style="7" customWidth="1"/>
    <col min="1797" max="1797" width="13.140625" style="7" customWidth="1"/>
    <col min="1798" max="1798" width="16.28515625" style="7" customWidth="1"/>
    <col min="1799" max="1799" width="9.140625" style="7"/>
    <col min="1800" max="1800" width="11.140625" style="7" bestFit="1" customWidth="1"/>
    <col min="1801" max="1802" width="11.140625" style="7" customWidth="1"/>
    <col min="1803" max="1805" width="9.140625" style="7"/>
    <col min="1806" max="1806" width="9" style="7" customWidth="1"/>
    <col min="1807" max="2048" width="9.140625" style="7"/>
    <col min="2049" max="2049" width="9.7109375" style="7" customWidth="1"/>
    <col min="2050" max="2050" width="5.5703125" style="7" customWidth="1"/>
    <col min="2051" max="2051" width="14.85546875" style="7" customWidth="1"/>
    <col min="2052" max="2052" width="13" style="7" customWidth="1"/>
    <col min="2053" max="2053" width="13.140625" style="7" customWidth="1"/>
    <col min="2054" max="2054" width="16.28515625" style="7" customWidth="1"/>
    <col min="2055" max="2055" width="9.140625" style="7"/>
    <col min="2056" max="2056" width="11.140625" style="7" bestFit="1" customWidth="1"/>
    <col min="2057" max="2058" width="11.140625" style="7" customWidth="1"/>
    <col min="2059" max="2061" width="9.140625" style="7"/>
    <col min="2062" max="2062" width="9" style="7" customWidth="1"/>
    <col min="2063" max="2304" width="9.140625" style="7"/>
    <col min="2305" max="2305" width="9.7109375" style="7" customWidth="1"/>
    <col min="2306" max="2306" width="5.5703125" style="7" customWidth="1"/>
    <col min="2307" max="2307" width="14.85546875" style="7" customWidth="1"/>
    <col min="2308" max="2308" width="13" style="7" customWidth="1"/>
    <col min="2309" max="2309" width="13.140625" style="7" customWidth="1"/>
    <col min="2310" max="2310" width="16.28515625" style="7" customWidth="1"/>
    <col min="2311" max="2311" width="9.140625" style="7"/>
    <col min="2312" max="2312" width="11.140625" style="7" bestFit="1" customWidth="1"/>
    <col min="2313" max="2314" width="11.140625" style="7" customWidth="1"/>
    <col min="2315" max="2317" width="9.140625" style="7"/>
    <col min="2318" max="2318" width="9" style="7" customWidth="1"/>
    <col min="2319" max="2560" width="9.140625" style="7"/>
    <col min="2561" max="2561" width="9.7109375" style="7" customWidth="1"/>
    <col min="2562" max="2562" width="5.5703125" style="7" customWidth="1"/>
    <col min="2563" max="2563" width="14.85546875" style="7" customWidth="1"/>
    <col min="2564" max="2564" width="13" style="7" customWidth="1"/>
    <col min="2565" max="2565" width="13.140625" style="7" customWidth="1"/>
    <col min="2566" max="2566" width="16.28515625" style="7" customWidth="1"/>
    <col min="2567" max="2567" width="9.140625" style="7"/>
    <col min="2568" max="2568" width="11.140625" style="7" bestFit="1" customWidth="1"/>
    <col min="2569" max="2570" width="11.140625" style="7" customWidth="1"/>
    <col min="2571" max="2573" width="9.140625" style="7"/>
    <col min="2574" max="2574" width="9" style="7" customWidth="1"/>
    <col min="2575" max="2816" width="9.140625" style="7"/>
    <col min="2817" max="2817" width="9.7109375" style="7" customWidth="1"/>
    <col min="2818" max="2818" width="5.5703125" style="7" customWidth="1"/>
    <col min="2819" max="2819" width="14.85546875" style="7" customWidth="1"/>
    <col min="2820" max="2820" width="13" style="7" customWidth="1"/>
    <col min="2821" max="2821" width="13.140625" style="7" customWidth="1"/>
    <col min="2822" max="2822" width="16.28515625" style="7" customWidth="1"/>
    <col min="2823" max="2823" width="9.140625" style="7"/>
    <col min="2824" max="2824" width="11.140625" style="7" bestFit="1" customWidth="1"/>
    <col min="2825" max="2826" width="11.140625" style="7" customWidth="1"/>
    <col min="2827" max="2829" width="9.140625" style="7"/>
    <col min="2830" max="2830" width="9" style="7" customWidth="1"/>
    <col min="2831" max="3072" width="9.140625" style="7"/>
    <col min="3073" max="3073" width="9.7109375" style="7" customWidth="1"/>
    <col min="3074" max="3074" width="5.5703125" style="7" customWidth="1"/>
    <col min="3075" max="3075" width="14.85546875" style="7" customWidth="1"/>
    <col min="3076" max="3076" width="13" style="7" customWidth="1"/>
    <col min="3077" max="3077" width="13.140625" style="7" customWidth="1"/>
    <col min="3078" max="3078" width="16.28515625" style="7" customWidth="1"/>
    <col min="3079" max="3079" width="9.140625" style="7"/>
    <col min="3080" max="3080" width="11.140625" style="7" bestFit="1" customWidth="1"/>
    <col min="3081" max="3082" width="11.140625" style="7" customWidth="1"/>
    <col min="3083" max="3085" width="9.140625" style="7"/>
    <col min="3086" max="3086" width="9" style="7" customWidth="1"/>
    <col min="3087" max="3328" width="9.140625" style="7"/>
    <col min="3329" max="3329" width="9.7109375" style="7" customWidth="1"/>
    <col min="3330" max="3330" width="5.5703125" style="7" customWidth="1"/>
    <col min="3331" max="3331" width="14.85546875" style="7" customWidth="1"/>
    <col min="3332" max="3332" width="13" style="7" customWidth="1"/>
    <col min="3333" max="3333" width="13.140625" style="7" customWidth="1"/>
    <col min="3334" max="3334" width="16.28515625" style="7" customWidth="1"/>
    <col min="3335" max="3335" width="9.140625" style="7"/>
    <col min="3336" max="3336" width="11.140625" style="7" bestFit="1" customWidth="1"/>
    <col min="3337" max="3338" width="11.140625" style="7" customWidth="1"/>
    <col min="3339" max="3341" width="9.140625" style="7"/>
    <col min="3342" max="3342" width="9" style="7" customWidth="1"/>
    <col min="3343" max="3584" width="9.140625" style="7"/>
    <col min="3585" max="3585" width="9.7109375" style="7" customWidth="1"/>
    <col min="3586" max="3586" width="5.5703125" style="7" customWidth="1"/>
    <col min="3587" max="3587" width="14.85546875" style="7" customWidth="1"/>
    <col min="3588" max="3588" width="13" style="7" customWidth="1"/>
    <col min="3589" max="3589" width="13.140625" style="7" customWidth="1"/>
    <col min="3590" max="3590" width="16.28515625" style="7" customWidth="1"/>
    <col min="3591" max="3591" width="9.140625" style="7"/>
    <col min="3592" max="3592" width="11.140625" style="7" bestFit="1" customWidth="1"/>
    <col min="3593" max="3594" width="11.140625" style="7" customWidth="1"/>
    <col min="3595" max="3597" width="9.140625" style="7"/>
    <col min="3598" max="3598" width="9" style="7" customWidth="1"/>
    <col min="3599" max="3840" width="9.140625" style="7"/>
    <col min="3841" max="3841" width="9.7109375" style="7" customWidth="1"/>
    <col min="3842" max="3842" width="5.5703125" style="7" customWidth="1"/>
    <col min="3843" max="3843" width="14.85546875" style="7" customWidth="1"/>
    <col min="3844" max="3844" width="13" style="7" customWidth="1"/>
    <col min="3845" max="3845" width="13.140625" style="7" customWidth="1"/>
    <col min="3846" max="3846" width="16.28515625" style="7" customWidth="1"/>
    <col min="3847" max="3847" width="9.140625" style="7"/>
    <col min="3848" max="3848" width="11.140625" style="7" bestFit="1" customWidth="1"/>
    <col min="3849" max="3850" width="11.140625" style="7" customWidth="1"/>
    <col min="3851" max="3853" width="9.140625" style="7"/>
    <col min="3854" max="3854" width="9" style="7" customWidth="1"/>
    <col min="3855" max="4096" width="9.140625" style="7"/>
    <col min="4097" max="4097" width="9.7109375" style="7" customWidth="1"/>
    <col min="4098" max="4098" width="5.5703125" style="7" customWidth="1"/>
    <col min="4099" max="4099" width="14.85546875" style="7" customWidth="1"/>
    <col min="4100" max="4100" width="13" style="7" customWidth="1"/>
    <col min="4101" max="4101" width="13.140625" style="7" customWidth="1"/>
    <col min="4102" max="4102" width="16.28515625" style="7" customWidth="1"/>
    <col min="4103" max="4103" width="9.140625" style="7"/>
    <col min="4104" max="4104" width="11.140625" style="7" bestFit="1" customWidth="1"/>
    <col min="4105" max="4106" width="11.140625" style="7" customWidth="1"/>
    <col min="4107" max="4109" width="9.140625" style="7"/>
    <col min="4110" max="4110" width="9" style="7" customWidth="1"/>
    <col min="4111" max="4352" width="9.140625" style="7"/>
    <col min="4353" max="4353" width="9.7109375" style="7" customWidth="1"/>
    <col min="4354" max="4354" width="5.5703125" style="7" customWidth="1"/>
    <col min="4355" max="4355" width="14.85546875" style="7" customWidth="1"/>
    <col min="4356" max="4356" width="13" style="7" customWidth="1"/>
    <col min="4357" max="4357" width="13.140625" style="7" customWidth="1"/>
    <col min="4358" max="4358" width="16.28515625" style="7" customWidth="1"/>
    <col min="4359" max="4359" width="9.140625" style="7"/>
    <col min="4360" max="4360" width="11.140625" style="7" bestFit="1" customWidth="1"/>
    <col min="4361" max="4362" width="11.140625" style="7" customWidth="1"/>
    <col min="4363" max="4365" width="9.140625" style="7"/>
    <col min="4366" max="4366" width="9" style="7" customWidth="1"/>
    <col min="4367" max="4608" width="9.140625" style="7"/>
    <col min="4609" max="4609" width="9.7109375" style="7" customWidth="1"/>
    <col min="4610" max="4610" width="5.5703125" style="7" customWidth="1"/>
    <col min="4611" max="4611" width="14.85546875" style="7" customWidth="1"/>
    <col min="4612" max="4612" width="13" style="7" customWidth="1"/>
    <col min="4613" max="4613" width="13.140625" style="7" customWidth="1"/>
    <col min="4614" max="4614" width="16.28515625" style="7" customWidth="1"/>
    <col min="4615" max="4615" width="9.140625" style="7"/>
    <col min="4616" max="4616" width="11.140625" style="7" bestFit="1" customWidth="1"/>
    <col min="4617" max="4618" width="11.140625" style="7" customWidth="1"/>
    <col min="4619" max="4621" width="9.140625" style="7"/>
    <col min="4622" max="4622" width="9" style="7" customWidth="1"/>
    <col min="4623" max="4864" width="9.140625" style="7"/>
    <col min="4865" max="4865" width="9.7109375" style="7" customWidth="1"/>
    <col min="4866" max="4866" width="5.5703125" style="7" customWidth="1"/>
    <col min="4867" max="4867" width="14.85546875" style="7" customWidth="1"/>
    <col min="4868" max="4868" width="13" style="7" customWidth="1"/>
    <col min="4869" max="4869" width="13.140625" style="7" customWidth="1"/>
    <col min="4870" max="4870" width="16.28515625" style="7" customWidth="1"/>
    <col min="4871" max="4871" width="9.140625" style="7"/>
    <col min="4872" max="4872" width="11.140625" style="7" bestFit="1" customWidth="1"/>
    <col min="4873" max="4874" width="11.140625" style="7" customWidth="1"/>
    <col min="4875" max="4877" width="9.140625" style="7"/>
    <col min="4878" max="4878" width="9" style="7" customWidth="1"/>
    <col min="4879" max="5120" width="9.140625" style="7"/>
    <col min="5121" max="5121" width="9.7109375" style="7" customWidth="1"/>
    <col min="5122" max="5122" width="5.5703125" style="7" customWidth="1"/>
    <col min="5123" max="5123" width="14.85546875" style="7" customWidth="1"/>
    <col min="5124" max="5124" width="13" style="7" customWidth="1"/>
    <col min="5125" max="5125" width="13.140625" style="7" customWidth="1"/>
    <col min="5126" max="5126" width="16.28515625" style="7" customWidth="1"/>
    <col min="5127" max="5127" width="9.140625" style="7"/>
    <col min="5128" max="5128" width="11.140625" style="7" bestFit="1" customWidth="1"/>
    <col min="5129" max="5130" width="11.140625" style="7" customWidth="1"/>
    <col min="5131" max="5133" width="9.140625" style="7"/>
    <col min="5134" max="5134" width="9" style="7" customWidth="1"/>
    <col min="5135" max="5376" width="9.140625" style="7"/>
    <col min="5377" max="5377" width="9.7109375" style="7" customWidth="1"/>
    <col min="5378" max="5378" width="5.5703125" style="7" customWidth="1"/>
    <col min="5379" max="5379" width="14.85546875" style="7" customWidth="1"/>
    <col min="5380" max="5380" width="13" style="7" customWidth="1"/>
    <col min="5381" max="5381" width="13.140625" style="7" customWidth="1"/>
    <col min="5382" max="5382" width="16.28515625" style="7" customWidth="1"/>
    <col min="5383" max="5383" width="9.140625" style="7"/>
    <col min="5384" max="5384" width="11.140625" style="7" bestFit="1" customWidth="1"/>
    <col min="5385" max="5386" width="11.140625" style="7" customWidth="1"/>
    <col min="5387" max="5389" width="9.140625" style="7"/>
    <col min="5390" max="5390" width="9" style="7" customWidth="1"/>
    <col min="5391" max="5632" width="9.140625" style="7"/>
    <col min="5633" max="5633" width="9.7109375" style="7" customWidth="1"/>
    <col min="5634" max="5634" width="5.5703125" style="7" customWidth="1"/>
    <col min="5635" max="5635" width="14.85546875" style="7" customWidth="1"/>
    <col min="5636" max="5636" width="13" style="7" customWidth="1"/>
    <col min="5637" max="5637" width="13.140625" style="7" customWidth="1"/>
    <col min="5638" max="5638" width="16.28515625" style="7" customWidth="1"/>
    <col min="5639" max="5639" width="9.140625" style="7"/>
    <col min="5640" max="5640" width="11.140625" style="7" bestFit="1" customWidth="1"/>
    <col min="5641" max="5642" width="11.140625" style="7" customWidth="1"/>
    <col min="5643" max="5645" width="9.140625" style="7"/>
    <col min="5646" max="5646" width="9" style="7" customWidth="1"/>
    <col min="5647" max="5888" width="9.140625" style="7"/>
    <col min="5889" max="5889" width="9.7109375" style="7" customWidth="1"/>
    <col min="5890" max="5890" width="5.5703125" style="7" customWidth="1"/>
    <col min="5891" max="5891" width="14.85546875" style="7" customWidth="1"/>
    <col min="5892" max="5892" width="13" style="7" customWidth="1"/>
    <col min="5893" max="5893" width="13.140625" style="7" customWidth="1"/>
    <col min="5894" max="5894" width="16.28515625" style="7" customWidth="1"/>
    <col min="5895" max="5895" width="9.140625" style="7"/>
    <col min="5896" max="5896" width="11.140625" style="7" bestFit="1" customWidth="1"/>
    <col min="5897" max="5898" width="11.140625" style="7" customWidth="1"/>
    <col min="5899" max="5901" width="9.140625" style="7"/>
    <col min="5902" max="5902" width="9" style="7" customWidth="1"/>
    <col min="5903" max="6144" width="9.140625" style="7"/>
    <col min="6145" max="6145" width="9.7109375" style="7" customWidth="1"/>
    <col min="6146" max="6146" width="5.5703125" style="7" customWidth="1"/>
    <col min="6147" max="6147" width="14.85546875" style="7" customWidth="1"/>
    <col min="6148" max="6148" width="13" style="7" customWidth="1"/>
    <col min="6149" max="6149" width="13.140625" style="7" customWidth="1"/>
    <col min="6150" max="6150" width="16.28515625" style="7" customWidth="1"/>
    <col min="6151" max="6151" width="9.140625" style="7"/>
    <col min="6152" max="6152" width="11.140625" style="7" bestFit="1" customWidth="1"/>
    <col min="6153" max="6154" width="11.140625" style="7" customWidth="1"/>
    <col min="6155" max="6157" width="9.140625" style="7"/>
    <col min="6158" max="6158" width="9" style="7" customWidth="1"/>
    <col min="6159" max="6400" width="9.140625" style="7"/>
    <col min="6401" max="6401" width="9.7109375" style="7" customWidth="1"/>
    <col min="6402" max="6402" width="5.5703125" style="7" customWidth="1"/>
    <col min="6403" max="6403" width="14.85546875" style="7" customWidth="1"/>
    <col min="6404" max="6404" width="13" style="7" customWidth="1"/>
    <col min="6405" max="6405" width="13.140625" style="7" customWidth="1"/>
    <col min="6406" max="6406" width="16.28515625" style="7" customWidth="1"/>
    <col min="6407" max="6407" width="9.140625" style="7"/>
    <col min="6408" max="6408" width="11.140625" style="7" bestFit="1" customWidth="1"/>
    <col min="6409" max="6410" width="11.140625" style="7" customWidth="1"/>
    <col min="6411" max="6413" width="9.140625" style="7"/>
    <col min="6414" max="6414" width="9" style="7" customWidth="1"/>
    <col min="6415" max="6656" width="9.140625" style="7"/>
    <col min="6657" max="6657" width="9.7109375" style="7" customWidth="1"/>
    <col min="6658" max="6658" width="5.5703125" style="7" customWidth="1"/>
    <col min="6659" max="6659" width="14.85546875" style="7" customWidth="1"/>
    <col min="6660" max="6660" width="13" style="7" customWidth="1"/>
    <col min="6661" max="6661" width="13.140625" style="7" customWidth="1"/>
    <col min="6662" max="6662" width="16.28515625" style="7" customWidth="1"/>
    <col min="6663" max="6663" width="9.140625" style="7"/>
    <col min="6664" max="6664" width="11.140625" style="7" bestFit="1" customWidth="1"/>
    <col min="6665" max="6666" width="11.140625" style="7" customWidth="1"/>
    <col min="6667" max="6669" width="9.140625" style="7"/>
    <col min="6670" max="6670" width="9" style="7" customWidth="1"/>
    <col min="6671" max="6912" width="9.140625" style="7"/>
    <col min="6913" max="6913" width="9.7109375" style="7" customWidth="1"/>
    <col min="6914" max="6914" width="5.5703125" style="7" customWidth="1"/>
    <col min="6915" max="6915" width="14.85546875" style="7" customWidth="1"/>
    <col min="6916" max="6916" width="13" style="7" customWidth="1"/>
    <col min="6917" max="6917" width="13.140625" style="7" customWidth="1"/>
    <col min="6918" max="6918" width="16.28515625" style="7" customWidth="1"/>
    <col min="6919" max="6919" width="9.140625" style="7"/>
    <col min="6920" max="6920" width="11.140625" style="7" bestFit="1" customWidth="1"/>
    <col min="6921" max="6922" width="11.140625" style="7" customWidth="1"/>
    <col min="6923" max="6925" width="9.140625" style="7"/>
    <col min="6926" max="6926" width="9" style="7" customWidth="1"/>
    <col min="6927" max="7168" width="9.140625" style="7"/>
    <col min="7169" max="7169" width="9.7109375" style="7" customWidth="1"/>
    <col min="7170" max="7170" width="5.5703125" style="7" customWidth="1"/>
    <col min="7171" max="7171" width="14.85546875" style="7" customWidth="1"/>
    <col min="7172" max="7172" width="13" style="7" customWidth="1"/>
    <col min="7173" max="7173" width="13.140625" style="7" customWidth="1"/>
    <col min="7174" max="7174" width="16.28515625" style="7" customWidth="1"/>
    <col min="7175" max="7175" width="9.140625" style="7"/>
    <col min="7176" max="7176" width="11.140625" style="7" bestFit="1" customWidth="1"/>
    <col min="7177" max="7178" width="11.140625" style="7" customWidth="1"/>
    <col min="7179" max="7181" width="9.140625" style="7"/>
    <col min="7182" max="7182" width="9" style="7" customWidth="1"/>
    <col min="7183" max="7424" width="9.140625" style="7"/>
    <col min="7425" max="7425" width="9.7109375" style="7" customWidth="1"/>
    <col min="7426" max="7426" width="5.5703125" style="7" customWidth="1"/>
    <col min="7427" max="7427" width="14.85546875" style="7" customWidth="1"/>
    <col min="7428" max="7428" width="13" style="7" customWidth="1"/>
    <col min="7429" max="7429" width="13.140625" style="7" customWidth="1"/>
    <col min="7430" max="7430" width="16.28515625" style="7" customWidth="1"/>
    <col min="7431" max="7431" width="9.140625" style="7"/>
    <col min="7432" max="7432" width="11.140625" style="7" bestFit="1" customWidth="1"/>
    <col min="7433" max="7434" width="11.140625" style="7" customWidth="1"/>
    <col min="7435" max="7437" width="9.140625" style="7"/>
    <col min="7438" max="7438" width="9" style="7" customWidth="1"/>
    <col min="7439" max="7680" width="9.140625" style="7"/>
    <col min="7681" max="7681" width="9.7109375" style="7" customWidth="1"/>
    <col min="7682" max="7682" width="5.5703125" style="7" customWidth="1"/>
    <col min="7683" max="7683" width="14.85546875" style="7" customWidth="1"/>
    <col min="7684" max="7684" width="13" style="7" customWidth="1"/>
    <col min="7685" max="7685" width="13.140625" style="7" customWidth="1"/>
    <col min="7686" max="7686" width="16.28515625" style="7" customWidth="1"/>
    <col min="7687" max="7687" width="9.140625" style="7"/>
    <col min="7688" max="7688" width="11.140625" style="7" bestFit="1" customWidth="1"/>
    <col min="7689" max="7690" width="11.140625" style="7" customWidth="1"/>
    <col min="7691" max="7693" width="9.140625" style="7"/>
    <col min="7694" max="7694" width="9" style="7" customWidth="1"/>
    <col min="7695" max="7936" width="9.140625" style="7"/>
    <col min="7937" max="7937" width="9.7109375" style="7" customWidth="1"/>
    <col min="7938" max="7938" width="5.5703125" style="7" customWidth="1"/>
    <col min="7939" max="7939" width="14.85546875" style="7" customWidth="1"/>
    <col min="7940" max="7940" width="13" style="7" customWidth="1"/>
    <col min="7941" max="7941" width="13.140625" style="7" customWidth="1"/>
    <col min="7942" max="7942" width="16.28515625" style="7" customWidth="1"/>
    <col min="7943" max="7943" width="9.140625" style="7"/>
    <col min="7944" max="7944" width="11.140625" style="7" bestFit="1" customWidth="1"/>
    <col min="7945" max="7946" width="11.140625" style="7" customWidth="1"/>
    <col min="7947" max="7949" width="9.140625" style="7"/>
    <col min="7950" max="7950" width="9" style="7" customWidth="1"/>
    <col min="7951" max="8192" width="9.140625" style="7"/>
    <col min="8193" max="8193" width="9.7109375" style="7" customWidth="1"/>
    <col min="8194" max="8194" width="5.5703125" style="7" customWidth="1"/>
    <col min="8195" max="8195" width="14.85546875" style="7" customWidth="1"/>
    <col min="8196" max="8196" width="13" style="7" customWidth="1"/>
    <col min="8197" max="8197" width="13.140625" style="7" customWidth="1"/>
    <col min="8198" max="8198" width="16.28515625" style="7" customWidth="1"/>
    <col min="8199" max="8199" width="9.140625" style="7"/>
    <col min="8200" max="8200" width="11.140625" style="7" bestFit="1" customWidth="1"/>
    <col min="8201" max="8202" width="11.140625" style="7" customWidth="1"/>
    <col min="8203" max="8205" width="9.140625" style="7"/>
    <col min="8206" max="8206" width="9" style="7" customWidth="1"/>
    <col min="8207" max="8448" width="9.140625" style="7"/>
    <col min="8449" max="8449" width="9.7109375" style="7" customWidth="1"/>
    <col min="8450" max="8450" width="5.5703125" style="7" customWidth="1"/>
    <col min="8451" max="8451" width="14.85546875" style="7" customWidth="1"/>
    <col min="8452" max="8452" width="13" style="7" customWidth="1"/>
    <col min="8453" max="8453" width="13.140625" style="7" customWidth="1"/>
    <col min="8454" max="8454" width="16.28515625" style="7" customWidth="1"/>
    <col min="8455" max="8455" width="9.140625" style="7"/>
    <col min="8456" max="8456" width="11.140625" style="7" bestFit="1" customWidth="1"/>
    <col min="8457" max="8458" width="11.140625" style="7" customWidth="1"/>
    <col min="8459" max="8461" width="9.140625" style="7"/>
    <col min="8462" max="8462" width="9" style="7" customWidth="1"/>
    <col min="8463" max="8704" width="9.140625" style="7"/>
    <col min="8705" max="8705" width="9.7109375" style="7" customWidth="1"/>
    <col min="8706" max="8706" width="5.5703125" style="7" customWidth="1"/>
    <col min="8707" max="8707" width="14.85546875" style="7" customWidth="1"/>
    <col min="8708" max="8708" width="13" style="7" customWidth="1"/>
    <col min="8709" max="8709" width="13.140625" style="7" customWidth="1"/>
    <col min="8710" max="8710" width="16.28515625" style="7" customWidth="1"/>
    <col min="8711" max="8711" width="9.140625" style="7"/>
    <col min="8712" max="8712" width="11.140625" style="7" bestFit="1" customWidth="1"/>
    <col min="8713" max="8714" width="11.140625" style="7" customWidth="1"/>
    <col min="8715" max="8717" width="9.140625" style="7"/>
    <col min="8718" max="8718" width="9" style="7" customWidth="1"/>
    <col min="8719" max="8960" width="9.140625" style="7"/>
    <col min="8961" max="8961" width="9.7109375" style="7" customWidth="1"/>
    <col min="8962" max="8962" width="5.5703125" style="7" customWidth="1"/>
    <col min="8963" max="8963" width="14.85546875" style="7" customWidth="1"/>
    <col min="8964" max="8964" width="13" style="7" customWidth="1"/>
    <col min="8965" max="8965" width="13.140625" style="7" customWidth="1"/>
    <col min="8966" max="8966" width="16.28515625" style="7" customWidth="1"/>
    <col min="8967" max="8967" width="9.140625" style="7"/>
    <col min="8968" max="8968" width="11.140625" style="7" bestFit="1" customWidth="1"/>
    <col min="8969" max="8970" width="11.140625" style="7" customWidth="1"/>
    <col min="8971" max="8973" width="9.140625" style="7"/>
    <col min="8974" max="8974" width="9" style="7" customWidth="1"/>
    <col min="8975" max="9216" width="9.140625" style="7"/>
    <col min="9217" max="9217" width="9.7109375" style="7" customWidth="1"/>
    <col min="9218" max="9218" width="5.5703125" style="7" customWidth="1"/>
    <col min="9219" max="9219" width="14.85546875" style="7" customWidth="1"/>
    <col min="9220" max="9220" width="13" style="7" customWidth="1"/>
    <col min="9221" max="9221" width="13.140625" style="7" customWidth="1"/>
    <col min="9222" max="9222" width="16.28515625" style="7" customWidth="1"/>
    <col min="9223" max="9223" width="9.140625" style="7"/>
    <col min="9224" max="9224" width="11.140625" style="7" bestFit="1" customWidth="1"/>
    <col min="9225" max="9226" width="11.140625" style="7" customWidth="1"/>
    <col min="9227" max="9229" width="9.140625" style="7"/>
    <col min="9230" max="9230" width="9" style="7" customWidth="1"/>
    <col min="9231" max="9472" width="9.140625" style="7"/>
    <col min="9473" max="9473" width="9.7109375" style="7" customWidth="1"/>
    <col min="9474" max="9474" width="5.5703125" style="7" customWidth="1"/>
    <col min="9475" max="9475" width="14.85546875" style="7" customWidth="1"/>
    <col min="9476" max="9476" width="13" style="7" customWidth="1"/>
    <col min="9477" max="9477" width="13.140625" style="7" customWidth="1"/>
    <col min="9478" max="9478" width="16.28515625" style="7" customWidth="1"/>
    <col min="9479" max="9479" width="9.140625" style="7"/>
    <col min="9480" max="9480" width="11.140625" style="7" bestFit="1" customWidth="1"/>
    <col min="9481" max="9482" width="11.140625" style="7" customWidth="1"/>
    <col min="9483" max="9485" width="9.140625" style="7"/>
    <col min="9486" max="9486" width="9" style="7" customWidth="1"/>
    <col min="9487" max="9728" width="9.140625" style="7"/>
    <col min="9729" max="9729" width="9.7109375" style="7" customWidth="1"/>
    <col min="9730" max="9730" width="5.5703125" style="7" customWidth="1"/>
    <col min="9731" max="9731" width="14.85546875" style="7" customWidth="1"/>
    <col min="9732" max="9732" width="13" style="7" customWidth="1"/>
    <col min="9733" max="9733" width="13.140625" style="7" customWidth="1"/>
    <col min="9734" max="9734" width="16.28515625" style="7" customWidth="1"/>
    <col min="9735" max="9735" width="9.140625" style="7"/>
    <col min="9736" max="9736" width="11.140625" style="7" bestFit="1" customWidth="1"/>
    <col min="9737" max="9738" width="11.140625" style="7" customWidth="1"/>
    <col min="9739" max="9741" width="9.140625" style="7"/>
    <col min="9742" max="9742" width="9" style="7" customWidth="1"/>
    <col min="9743" max="9984" width="9.140625" style="7"/>
    <col min="9985" max="9985" width="9.7109375" style="7" customWidth="1"/>
    <col min="9986" max="9986" width="5.5703125" style="7" customWidth="1"/>
    <col min="9987" max="9987" width="14.85546875" style="7" customWidth="1"/>
    <col min="9988" max="9988" width="13" style="7" customWidth="1"/>
    <col min="9989" max="9989" width="13.140625" style="7" customWidth="1"/>
    <col min="9990" max="9990" width="16.28515625" style="7" customWidth="1"/>
    <col min="9991" max="9991" width="9.140625" style="7"/>
    <col min="9992" max="9992" width="11.140625" style="7" bestFit="1" customWidth="1"/>
    <col min="9993" max="9994" width="11.140625" style="7" customWidth="1"/>
    <col min="9995" max="9997" width="9.140625" style="7"/>
    <col min="9998" max="9998" width="9" style="7" customWidth="1"/>
    <col min="9999" max="10240" width="9.140625" style="7"/>
    <col min="10241" max="10241" width="9.7109375" style="7" customWidth="1"/>
    <col min="10242" max="10242" width="5.5703125" style="7" customWidth="1"/>
    <col min="10243" max="10243" width="14.85546875" style="7" customWidth="1"/>
    <col min="10244" max="10244" width="13" style="7" customWidth="1"/>
    <col min="10245" max="10245" width="13.140625" style="7" customWidth="1"/>
    <col min="10246" max="10246" width="16.28515625" style="7" customWidth="1"/>
    <col min="10247" max="10247" width="9.140625" style="7"/>
    <col min="10248" max="10248" width="11.140625" style="7" bestFit="1" customWidth="1"/>
    <col min="10249" max="10250" width="11.140625" style="7" customWidth="1"/>
    <col min="10251" max="10253" width="9.140625" style="7"/>
    <col min="10254" max="10254" width="9" style="7" customWidth="1"/>
    <col min="10255" max="10496" width="9.140625" style="7"/>
    <col min="10497" max="10497" width="9.7109375" style="7" customWidth="1"/>
    <col min="10498" max="10498" width="5.5703125" style="7" customWidth="1"/>
    <col min="10499" max="10499" width="14.85546875" style="7" customWidth="1"/>
    <col min="10500" max="10500" width="13" style="7" customWidth="1"/>
    <col min="10501" max="10501" width="13.140625" style="7" customWidth="1"/>
    <col min="10502" max="10502" width="16.28515625" style="7" customWidth="1"/>
    <col min="10503" max="10503" width="9.140625" style="7"/>
    <col min="10504" max="10504" width="11.140625" style="7" bestFit="1" customWidth="1"/>
    <col min="10505" max="10506" width="11.140625" style="7" customWidth="1"/>
    <col min="10507" max="10509" width="9.140625" style="7"/>
    <col min="10510" max="10510" width="9" style="7" customWidth="1"/>
    <col min="10511" max="10752" width="9.140625" style="7"/>
    <col min="10753" max="10753" width="9.7109375" style="7" customWidth="1"/>
    <col min="10754" max="10754" width="5.5703125" style="7" customWidth="1"/>
    <col min="10755" max="10755" width="14.85546875" style="7" customWidth="1"/>
    <col min="10756" max="10756" width="13" style="7" customWidth="1"/>
    <col min="10757" max="10757" width="13.140625" style="7" customWidth="1"/>
    <col min="10758" max="10758" width="16.28515625" style="7" customWidth="1"/>
    <col min="10759" max="10759" width="9.140625" style="7"/>
    <col min="10760" max="10760" width="11.140625" style="7" bestFit="1" customWidth="1"/>
    <col min="10761" max="10762" width="11.140625" style="7" customWidth="1"/>
    <col min="10763" max="10765" width="9.140625" style="7"/>
    <col min="10766" max="10766" width="9" style="7" customWidth="1"/>
    <col min="10767" max="11008" width="9.140625" style="7"/>
    <col min="11009" max="11009" width="9.7109375" style="7" customWidth="1"/>
    <col min="11010" max="11010" width="5.5703125" style="7" customWidth="1"/>
    <col min="11011" max="11011" width="14.85546875" style="7" customWidth="1"/>
    <col min="11012" max="11012" width="13" style="7" customWidth="1"/>
    <col min="11013" max="11013" width="13.140625" style="7" customWidth="1"/>
    <col min="11014" max="11014" width="16.28515625" style="7" customWidth="1"/>
    <col min="11015" max="11015" width="9.140625" style="7"/>
    <col min="11016" max="11016" width="11.140625" style="7" bestFit="1" customWidth="1"/>
    <col min="11017" max="11018" width="11.140625" style="7" customWidth="1"/>
    <col min="11019" max="11021" width="9.140625" style="7"/>
    <col min="11022" max="11022" width="9" style="7" customWidth="1"/>
    <col min="11023" max="11264" width="9.140625" style="7"/>
    <col min="11265" max="11265" width="9.7109375" style="7" customWidth="1"/>
    <col min="11266" max="11266" width="5.5703125" style="7" customWidth="1"/>
    <col min="11267" max="11267" width="14.85546875" style="7" customWidth="1"/>
    <col min="11268" max="11268" width="13" style="7" customWidth="1"/>
    <col min="11269" max="11269" width="13.140625" style="7" customWidth="1"/>
    <col min="11270" max="11270" width="16.28515625" style="7" customWidth="1"/>
    <col min="11271" max="11271" width="9.140625" style="7"/>
    <col min="11272" max="11272" width="11.140625" style="7" bestFit="1" customWidth="1"/>
    <col min="11273" max="11274" width="11.140625" style="7" customWidth="1"/>
    <col min="11275" max="11277" width="9.140625" style="7"/>
    <col min="11278" max="11278" width="9" style="7" customWidth="1"/>
    <col min="11279" max="11520" width="9.140625" style="7"/>
    <col min="11521" max="11521" width="9.7109375" style="7" customWidth="1"/>
    <col min="11522" max="11522" width="5.5703125" style="7" customWidth="1"/>
    <col min="11523" max="11523" width="14.85546875" style="7" customWidth="1"/>
    <col min="11524" max="11524" width="13" style="7" customWidth="1"/>
    <col min="11525" max="11525" width="13.140625" style="7" customWidth="1"/>
    <col min="11526" max="11526" width="16.28515625" style="7" customWidth="1"/>
    <col min="11527" max="11527" width="9.140625" style="7"/>
    <col min="11528" max="11528" width="11.140625" style="7" bestFit="1" customWidth="1"/>
    <col min="11529" max="11530" width="11.140625" style="7" customWidth="1"/>
    <col min="11531" max="11533" width="9.140625" style="7"/>
    <col min="11534" max="11534" width="9" style="7" customWidth="1"/>
    <col min="11535" max="11776" width="9.140625" style="7"/>
    <col min="11777" max="11777" width="9.7109375" style="7" customWidth="1"/>
    <col min="11778" max="11778" width="5.5703125" style="7" customWidth="1"/>
    <col min="11779" max="11779" width="14.85546875" style="7" customWidth="1"/>
    <col min="11780" max="11780" width="13" style="7" customWidth="1"/>
    <col min="11781" max="11781" width="13.140625" style="7" customWidth="1"/>
    <col min="11782" max="11782" width="16.28515625" style="7" customWidth="1"/>
    <col min="11783" max="11783" width="9.140625" style="7"/>
    <col min="11784" max="11784" width="11.140625" style="7" bestFit="1" customWidth="1"/>
    <col min="11785" max="11786" width="11.140625" style="7" customWidth="1"/>
    <col min="11787" max="11789" width="9.140625" style="7"/>
    <col min="11790" max="11790" width="9" style="7" customWidth="1"/>
    <col min="11791" max="12032" width="9.140625" style="7"/>
    <col min="12033" max="12033" width="9.7109375" style="7" customWidth="1"/>
    <col min="12034" max="12034" width="5.5703125" style="7" customWidth="1"/>
    <col min="12035" max="12035" width="14.85546875" style="7" customWidth="1"/>
    <col min="12036" max="12036" width="13" style="7" customWidth="1"/>
    <col min="12037" max="12037" width="13.140625" style="7" customWidth="1"/>
    <col min="12038" max="12038" width="16.28515625" style="7" customWidth="1"/>
    <col min="12039" max="12039" width="9.140625" style="7"/>
    <col min="12040" max="12040" width="11.140625" style="7" bestFit="1" customWidth="1"/>
    <col min="12041" max="12042" width="11.140625" style="7" customWidth="1"/>
    <col min="12043" max="12045" width="9.140625" style="7"/>
    <col min="12046" max="12046" width="9" style="7" customWidth="1"/>
    <col min="12047" max="12288" width="9.140625" style="7"/>
    <col min="12289" max="12289" width="9.7109375" style="7" customWidth="1"/>
    <col min="12290" max="12290" width="5.5703125" style="7" customWidth="1"/>
    <col min="12291" max="12291" width="14.85546875" style="7" customWidth="1"/>
    <col min="12292" max="12292" width="13" style="7" customWidth="1"/>
    <col min="12293" max="12293" width="13.140625" style="7" customWidth="1"/>
    <col min="12294" max="12294" width="16.28515625" style="7" customWidth="1"/>
    <col min="12295" max="12295" width="9.140625" style="7"/>
    <col min="12296" max="12296" width="11.140625" style="7" bestFit="1" customWidth="1"/>
    <col min="12297" max="12298" width="11.140625" style="7" customWidth="1"/>
    <col min="12299" max="12301" width="9.140625" style="7"/>
    <col min="12302" max="12302" width="9" style="7" customWidth="1"/>
    <col min="12303" max="12544" width="9.140625" style="7"/>
    <col min="12545" max="12545" width="9.7109375" style="7" customWidth="1"/>
    <col min="12546" max="12546" width="5.5703125" style="7" customWidth="1"/>
    <col min="12547" max="12547" width="14.85546875" style="7" customWidth="1"/>
    <col min="12548" max="12548" width="13" style="7" customWidth="1"/>
    <col min="12549" max="12549" width="13.140625" style="7" customWidth="1"/>
    <col min="12550" max="12550" width="16.28515625" style="7" customWidth="1"/>
    <col min="12551" max="12551" width="9.140625" style="7"/>
    <col min="12552" max="12552" width="11.140625" style="7" bestFit="1" customWidth="1"/>
    <col min="12553" max="12554" width="11.140625" style="7" customWidth="1"/>
    <col min="12555" max="12557" width="9.140625" style="7"/>
    <col min="12558" max="12558" width="9" style="7" customWidth="1"/>
    <col min="12559" max="12800" width="9.140625" style="7"/>
    <col min="12801" max="12801" width="9.7109375" style="7" customWidth="1"/>
    <col min="12802" max="12802" width="5.5703125" style="7" customWidth="1"/>
    <col min="12803" max="12803" width="14.85546875" style="7" customWidth="1"/>
    <col min="12804" max="12804" width="13" style="7" customWidth="1"/>
    <col min="12805" max="12805" width="13.140625" style="7" customWidth="1"/>
    <col min="12806" max="12806" width="16.28515625" style="7" customWidth="1"/>
    <col min="12807" max="12807" width="9.140625" style="7"/>
    <col min="12808" max="12808" width="11.140625" style="7" bestFit="1" customWidth="1"/>
    <col min="12809" max="12810" width="11.140625" style="7" customWidth="1"/>
    <col min="12811" max="12813" width="9.140625" style="7"/>
    <col min="12814" max="12814" width="9" style="7" customWidth="1"/>
    <col min="12815" max="13056" width="9.140625" style="7"/>
    <col min="13057" max="13057" width="9.7109375" style="7" customWidth="1"/>
    <col min="13058" max="13058" width="5.5703125" style="7" customWidth="1"/>
    <col min="13059" max="13059" width="14.85546875" style="7" customWidth="1"/>
    <col min="13060" max="13060" width="13" style="7" customWidth="1"/>
    <col min="13061" max="13061" width="13.140625" style="7" customWidth="1"/>
    <col min="13062" max="13062" width="16.28515625" style="7" customWidth="1"/>
    <col min="13063" max="13063" width="9.140625" style="7"/>
    <col min="13064" max="13064" width="11.140625" style="7" bestFit="1" customWidth="1"/>
    <col min="13065" max="13066" width="11.140625" style="7" customWidth="1"/>
    <col min="13067" max="13069" width="9.140625" style="7"/>
    <col min="13070" max="13070" width="9" style="7" customWidth="1"/>
    <col min="13071" max="13312" width="9.140625" style="7"/>
    <col min="13313" max="13313" width="9.7109375" style="7" customWidth="1"/>
    <col min="13314" max="13314" width="5.5703125" style="7" customWidth="1"/>
    <col min="13315" max="13315" width="14.85546875" style="7" customWidth="1"/>
    <col min="13316" max="13316" width="13" style="7" customWidth="1"/>
    <col min="13317" max="13317" width="13.140625" style="7" customWidth="1"/>
    <col min="13318" max="13318" width="16.28515625" style="7" customWidth="1"/>
    <col min="13319" max="13319" width="9.140625" style="7"/>
    <col min="13320" max="13320" width="11.140625" style="7" bestFit="1" customWidth="1"/>
    <col min="13321" max="13322" width="11.140625" style="7" customWidth="1"/>
    <col min="13323" max="13325" width="9.140625" style="7"/>
    <col min="13326" max="13326" width="9" style="7" customWidth="1"/>
    <col min="13327" max="13568" width="9.140625" style="7"/>
    <col min="13569" max="13569" width="9.7109375" style="7" customWidth="1"/>
    <col min="13570" max="13570" width="5.5703125" style="7" customWidth="1"/>
    <col min="13571" max="13571" width="14.85546875" style="7" customWidth="1"/>
    <col min="13572" max="13572" width="13" style="7" customWidth="1"/>
    <col min="13573" max="13573" width="13.140625" style="7" customWidth="1"/>
    <col min="13574" max="13574" width="16.28515625" style="7" customWidth="1"/>
    <col min="13575" max="13575" width="9.140625" style="7"/>
    <col min="13576" max="13576" width="11.140625" style="7" bestFit="1" customWidth="1"/>
    <col min="13577" max="13578" width="11.140625" style="7" customWidth="1"/>
    <col min="13579" max="13581" width="9.140625" style="7"/>
    <col min="13582" max="13582" width="9" style="7" customWidth="1"/>
    <col min="13583" max="13824" width="9.140625" style="7"/>
    <col min="13825" max="13825" width="9.7109375" style="7" customWidth="1"/>
    <col min="13826" max="13826" width="5.5703125" style="7" customWidth="1"/>
    <col min="13827" max="13827" width="14.85546875" style="7" customWidth="1"/>
    <col min="13828" max="13828" width="13" style="7" customWidth="1"/>
    <col min="13829" max="13829" width="13.140625" style="7" customWidth="1"/>
    <col min="13830" max="13830" width="16.28515625" style="7" customWidth="1"/>
    <col min="13831" max="13831" width="9.140625" style="7"/>
    <col min="13832" max="13832" width="11.140625" style="7" bestFit="1" customWidth="1"/>
    <col min="13833" max="13834" width="11.140625" style="7" customWidth="1"/>
    <col min="13835" max="13837" width="9.140625" style="7"/>
    <col min="13838" max="13838" width="9" style="7" customWidth="1"/>
    <col min="13839" max="14080" width="9.140625" style="7"/>
    <col min="14081" max="14081" width="9.7109375" style="7" customWidth="1"/>
    <col min="14082" max="14082" width="5.5703125" style="7" customWidth="1"/>
    <col min="14083" max="14083" width="14.85546875" style="7" customWidth="1"/>
    <col min="14084" max="14084" width="13" style="7" customWidth="1"/>
    <col min="14085" max="14085" width="13.140625" style="7" customWidth="1"/>
    <col min="14086" max="14086" width="16.28515625" style="7" customWidth="1"/>
    <col min="14087" max="14087" width="9.140625" style="7"/>
    <col min="14088" max="14088" width="11.140625" style="7" bestFit="1" customWidth="1"/>
    <col min="14089" max="14090" width="11.140625" style="7" customWidth="1"/>
    <col min="14091" max="14093" width="9.140625" style="7"/>
    <col min="14094" max="14094" width="9" style="7" customWidth="1"/>
    <col min="14095" max="14336" width="9.140625" style="7"/>
    <col min="14337" max="14337" width="9.7109375" style="7" customWidth="1"/>
    <col min="14338" max="14338" width="5.5703125" style="7" customWidth="1"/>
    <col min="14339" max="14339" width="14.85546875" style="7" customWidth="1"/>
    <col min="14340" max="14340" width="13" style="7" customWidth="1"/>
    <col min="14341" max="14341" width="13.140625" style="7" customWidth="1"/>
    <col min="14342" max="14342" width="16.28515625" style="7" customWidth="1"/>
    <col min="14343" max="14343" width="9.140625" style="7"/>
    <col min="14344" max="14344" width="11.140625" style="7" bestFit="1" customWidth="1"/>
    <col min="14345" max="14346" width="11.140625" style="7" customWidth="1"/>
    <col min="14347" max="14349" width="9.140625" style="7"/>
    <col min="14350" max="14350" width="9" style="7" customWidth="1"/>
    <col min="14351" max="14592" width="9.140625" style="7"/>
    <col min="14593" max="14593" width="9.7109375" style="7" customWidth="1"/>
    <col min="14594" max="14594" width="5.5703125" style="7" customWidth="1"/>
    <col min="14595" max="14595" width="14.85546875" style="7" customWidth="1"/>
    <col min="14596" max="14596" width="13" style="7" customWidth="1"/>
    <col min="14597" max="14597" width="13.140625" style="7" customWidth="1"/>
    <col min="14598" max="14598" width="16.28515625" style="7" customWidth="1"/>
    <col min="14599" max="14599" width="9.140625" style="7"/>
    <col min="14600" max="14600" width="11.140625" style="7" bestFit="1" customWidth="1"/>
    <col min="14601" max="14602" width="11.140625" style="7" customWidth="1"/>
    <col min="14603" max="14605" width="9.140625" style="7"/>
    <col min="14606" max="14606" width="9" style="7" customWidth="1"/>
    <col min="14607" max="14848" width="9.140625" style="7"/>
    <col min="14849" max="14849" width="9.7109375" style="7" customWidth="1"/>
    <col min="14850" max="14850" width="5.5703125" style="7" customWidth="1"/>
    <col min="14851" max="14851" width="14.85546875" style="7" customWidth="1"/>
    <col min="14852" max="14852" width="13" style="7" customWidth="1"/>
    <col min="14853" max="14853" width="13.140625" style="7" customWidth="1"/>
    <col min="14854" max="14854" width="16.28515625" style="7" customWidth="1"/>
    <col min="14855" max="14855" width="9.140625" style="7"/>
    <col min="14856" max="14856" width="11.140625" style="7" bestFit="1" customWidth="1"/>
    <col min="14857" max="14858" width="11.140625" style="7" customWidth="1"/>
    <col min="14859" max="14861" width="9.140625" style="7"/>
    <col min="14862" max="14862" width="9" style="7" customWidth="1"/>
    <col min="14863" max="15104" width="9.140625" style="7"/>
    <col min="15105" max="15105" width="9.7109375" style="7" customWidth="1"/>
    <col min="15106" max="15106" width="5.5703125" style="7" customWidth="1"/>
    <col min="15107" max="15107" width="14.85546875" style="7" customWidth="1"/>
    <col min="15108" max="15108" width="13" style="7" customWidth="1"/>
    <col min="15109" max="15109" width="13.140625" style="7" customWidth="1"/>
    <col min="15110" max="15110" width="16.28515625" style="7" customWidth="1"/>
    <col min="15111" max="15111" width="9.140625" style="7"/>
    <col min="15112" max="15112" width="11.140625" style="7" bestFit="1" customWidth="1"/>
    <col min="15113" max="15114" width="11.140625" style="7" customWidth="1"/>
    <col min="15115" max="15117" width="9.140625" style="7"/>
    <col min="15118" max="15118" width="9" style="7" customWidth="1"/>
    <col min="15119" max="15360" width="9.140625" style="7"/>
    <col min="15361" max="15361" width="9.7109375" style="7" customWidth="1"/>
    <col min="15362" max="15362" width="5.5703125" style="7" customWidth="1"/>
    <col min="15363" max="15363" width="14.85546875" style="7" customWidth="1"/>
    <col min="15364" max="15364" width="13" style="7" customWidth="1"/>
    <col min="15365" max="15365" width="13.140625" style="7" customWidth="1"/>
    <col min="15366" max="15366" width="16.28515625" style="7" customWidth="1"/>
    <col min="15367" max="15367" width="9.140625" style="7"/>
    <col min="15368" max="15368" width="11.140625" style="7" bestFit="1" customWidth="1"/>
    <col min="15369" max="15370" width="11.140625" style="7" customWidth="1"/>
    <col min="15371" max="15373" width="9.140625" style="7"/>
    <col min="15374" max="15374" width="9" style="7" customWidth="1"/>
    <col min="15375" max="15616" width="9.140625" style="7"/>
    <col min="15617" max="15617" width="9.7109375" style="7" customWidth="1"/>
    <col min="15618" max="15618" width="5.5703125" style="7" customWidth="1"/>
    <col min="15619" max="15619" width="14.85546875" style="7" customWidth="1"/>
    <col min="15620" max="15620" width="13" style="7" customWidth="1"/>
    <col min="15621" max="15621" width="13.140625" style="7" customWidth="1"/>
    <col min="15622" max="15622" width="16.28515625" style="7" customWidth="1"/>
    <col min="15623" max="15623" width="9.140625" style="7"/>
    <col min="15624" max="15624" width="11.140625" style="7" bestFit="1" customWidth="1"/>
    <col min="15625" max="15626" width="11.140625" style="7" customWidth="1"/>
    <col min="15627" max="15629" width="9.140625" style="7"/>
    <col min="15630" max="15630" width="9" style="7" customWidth="1"/>
    <col min="15631" max="15872" width="9.140625" style="7"/>
    <col min="15873" max="15873" width="9.7109375" style="7" customWidth="1"/>
    <col min="15874" max="15874" width="5.5703125" style="7" customWidth="1"/>
    <col min="15875" max="15875" width="14.85546875" style="7" customWidth="1"/>
    <col min="15876" max="15876" width="13" style="7" customWidth="1"/>
    <col min="15877" max="15877" width="13.140625" style="7" customWidth="1"/>
    <col min="15878" max="15878" width="16.28515625" style="7" customWidth="1"/>
    <col min="15879" max="15879" width="9.140625" style="7"/>
    <col min="15880" max="15880" width="11.140625" style="7" bestFit="1" customWidth="1"/>
    <col min="15881" max="15882" width="11.140625" style="7" customWidth="1"/>
    <col min="15883" max="15885" width="9.140625" style="7"/>
    <col min="15886" max="15886" width="9" style="7" customWidth="1"/>
    <col min="15887" max="16128" width="9.140625" style="7"/>
    <col min="16129" max="16129" width="9.7109375" style="7" customWidth="1"/>
    <col min="16130" max="16130" width="5.5703125" style="7" customWidth="1"/>
    <col min="16131" max="16131" width="14.85546875" style="7" customWidth="1"/>
    <col min="16132" max="16132" width="13" style="7" customWidth="1"/>
    <col min="16133" max="16133" width="13.140625" style="7" customWidth="1"/>
    <col min="16134" max="16134" width="16.28515625" style="7" customWidth="1"/>
    <col min="16135" max="16135" width="9.140625" style="7"/>
    <col min="16136" max="16136" width="11.140625" style="7" bestFit="1" customWidth="1"/>
    <col min="16137" max="16138" width="11.140625" style="7" customWidth="1"/>
    <col min="16139" max="16141" width="9.140625" style="7"/>
    <col min="16142" max="16142" width="9" style="7" customWidth="1"/>
    <col min="16143" max="16384" width="9.140625" style="7"/>
  </cols>
  <sheetData>
    <row r="1" spans="1:14" s="360" customFormat="1" ht="49.5" customHeight="1">
      <c r="A1" s="381" t="s">
        <v>2025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</row>
    <row r="2" spans="1:14" s="360" customFormat="1" ht="23.25" customHeight="1">
      <c r="A2" s="361" t="s">
        <v>2026</v>
      </c>
      <c r="B2" s="362"/>
      <c r="C2" s="362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4" t="s">
        <v>2027</v>
      </c>
    </row>
    <row r="3" spans="1:14" s="365" customFormat="1" ht="27.75" customHeight="1">
      <c r="A3" s="382" t="s">
        <v>2028</v>
      </c>
      <c r="B3" s="383"/>
      <c r="C3" s="384"/>
      <c r="D3" s="391" t="s">
        <v>1989</v>
      </c>
      <c r="E3" s="391" t="s">
        <v>1990</v>
      </c>
      <c r="F3" s="394" t="s">
        <v>2029</v>
      </c>
      <c r="G3" s="397" t="s">
        <v>2030</v>
      </c>
      <c r="H3" s="397"/>
      <c r="I3" s="397"/>
      <c r="J3" s="397"/>
      <c r="K3" s="397"/>
      <c r="L3" s="397"/>
      <c r="M3" s="397"/>
      <c r="N3" s="394" t="s">
        <v>2031</v>
      </c>
    </row>
    <row r="4" spans="1:14" s="365" customFormat="1" ht="27.75" customHeight="1">
      <c r="A4" s="385"/>
      <c r="B4" s="386"/>
      <c r="C4" s="387"/>
      <c r="D4" s="392"/>
      <c r="E4" s="392"/>
      <c r="F4" s="395"/>
      <c r="G4" s="398" t="s">
        <v>2032</v>
      </c>
      <c r="H4" s="398" t="s">
        <v>2033</v>
      </c>
      <c r="I4" s="398"/>
      <c r="J4" s="398"/>
      <c r="K4" s="398" t="s">
        <v>2034</v>
      </c>
      <c r="L4" s="398"/>
      <c r="M4" s="398"/>
      <c r="N4" s="395"/>
    </row>
    <row r="5" spans="1:14" s="368" customFormat="1" ht="27.75" customHeight="1">
      <c r="A5" s="388"/>
      <c r="B5" s="389"/>
      <c r="C5" s="390"/>
      <c r="D5" s="393"/>
      <c r="E5" s="393"/>
      <c r="F5" s="396"/>
      <c r="G5" s="398"/>
      <c r="H5" s="366">
        <v>0.71836999999999995</v>
      </c>
      <c r="I5" s="367">
        <v>0.85</v>
      </c>
      <c r="J5" s="367">
        <v>1</v>
      </c>
      <c r="K5" s="366">
        <v>0.71836999999999995</v>
      </c>
      <c r="L5" s="367">
        <v>0.85</v>
      </c>
      <c r="M5" s="367">
        <v>1</v>
      </c>
      <c r="N5" s="396"/>
    </row>
    <row r="6" spans="1:14" s="368" customFormat="1" ht="30" customHeight="1">
      <c r="A6" s="369" t="s">
        <v>2035</v>
      </c>
      <c r="B6" s="369">
        <v>1</v>
      </c>
      <c r="C6" s="370" t="s">
        <v>2037</v>
      </c>
      <c r="D6" s="370" t="s">
        <v>2038</v>
      </c>
      <c r="E6" s="370" t="s">
        <v>2039</v>
      </c>
      <c r="F6" s="370" t="s">
        <v>2040</v>
      </c>
      <c r="G6" s="371">
        <f>설변원가계산서!G33/1000</f>
        <v>28072.574000000001</v>
      </c>
      <c r="H6" s="371">
        <f>설변원가계산서!H33/1000</f>
        <v>276531.114</v>
      </c>
      <c r="I6" s="371">
        <f>설변원가계산서!H66/1000</f>
        <v>322060.55</v>
      </c>
      <c r="J6" s="371">
        <f>설변원가계산서!H99/1000</f>
        <v>373943.7</v>
      </c>
      <c r="K6" s="371">
        <f>H6-G6</f>
        <v>248458.54</v>
      </c>
      <c r="L6" s="372">
        <f>I6-G6</f>
        <v>293987.97599999997</v>
      </c>
      <c r="M6" s="372">
        <f>J6-G6</f>
        <v>345871.12599999999</v>
      </c>
      <c r="N6" s="373" t="s">
        <v>2036</v>
      </c>
    </row>
    <row r="7" spans="1:14" s="365" customFormat="1" ht="30" customHeight="1">
      <c r="A7" s="378" t="s">
        <v>1913</v>
      </c>
      <c r="B7" s="379"/>
      <c r="C7" s="380"/>
      <c r="D7" s="374"/>
      <c r="E7" s="374"/>
      <c r="F7" s="374"/>
      <c r="G7" s="375">
        <f t="shared" ref="G7:M7" si="0">SUM(G6:G6)</f>
        <v>28072.574000000001</v>
      </c>
      <c r="H7" s="375">
        <f t="shared" si="0"/>
        <v>276531.114</v>
      </c>
      <c r="I7" s="375">
        <f t="shared" si="0"/>
        <v>322060.55</v>
      </c>
      <c r="J7" s="375">
        <f t="shared" si="0"/>
        <v>373943.7</v>
      </c>
      <c r="K7" s="375">
        <f t="shared" si="0"/>
        <v>248458.54</v>
      </c>
      <c r="L7" s="375">
        <f t="shared" si="0"/>
        <v>293987.97599999997</v>
      </c>
      <c r="M7" s="375">
        <f t="shared" si="0"/>
        <v>345871.12599999999</v>
      </c>
      <c r="N7" s="375"/>
    </row>
  </sheetData>
  <mergeCells count="11">
    <mergeCell ref="A7:C7"/>
    <mergeCell ref="A1:N1"/>
    <mergeCell ref="A3:C5"/>
    <mergeCell ref="D3:D5"/>
    <mergeCell ref="E3:E5"/>
    <mergeCell ref="F3:F5"/>
    <mergeCell ref="G3:M3"/>
    <mergeCell ref="N3:N5"/>
    <mergeCell ref="G4:G5"/>
    <mergeCell ref="H4:J4"/>
    <mergeCell ref="K4:M4"/>
  </mergeCells>
  <phoneticPr fontId="1" type="noConversion"/>
  <pageMargins left="0.47244094488188981" right="0.27559055118110237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99"/>
  <sheetViews>
    <sheetView view="pageBreakPreview" topLeftCell="A31" zoomScaleSheetLayoutView="100" workbookViewId="0">
      <selection activeCell="H11" sqref="H11"/>
    </sheetView>
  </sheetViews>
  <sheetFormatPr defaultRowHeight="16.5"/>
  <cols>
    <col min="1" max="1" width="19.42578125" style="7" customWidth="1"/>
    <col min="2" max="2" width="24.28515625" style="7" customWidth="1"/>
    <col min="3" max="3" width="8.85546875" style="7" customWidth="1"/>
    <col min="4" max="4" width="11.7109375" style="7" customWidth="1"/>
    <col min="5" max="13" width="15.42578125" style="7" customWidth="1"/>
    <col min="14" max="14" width="13.140625" style="7" customWidth="1"/>
    <col min="15" max="253" width="9.140625" style="7"/>
    <col min="254" max="254" width="17.28515625" style="7" customWidth="1"/>
    <col min="255" max="255" width="22.28515625" style="7" customWidth="1"/>
    <col min="256" max="256" width="8.85546875" style="7" customWidth="1"/>
    <col min="257" max="257" width="11.7109375" style="7" customWidth="1"/>
    <col min="258" max="260" width="12.7109375" style="7" customWidth="1"/>
    <col min="261" max="261" width="9.140625" style="7"/>
    <col min="262" max="262" width="12.7109375" style="7" customWidth="1"/>
    <col min="263" max="263" width="9.140625" style="7"/>
    <col min="264" max="264" width="11.42578125" style="7" customWidth="1"/>
    <col min="265" max="265" width="9.28515625" style="7" customWidth="1"/>
    <col min="266" max="266" width="12.7109375" style="7" customWidth="1"/>
    <col min="267" max="269" width="9.140625" style="7"/>
    <col min="270" max="270" width="8.42578125" style="7" customWidth="1"/>
    <col min="271" max="509" width="9.140625" style="7"/>
    <col min="510" max="510" width="17.28515625" style="7" customWidth="1"/>
    <col min="511" max="511" width="22.28515625" style="7" customWidth="1"/>
    <col min="512" max="512" width="8.85546875" style="7" customWidth="1"/>
    <col min="513" max="513" width="11.7109375" style="7" customWidth="1"/>
    <col min="514" max="516" width="12.7109375" style="7" customWidth="1"/>
    <col min="517" max="517" width="9.140625" style="7"/>
    <col min="518" max="518" width="12.7109375" style="7" customWidth="1"/>
    <col min="519" max="519" width="9.140625" style="7"/>
    <col min="520" max="520" width="11.42578125" style="7" customWidth="1"/>
    <col min="521" max="521" width="9.28515625" style="7" customWidth="1"/>
    <col min="522" max="522" width="12.7109375" style="7" customWidth="1"/>
    <col min="523" max="525" width="9.140625" style="7"/>
    <col min="526" max="526" width="8.42578125" style="7" customWidth="1"/>
    <col min="527" max="765" width="9.140625" style="7"/>
    <col min="766" max="766" width="17.28515625" style="7" customWidth="1"/>
    <col min="767" max="767" width="22.28515625" style="7" customWidth="1"/>
    <col min="768" max="768" width="8.85546875" style="7" customWidth="1"/>
    <col min="769" max="769" width="11.7109375" style="7" customWidth="1"/>
    <col min="770" max="772" width="12.7109375" style="7" customWidth="1"/>
    <col min="773" max="773" width="9.140625" style="7"/>
    <col min="774" max="774" width="12.7109375" style="7" customWidth="1"/>
    <col min="775" max="775" width="9.140625" style="7"/>
    <col min="776" max="776" width="11.42578125" style="7" customWidth="1"/>
    <col min="777" max="777" width="9.28515625" style="7" customWidth="1"/>
    <col min="778" max="778" width="12.7109375" style="7" customWidth="1"/>
    <col min="779" max="781" width="9.140625" style="7"/>
    <col min="782" max="782" width="8.42578125" style="7" customWidth="1"/>
    <col min="783" max="1021" width="9.140625" style="7"/>
    <col min="1022" max="1022" width="17.28515625" style="7" customWidth="1"/>
    <col min="1023" max="1023" width="22.28515625" style="7" customWidth="1"/>
    <col min="1024" max="1024" width="8.85546875" style="7" customWidth="1"/>
    <col min="1025" max="1025" width="11.7109375" style="7" customWidth="1"/>
    <col min="1026" max="1028" width="12.7109375" style="7" customWidth="1"/>
    <col min="1029" max="1029" width="9.140625" style="7"/>
    <col min="1030" max="1030" width="12.7109375" style="7" customWidth="1"/>
    <col min="1031" max="1031" width="9.140625" style="7"/>
    <col min="1032" max="1032" width="11.42578125" style="7" customWidth="1"/>
    <col min="1033" max="1033" width="9.28515625" style="7" customWidth="1"/>
    <col min="1034" max="1034" width="12.7109375" style="7" customWidth="1"/>
    <col min="1035" max="1037" width="9.140625" style="7"/>
    <col min="1038" max="1038" width="8.42578125" style="7" customWidth="1"/>
    <col min="1039" max="1277" width="9.140625" style="7"/>
    <col min="1278" max="1278" width="17.28515625" style="7" customWidth="1"/>
    <col min="1279" max="1279" width="22.28515625" style="7" customWidth="1"/>
    <col min="1280" max="1280" width="8.85546875" style="7" customWidth="1"/>
    <col min="1281" max="1281" width="11.7109375" style="7" customWidth="1"/>
    <col min="1282" max="1284" width="12.7109375" style="7" customWidth="1"/>
    <col min="1285" max="1285" width="9.140625" style="7"/>
    <col min="1286" max="1286" width="12.7109375" style="7" customWidth="1"/>
    <col min="1287" max="1287" width="9.140625" style="7"/>
    <col min="1288" max="1288" width="11.42578125" style="7" customWidth="1"/>
    <col min="1289" max="1289" width="9.28515625" style="7" customWidth="1"/>
    <col min="1290" max="1290" width="12.7109375" style="7" customWidth="1"/>
    <col min="1291" max="1293" width="9.140625" style="7"/>
    <col min="1294" max="1294" width="8.42578125" style="7" customWidth="1"/>
    <col min="1295" max="1533" width="9.140625" style="7"/>
    <col min="1534" max="1534" width="17.28515625" style="7" customWidth="1"/>
    <col min="1535" max="1535" width="22.28515625" style="7" customWidth="1"/>
    <col min="1536" max="1536" width="8.85546875" style="7" customWidth="1"/>
    <col min="1537" max="1537" width="11.7109375" style="7" customWidth="1"/>
    <col min="1538" max="1540" width="12.7109375" style="7" customWidth="1"/>
    <col min="1541" max="1541" width="9.140625" style="7"/>
    <col min="1542" max="1542" width="12.7109375" style="7" customWidth="1"/>
    <col min="1543" max="1543" width="9.140625" style="7"/>
    <col min="1544" max="1544" width="11.42578125" style="7" customWidth="1"/>
    <col min="1545" max="1545" width="9.28515625" style="7" customWidth="1"/>
    <col min="1546" max="1546" width="12.7109375" style="7" customWidth="1"/>
    <col min="1547" max="1549" width="9.140625" style="7"/>
    <col min="1550" max="1550" width="8.42578125" style="7" customWidth="1"/>
    <col min="1551" max="1789" width="9.140625" style="7"/>
    <col min="1790" max="1790" width="17.28515625" style="7" customWidth="1"/>
    <col min="1791" max="1791" width="22.28515625" style="7" customWidth="1"/>
    <col min="1792" max="1792" width="8.85546875" style="7" customWidth="1"/>
    <col min="1793" max="1793" width="11.7109375" style="7" customWidth="1"/>
    <col min="1794" max="1796" width="12.7109375" style="7" customWidth="1"/>
    <col min="1797" max="1797" width="9.140625" style="7"/>
    <col min="1798" max="1798" width="12.7109375" style="7" customWidth="1"/>
    <col min="1799" max="1799" width="9.140625" style="7"/>
    <col min="1800" max="1800" width="11.42578125" style="7" customWidth="1"/>
    <col min="1801" max="1801" width="9.28515625" style="7" customWidth="1"/>
    <col min="1802" max="1802" width="12.7109375" style="7" customWidth="1"/>
    <col min="1803" max="1805" width="9.140625" style="7"/>
    <col min="1806" max="1806" width="8.42578125" style="7" customWidth="1"/>
    <col min="1807" max="2045" width="9.140625" style="7"/>
    <col min="2046" max="2046" width="17.28515625" style="7" customWidth="1"/>
    <col min="2047" max="2047" width="22.28515625" style="7" customWidth="1"/>
    <col min="2048" max="2048" width="8.85546875" style="7" customWidth="1"/>
    <col min="2049" max="2049" width="11.7109375" style="7" customWidth="1"/>
    <col min="2050" max="2052" width="12.7109375" style="7" customWidth="1"/>
    <col min="2053" max="2053" width="9.140625" style="7"/>
    <col min="2054" max="2054" width="12.7109375" style="7" customWidth="1"/>
    <col min="2055" max="2055" width="9.140625" style="7"/>
    <col min="2056" max="2056" width="11.42578125" style="7" customWidth="1"/>
    <col min="2057" max="2057" width="9.28515625" style="7" customWidth="1"/>
    <col min="2058" max="2058" width="12.7109375" style="7" customWidth="1"/>
    <col min="2059" max="2061" width="9.140625" style="7"/>
    <col min="2062" max="2062" width="8.42578125" style="7" customWidth="1"/>
    <col min="2063" max="2301" width="9.140625" style="7"/>
    <col min="2302" max="2302" width="17.28515625" style="7" customWidth="1"/>
    <col min="2303" max="2303" width="22.28515625" style="7" customWidth="1"/>
    <col min="2304" max="2304" width="8.85546875" style="7" customWidth="1"/>
    <col min="2305" max="2305" width="11.7109375" style="7" customWidth="1"/>
    <col min="2306" max="2308" width="12.7109375" style="7" customWidth="1"/>
    <col min="2309" max="2309" width="9.140625" style="7"/>
    <col min="2310" max="2310" width="12.7109375" style="7" customWidth="1"/>
    <col min="2311" max="2311" width="9.140625" style="7"/>
    <col min="2312" max="2312" width="11.42578125" style="7" customWidth="1"/>
    <col min="2313" max="2313" width="9.28515625" style="7" customWidth="1"/>
    <col min="2314" max="2314" width="12.7109375" style="7" customWidth="1"/>
    <col min="2315" max="2317" width="9.140625" style="7"/>
    <col min="2318" max="2318" width="8.42578125" style="7" customWidth="1"/>
    <col min="2319" max="2557" width="9.140625" style="7"/>
    <col min="2558" max="2558" width="17.28515625" style="7" customWidth="1"/>
    <col min="2559" max="2559" width="22.28515625" style="7" customWidth="1"/>
    <col min="2560" max="2560" width="8.85546875" style="7" customWidth="1"/>
    <col min="2561" max="2561" width="11.7109375" style="7" customWidth="1"/>
    <col min="2562" max="2564" width="12.7109375" style="7" customWidth="1"/>
    <col min="2565" max="2565" width="9.140625" style="7"/>
    <col min="2566" max="2566" width="12.7109375" style="7" customWidth="1"/>
    <col min="2567" max="2567" width="9.140625" style="7"/>
    <col min="2568" max="2568" width="11.42578125" style="7" customWidth="1"/>
    <col min="2569" max="2569" width="9.28515625" style="7" customWidth="1"/>
    <col min="2570" max="2570" width="12.7109375" style="7" customWidth="1"/>
    <col min="2571" max="2573" width="9.140625" style="7"/>
    <col min="2574" max="2574" width="8.42578125" style="7" customWidth="1"/>
    <col min="2575" max="2813" width="9.140625" style="7"/>
    <col min="2814" max="2814" width="17.28515625" style="7" customWidth="1"/>
    <col min="2815" max="2815" width="22.28515625" style="7" customWidth="1"/>
    <col min="2816" max="2816" width="8.85546875" style="7" customWidth="1"/>
    <col min="2817" max="2817" width="11.7109375" style="7" customWidth="1"/>
    <col min="2818" max="2820" width="12.7109375" style="7" customWidth="1"/>
    <col min="2821" max="2821" width="9.140625" style="7"/>
    <col min="2822" max="2822" width="12.7109375" style="7" customWidth="1"/>
    <col min="2823" max="2823" width="9.140625" style="7"/>
    <col min="2824" max="2824" width="11.42578125" style="7" customWidth="1"/>
    <col min="2825" max="2825" width="9.28515625" style="7" customWidth="1"/>
    <col min="2826" max="2826" width="12.7109375" style="7" customWidth="1"/>
    <col min="2827" max="2829" width="9.140625" style="7"/>
    <col min="2830" max="2830" width="8.42578125" style="7" customWidth="1"/>
    <col min="2831" max="3069" width="9.140625" style="7"/>
    <col min="3070" max="3070" width="17.28515625" style="7" customWidth="1"/>
    <col min="3071" max="3071" width="22.28515625" style="7" customWidth="1"/>
    <col min="3072" max="3072" width="8.85546875" style="7" customWidth="1"/>
    <col min="3073" max="3073" width="11.7109375" style="7" customWidth="1"/>
    <col min="3074" max="3076" width="12.7109375" style="7" customWidth="1"/>
    <col min="3077" max="3077" width="9.140625" style="7"/>
    <col min="3078" max="3078" width="12.7109375" style="7" customWidth="1"/>
    <col min="3079" max="3079" width="9.140625" style="7"/>
    <col min="3080" max="3080" width="11.42578125" style="7" customWidth="1"/>
    <col min="3081" max="3081" width="9.28515625" style="7" customWidth="1"/>
    <col min="3082" max="3082" width="12.7109375" style="7" customWidth="1"/>
    <col min="3083" max="3085" width="9.140625" style="7"/>
    <col min="3086" max="3086" width="8.42578125" style="7" customWidth="1"/>
    <col min="3087" max="3325" width="9.140625" style="7"/>
    <col min="3326" max="3326" width="17.28515625" style="7" customWidth="1"/>
    <col min="3327" max="3327" width="22.28515625" style="7" customWidth="1"/>
    <col min="3328" max="3328" width="8.85546875" style="7" customWidth="1"/>
    <col min="3329" max="3329" width="11.7109375" style="7" customWidth="1"/>
    <col min="3330" max="3332" width="12.7109375" style="7" customWidth="1"/>
    <col min="3333" max="3333" width="9.140625" style="7"/>
    <col min="3334" max="3334" width="12.7109375" style="7" customWidth="1"/>
    <col min="3335" max="3335" width="9.140625" style="7"/>
    <col min="3336" max="3336" width="11.42578125" style="7" customWidth="1"/>
    <col min="3337" max="3337" width="9.28515625" style="7" customWidth="1"/>
    <col min="3338" max="3338" width="12.7109375" style="7" customWidth="1"/>
    <col min="3339" max="3341" width="9.140625" style="7"/>
    <col min="3342" max="3342" width="8.42578125" style="7" customWidth="1"/>
    <col min="3343" max="3581" width="9.140625" style="7"/>
    <col min="3582" max="3582" width="17.28515625" style="7" customWidth="1"/>
    <col min="3583" max="3583" width="22.28515625" style="7" customWidth="1"/>
    <col min="3584" max="3584" width="8.85546875" style="7" customWidth="1"/>
    <col min="3585" max="3585" width="11.7109375" style="7" customWidth="1"/>
    <col min="3586" max="3588" width="12.7109375" style="7" customWidth="1"/>
    <col min="3589" max="3589" width="9.140625" style="7"/>
    <col min="3590" max="3590" width="12.7109375" style="7" customWidth="1"/>
    <col min="3591" max="3591" width="9.140625" style="7"/>
    <col min="3592" max="3592" width="11.42578125" style="7" customWidth="1"/>
    <col min="3593" max="3593" width="9.28515625" style="7" customWidth="1"/>
    <col min="3594" max="3594" width="12.7109375" style="7" customWidth="1"/>
    <col min="3595" max="3597" width="9.140625" style="7"/>
    <col min="3598" max="3598" width="8.42578125" style="7" customWidth="1"/>
    <col min="3599" max="3837" width="9.140625" style="7"/>
    <col min="3838" max="3838" width="17.28515625" style="7" customWidth="1"/>
    <col min="3839" max="3839" width="22.28515625" style="7" customWidth="1"/>
    <col min="3840" max="3840" width="8.85546875" style="7" customWidth="1"/>
    <col min="3841" max="3841" width="11.7109375" style="7" customWidth="1"/>
    <col min="3842" max="3844" width="12.7109375" style="7" customWidth="1"/>
    <col min="3845" max="3845" width="9.140625" style="7"/>
    <col min="3846" max="3846" width="12.7109375" style="7" customWidth="1"/>
    <col min="3847" max="3847" width="9.140625" style="7"/>
    <col min="3848" max="3848" width="11.42578125" style="7" customWidth="1"/>
    <col min="3849" max="3849" width="9.28515625" style="7" customWidth="1"/>
    <col min="3850" max="3850" width="12.7109375" style="7" customWidth="1"/>
    <col min="3851" max="3853" width="9.140625" style="7"/>
    <col min="3854" max="3854" width="8.42578125" style="7" customWidth="1"/>
    <col min="3855" max="4093" width="9.140625" style="7"/>
    <col min="4094" max="4094" width="17.28515625" style="7" customWidth="1"/>
    <col min="4095" max="4095" width="22.28515625" style="7" customWidth="1"/>
    <col min="4096" max="4096" width="8.85546875" style="7" customWidth="1"/>
    <col min="4097" max="4097" width="11.7109375" style="7" customWidth="1"/>
    <col min="4098" max="4100" width="12.7109375" style="7" customWidth="1"/>
    <col min="4101" max="4101" width="9.140625" style="7"/>
    <col min="4102" max="4102" width="12.7109375" style="7" customWidth="1"/>
    <col min="4103" max="4103" width="9.140625" style="7"/>
    <col min="4104" max="4104" width="11.42578125" style="7" customWidth="1"/>
    <col min="4105" max="4105" width="9.28515625" style="7" customWidth="1"/>
    <col min="4106" max="4106" width="12.7109375" style="7" customWidth="1"/>
    <col min="4107" max="4109" width="9.140625" style="7"/>
    <col min="4110" max="4110" width="8.42578125" style="7" customWidth="1"/>
    <col min="4111" max="4349" width="9.140625" style="7"/>
    <col min="4350" max="4350" width="17.28515625" style="7" customWidth="1"/>
    <col min="4351" max="4351" width="22.28515625" style="7" customWidth="1"/>
    <col min="4352" max="4352" width="8.85546875" style="7" customWidth="1"/>
    <col min="4353" max="4353" width="11.7109375" style="7" customWidth="1"/>
    <col min="4354" max="4356" width="12.7109375" style="7" customWidth="1"/>
    <col min="4357" max="4357" width="9.140625" style="7"/>
    <col min="4358" max="4358" width="12.7109375" style="7" customWidth="1"/>
    <col min="4359" max="4359" width="9.140625" style="7"/>
    <col min="4360" max="4360" width="11.42578125" style="7" customWidth="1"/>
    <col min="4361" max="4361" width="9.28515625" style="7" customWidth="1"/>
    <col min="4362" max="4362" width="12.7109375" style="7" customWidth="1"/>
    <col min="4363" max="4365" width="9.140625" style="7"/>
    <col min="4366" max="4366" width="8.42578125" style="7" customWidth="1"/>
    <col min="4367" max="4605" width="9.140625" style="7"/>
    <col min="4606" max="4606" width="17.28515625" style="7" customWidth="1"/>
    <col min="4607" max="4607" width="22.28515625" style="7" customWidth="1"/>
    <col min="4608" max="4608" width="8.85546875" style="7" customWidth="1"/>
    <col min="4609" max="4609" width="11.7109375" style="7" customWidth="1"/>
    <col min="4610" max="4612" width="12.7109375" style="7" customWidth="1"/>
    <col min="4613" max="4613" width="9.140625" style="7"/>
    <col min="4614" max="4614" width="12.7109375" style="7" customWidth="1"/>
    <col min="4615" max="4615" width="9.140625" style="7"/>
    <col min="4616" max="4616" width="11.42578125" style="7" customWidth="1"/>
    <col min="4617" max="4617" width="9.28515625" style="7" customWidth="1"/>
    <col min="4618" max="4618" width="12.7109375" style="7" customWidth="1"/>
    <col min="4619" max="4621" width="9.140625" style="7"/>
    <col min="4622" max="4622" width="8.42578125" style="7" customWidth="1"/>
    <col min="4623" max="4861" width="9.140625" style="7"/>
    <col min="4862" max="4862" width="17.28515625" style="7" customWidth="1"/>
    <col min="4863" max="4863" width="22.28515625" style="7" customWidth="1"/>
    <col min="4864" max="4864" width="8.85546875" style="7" customWidth="1"/>
    <col min="4865" max="4865" width="11.7109375" style="7" customWidth="1"/>
    <col min="4866" max="4868" width="12.7109375" style="7" customWidth="1"/>
    <col min="4869" max="4869" width="9.140625" style="7"/>
    <col min="4870" max="4870" width="12.7109375" style="7" customWidth="1"/>
    <col min="4871" max="4871" width="9.140625" style="7"/>
    <col min="4872" max="4872" width="11.42578125" style="7" customWidth="1"/>
    <col min="4873" max="4873" width="9.28515625" style="7" customWidth="1"/>
    <col min="4874" max="4874" width="12.7109375" style="7" customWidth="1"/>
    <col min="4875" max="4877" width="9.140625" style="7"/>
    <col min="4878" max="4878" width="8.42578125" style="7" customWidth="1"/>
    <col min="4879" max="5117" width="9.140625" style="7"/>
    <col min="5118" max="5118" width="17.28515625" style="7" customWidth="1"/>
    <col min="5119" max="5119" width="22.28515625" style="7" customWidth="1"/>
    <col min="5120" max="5120" width="8.85546875" style="7" customWidth="1"/>
    <col min="5121" max="5121" width="11.7109375" style="7" customWidth="1"/>
    <col min="5122" max="5124" width="12.7109375" style="7" customWidth="1"/>
    <col min="5125" max="5125" width="9.140625" style="7"/>
    <col min="5126" max="5126" width="12.7109375" style="7" customWidth="1"/>
    <col min="5127" max="5127" width="9.140625" style="7"/>
    <col min="5128" max="5128" width="11.42578125" style="7" customWidth="1"/>
    <col min="5129" max="5129" width="9.28515625" style="7" customWidth="1"/>
    <col min="5130" max="5130" width="12.7109375" style="7" customWidth="1"/>
    <col min="5131" max="5133" width="9.140625" style="7"/>
    <col min="5134" max="5134" width="8.42578125" style="7" customWidth="1"/>
    <col min="5135" max="5373" width="9.140625" style="7"/>
    <col min="5374" max="5374" width="17.28515625" style="7" customWidth="1"/>
    <col min="5375" max="5375" width="22.28515625" style="7" customWidth="1"/>
    <col min="5376" max="5376" width="8.85546875" style="7" customWidth="1"/>
    <col min="5377" max="5377" width="11.7109375" style="7" customWidth="1"/>
    <col min="5378" max="5380" width="12.7109375" style="7" customWidth="1"/>
    <col min="5381" max="5381" width="9.140625" style="7"/>
    <col min="5382" max="5382" width="12.7109375" style="7" customWidth="1"/>
    <col min="5383" max="5383" width="9.140625" style="7"/>
    <col min="5384" max="5384" width="11.42578125" style="7" customWidth="1"/>
    <col min="5385" max="5385" width="9.28515625" style="7" customWidth="1"/>
    <col min="5386" max="5386" width="12.7109375" style="7" customWidth="1"/>
    <col min="5387" max="5389" width="9.140625" style="7"/>
    <col min="5390" max="5390" width="8.42578125" style="7" customWidth="1"/>
    <col min="5391" max="5629" width="9.140625" style="7"/>
    <col min="5630" max="5630" width="17.28515625" style="7" customWidth="1"/>
    <col min="5631" max="5631" width="22.28515625" style="7" customWidth="1"/>
    <col min="5632" max="5632" width="8.85546875" style="7" customWidth="1"/>
    <col min="5633" max="5633" width="11.7109375" style="7" customWidth="1"/>
    <col min="5634" max="5636" width="12.7109375" style="7" customWidth="1"/>
    <col min="5637" max="5637" width="9.140625" style="7"/>
    <col min="5638" max="5638" width="12.7109375" style="7" customWidth="1"/>
    <col min="5639" max="5639" width="9.140625" style="7"/>
    <col min="5640" max="5640" width="11.42578125" style="7" customWidth="1"/>
    <col min="5641" max="5641" width="9.28515625" style="7" customWidth="1"/>
    <col min="5642" max="5642" width="12.7109375" style="7" customWidth="1"/>
    <col min="5643" max="5645" width="9.140625" style="7"/>
    <col min="5646" max="5646" width="8.42578125" style="7" customWidth="1"/>
    <col min="5647" max="5885" width="9.140625" style="7"/>
    <col min="5886" max="5886" width="17.28515625" style="7" customWidth="1"/>
    <col min="5887" max="5887" width="22.28515625" style="7" customWidth="1"/>
    <col min="5888" max="5888" width="8.85546875" style="7" customWidth="1"/>
    <col min="5889" max="5889" width="11.7109375" style="7" customWidth="1"/>
    <col min="5890" max="5892" width="12.7109375" style="7" customWidth="1"/>
    <col min="5893" max="5893" width="9.140625" style="7"/>
    <col min="5894" max="5894" width="12.7109375" style="7" customWidth="1"/>
    <col min="5895" max="5895" width="9.140625" style="7"/>
    <col min="5896" max="5896" width="11.42578125" style="7" customWidth="1"/>
    <col min="5897" max="5897" width="9.28515625" style="7" customWidth="1"/>
    <col min="5898" max="5898" width="12.7109375" style="7" customWidth="1"/>
    <col min="5899" max="5901" width="9.140625" style="7"/>
    <col min="5902" max="5902" width="8.42578125" style="7" customWidth="1"/>
    <col min="5903" max="6141" width="9.140625" style="7"/>
    <col min="6142" max="6142" width="17.28515625" style="7" customWidth="1"/>
    <col min="6143" max="6143" width="22.28515625" style="7" customWidth="1"/>
    <col min="6144" max="6144" width="8.85546875" style="7" customWidth="1"/>
    <col min="6145" max="6145" width="11.7109375" style="7" customWidth="1"/>
    <col min="6146" max="6148" width="12.7109375" style="7" customWidth="1"/>
    <col min="6149" max="6149" width="9.140625" style="7"/>
    <col min="6150" max="6150" width="12.7109375" style="7" customWidth="1"/>
    <col min="6151" max="6151" width="9.140625" style="7"/>
    <col min="6152" max="6152" width="11.42578125" style="7" customWidth="1"/>
    <col min="6153" max="6153" width="9.28515625" style="7" customWidth="1"/>
    <col min="6154" max="6154" width="12.7109375" style="7" customWidth="1"/>
    <col min="6155" max="6157" width="9.140625" style="7"/>
    <col min="6158" max="6158" width="8.42578125" style="7" customWidth="1"/>
    <col min="6159" max="6397" width="9.140625" style="7"/>
    <col min="6398" max="6398" width="17.28515625" style="7" customWidth="1"/>
    <col min="6399" max="6399" width="22.28515625" style="7" customWidth="1"/>
    <col min="6400" max="6400" width="8.85546875" style="7" customWidth="1"/>
    <col min="6401" max="6401" width="11.7109375" style="7" customWidth="1"/>
    <col min="6402" max="6404" width="12.7109375" style="7" customWidth="1"/>
    <col min="6405" max="6405" width="9.140625" style="7"/>
    <col min="6406" max="6406" width="12.7109375" style="7" customWidth="1"/>
    <col min="6407" max="6407" width="9.140625" style="7"/>
    <col min="6408" max="6408" width="11.42578125" style="7" customWidth="1"/>
    <col min="6409" max="6409" width="9.28515625" style="7" customWidth="1"/>
    <col min="6410" max="6410" width="12.7109375" style="7" customWidth="1"/>
    <col min="6411" max="6413" width="9.140625" style="7"/>
    <col min="6414" max="6414" width="8.42578125" style="7" customWidth="1"/>
    <col min="6415" max="6653" width="9.140625" style="7"/>
    <col min="6654" max="6654" width="17.28515625" style="7" customWidth="1"/>
    <col min="6655" max="6655" width="22.28515625" style="7" customWidth="1"/>
    <col min="6656" max="6656" width="8.85546875" style="7" customWidth="1"/>
    <col min="6657" max="6657" width="11.7109375" style="7" customWidth="1"/>
    <col min="6658" max="6660" width="12.7109375" style="7" customWidth="1"/>
    <col min="6661" max="6661" width="9.140625" style="7"/>
    <col min="6662" max="6662" width="12.7109375" style="7" customWidth="1"/>
    <col min="6663" max="6663" width="9.140625" style="7"/>
    <col min="6664" max="6664" width="11.42578125" style="7" customWidth="1"/>
    <col min="6665" max="6665" width="9.28515625" style="7" customWidth="1"/>
    <col min="6666" max="6666" width="12.7109375" style="7" customWidth="1"/>
    <col min="6667" max="6669" width="9.140625" style="7"/>
    <col min="6670" max="6670" width="8.42578125" style="7" customWidth="1"/>
    <col min="6671" max="6909" width="9.140625" style="7"/>
    <col min="6910" max="6910" width="17.28515625" style="7" customWidth="1"/>
    <col min="6911" max="6911" width="22.28515625" style="7" customWidth="1"/>
    <col min="6912" max="6912" width="8.85546875" style="7" customWidth="1"/>
    <col min="6913" max="6913" width="11.7109375" style="7" customWidth="1"/>
    <col min="6914" max="6916" width="12.7109375" style="7" customWidth="1"/>
    <col min="6917" max="6917" width="9.140625" style="7"/>
    <col min="6918" max="6918" width="12.7109375" style="7" customWidth="1"/>
    <col min="6919" max="6919" width="9.140625" style="7"/>
    <col min="6920" max="6920" width="11.42578125" style="7" customWidth="1"/>
    <col min="6921" max="6921" width="9.28515625" style="7" customWidth="1"/>
    <col min="6922" max="6922" width="12.7109375" style="7" customWidth="1"/>
    <col min="6923" max="6925" width="9.140625" style="7"/>
    <col min="6926" max="6926" width="8.42578125" style="7" customWidth="1"/>
    <col min="6927" max="7165" width="9.140625" style="7"/>
    <col min="7166" max="7166" width="17.28515625" style="7" customWidth="1"/>
    <col min="7167" max="7167" width="22.28515625" style="7" customWidth="1"/>
    <col min="7168" max="7168" width="8.85546875" style="7" customWidth="1"/>
    <col min="7169" max="7169" width="11.7109375" style="7" customWidth="1"/>
    <col min="7170" max="7172" width="12.7109375" style="7" customWidth="1"/>
    <col min="7173" max="7173" width="9.140625" style="7"/>
    <col min="7174" max="7174" width="12.7109375" style="7" customWidth="1"/>
    <col min="7175" max="7175" width="9.140625" style="7"/>
    <col min="7176" max="7176" width="11.42578125" style="7" customWidth="1"/>
    <col min="7177" max="7177" width="9.28515625" style="7" customWidth="1"/>
    <col min="7178" max="7178" width="12.7109375" style="7" customWidth="1"/>
    <col min="7179" max="7181" width="9.140625" style="7"/>
    <col min="7182" max="7182" width="8.42578125" style="7" customWidth="1"/>
    <col min="7183" max="7421" width="9.140625" style="7"/>
    <col min="7422" max="7422" width="17.28515625" style="7" customWidth="1"/>
    <col min="7423" max="7423" width="22.28515625" style="7" customWidth="1"/>
    <col min="7424" max="7424" width="8.85546875" style="7" customWidth="1"/>
    <col min="7425" max="7425" width="11.7109375" style="7" customWidth="1"/>
    <col min="7426" max="7428" width="12.7109375" style="7" customWidth="1"/>
    <col min="7429" max="7429" width="9.140625" style="7"/>
    <col min="7430" max="7430" width="12.7109375" style="7" customWidth="1"/>
    <col min="7431" max="7431" width="9.140625" style="7"/>
    <col min="7432" max="7432" width="11.42578125" style="7" customWidth="1"/>
    <col min="7433" max="7433" width="9.28515625" style="7" customWidth="1"/>
    <col min="7434" max="7434" width="12.7109375" style="7" customWidth="1"/>
    <col min="7435" max="7437" width="9.140625" style="7"/>
    <col min="7438" max="7438" width="8.42578125" style="7" customWidth="1"/>
    <col min="7439" max="7677" width="9.140625" style="7"/>
    <col min="7678" max="7678" width="17.28515625" style="7" customWidth="1"/>
    <col min="7679" max="7679" width="22.28515625" style="7" customWidth="1"/>
    <col min="7680" max="7680" width="8.85546875" style="7" customWidth="1"/>
    <col min="7681" max="7681" width="11.7109375" style="7" customWidth="1"/>
    <col min="7682" max="7684" width="12.7109375" style="7" customWidth="1"/>
    <col min="7685" max="7685" width="9.140625" style="7"/>
    <col min="7686" max="7686" width="12.7109375" style="7" customWidth="1"/>
    <col min="7687" max="7687" width="9.140625" style="7"/>
    <col min="7688" max="7688" width="11.42578125" style="7" customWidth="1"/>
    <col min="7689" max="7689" width="9.28515625" style="7" customWidth="1"/>
    <col min="7690" max="7690" width="12.7109375" style="7" customWidth="1"/>
    <col min="7691" max="7693" width="9.140625" style="7"/>
    <col min="7694" max="7694" width="8.42578125" style="7" customWidth="1"/>
    <col min="7695" max="7933" width="9.140625" style="7"/>
    <col min="7934" max="7934" width="17.28515625" style="7" customWidth="1"/>
    <col min="7935" max="7935" width="22.28515625" style="7" customWidth="1"/>
    <col min="7936" max="7936" width="8.85546875" style="7" customWidth="1"/>
    <col min="7937" max="7937" width="11.7109375" style="7" customWidth="1"/>
    <col min="7938" max="7940" width="12.7109375" style="7" customWidth="1"/>
    <col min="7941" max="7941" width="9.140625" style="7"/>
    <col min="7942" max="7942" width="12.7109375" style="7" customWidth="1"/>
    <col min="7943" max="7943" width="9.140625" style="7"/>
    <col min="7944" max="7944" width="11.42578125" style="7" customWidth="1"/>
    <col min="7945" max="7945" width="9.28515625" style="7" customWidth="1"/>
    <col min="7946" max="7946" width="12.7109375" style="7" customWidth="1"/>
    <col min="7947" max="7949" width="9.140625" style="7"/>
    <col min="7950" max="7950" width="8.42578125" style="7" customWidth="1"/>
    <col min="7951" max="8189" width="9.140625" style="7"/>
    <col min="8190" max="8190" width="17.28515625" style="7" customWidth="1"/>
    <col min="8191" max="8191" width="22.28515625" style="7" customWidth="1"/>
    <col min="8192" max="8192" width="8.85546875" style="7" customWidth="1"/>
    <col min="8193" max="8193" width="11.7109375" style="7" customWidth="1"/>
    <col min="8194" max="8196" width="12.7109375" style="7" customWidth="1"/>
    <col min="8197" max="8197" width="9.140625" style="7"/>
    <col min="8198" max="8198" width="12.7109375" style="7" customWidth="1"/>
    <col min="8199" max="8199" width="9.140625" style="7"/>
    <col min="8200" max="8200" width="11.42578125" style="7" customWidth="1"/>
    <col min="8201" max="8201" width="9.28515625" style="7" customWidth="1"/>
    <col min="8202" max="8202" width="12.7109375" style="7" customWidth="1"/>
    <col min="8203" max="8205" width="9.140625" style="7"/>
    <col min="8206" max="8206" width="8.42578125" style="7" customWidth="1"/>
    <col min="8207" max="8445" width="9.140625" style="7"/>
    <col min="8446" max="8446" width="17.28515625" style="7" customWidth="1"/>
    <col min="8447" max="8447" width="22.28515625" style="7" customWidth="1"/>
    <col min="8448" max="8448" width="8.85546875" style="7" customWidth="1"/>
    <col min="8449" max="8449" width="11.7109375" style="7" customWidth="1"/>
    <col min="8450" max="8452" width="12.7109375" style="7" customWidth="1"/>
    <col min="8453" max="8453" width="9.140625" style="7"/>
    <col min="8454" max="8454" width="12.7109375" style="7" customWidth="1"/>
    <col min="8455" max="8455" width="9.140625" style="7"/>
    <col min="8456" max="8456" width="11.42578125" style="7" customWidth="1"/>
    <col min="8457" max="8457" width="9.28515625" style="7" customWidth="1"/>
    <col min="8458" max="8458" width="12.7109375" style="7" customWidth="1"/>
    <col min="8459" max="8461" width="9.140625" style="7"/>
    <col min="8462" max="8462" width="8.42578125" style="7" customWidth="1"/>
    <col min="8463" max="8701" width="9.140625" style="7"/>
    <col min="8702" max="8702" width="17.28515625" style="7" customWidth="1"/>
    <col min="8703" max="8703" width="22.28515625" style="7" customWidth="1"/>
    <col min="8704" max="8704" width="8.85546875" style="7" customWidth="1"/>
    <col min="8705" max="8705" width="11.7109375" style="7" customWidth="1"/>
    <col min="8706" max="8708" width="12.7109375" style="7" customWidth="1"/>
    <col min="8709" max="8709" width="9.140625" style="7"/>
    <col min="8710" max="8710" width="12.7109375" style="7" customWidth="1"/>
    <col min="8711" max="8711" width="9.140625" style="7"/>
    <col min="8712" max="8712" width="11.42578125" style="7" customWidth="1"/>
    <col min="8713" max="8713" width="9.28515625" style="7" customWidth="1"/>
    <col min="8714" max="8714" width="12.7109375" style="7" customWidth="1"/>
    <col min="8715" max="8717" width="9.140625" style="7"/>
    <col min="8718" max="8718" width="8.42578125" style="7" customWidth="1"/>
    <col min="8719" max="8957" width="9.140625" style="7"/>
    <col min="8958" max="8958" width="17.28515625" style="7" customWidth="1"/>
    <col min="8959" max="8959" width="22.28515625" style="7" customWidth="1"/>
    <col min="8960" max="8960" width="8.85546875" style="7" customWidth="1"/>
    <col min="8961" max="8961" width="11.7109375" style="7" customWidth="1"/>
    <col min="8962" max="8964" width="12.7109375" style="7" customWidth="1"/>
    <col min="8965" max="8965" width="9.140625" style="7"/>
    <col min="8966" max="8966" width="12.7109375" style="7" customWidth="1"/>
    <col min="8967" max="8967" width="9.140625" style="7"/>
    <col min="8968" max="8968" width="11.42578125" style="7" customWidth="1"/>
    <col min="8969" max="8969" width="9.28515625" style="7" customWidth="1"/>
    <col min="8970" max="8970" width="12.7109375" style="7" customWidth="1"/>
    <col min="8971" max="8973" width="9.140625" style="7"/>
    <col min="8974" max="8974" width="8.42578125" style="7" customWidth="1"/>
    <col min="8975" max="9213" width="9.140625" style="7"/>
    <col min="9214" max="9214" width="17.28515625" style="7" customWidth="1"/>
    <col min="9215" max="9215" width="22.28515625" style="7" customWidth="1"/>
    <col min="9216" max="9216" width="8.85546875" style="7" customWidth="1"/>
    <col min="9217" max="9217" width="11.7109375" style="7" customWidth="1"/>
    <col min="9218" max="9220" width="12.7109375" style="7" customWidth="1"/>
    <col min="9221" max="9221" width="9.140625" style="7"/>
    <col min="9222" max="9222" width="12.7109375" style="7" customWidth="1"/>
    <col min="9223" max="9223" width="9.140625" style="7"/>
    <col min="9224" max="9224" width="11.42578125" style="7" customWidth="1"/>
    <col min="9225" max="9225" width="9.28515625" style="7" customWidth="1"/>
    <col min="9226" max="9226" width="12.7109375" style="7" customWidth="1"/>
    <col min="9227" max="9229" width="9.140625" style="7"/>
    <col min="9230" max="9230" width="8.42578125" style="7" customWidth="1"/>
    <col min="9231" max="9469" width="9.140625" style="7"/>
    <col min="9470" max="9470" width="17.28515625" style="7" customWidth="1"/>
    <col min="9471" max="9471" width="22.28515625" style="7" customWidth="1"/>
    <col min="9472" max="9472" width="8.85546875" style="7" customWidth="1"/>
    <col min="9473" max="9473" width="11.7109375" style="7" customWidth="1"/>
    <col min="9474" max="9476" width="12.7109375" style="7" customWidth="1"/>
    <col min="9477" max="9477" width="9.140625" style="7"/>
    <col min="9478" max="9478" width="12.7109375" style="7" customWidth="1"/>
    <col min="9479" max="9479" width="9.140625" style="7"/>
    <col min="9480" max="9480" width="11.42578125" style="7" customWidth="1"/>
    <col min="9481" max="9481" width="9.28515625" style="7" customWidth="1"/>
    <col min="9482" max="9482" width="12.7109375" style="7" customWidth="1"/>
    <col min="9483" max="9485" width="9.140625" style="7"/>
    <col min="9486" max="9486" width="8.42578125" style="7" customWidth="1"/>
    <col min="9487" max="9725" width="9.140625" style="7"/>
    <col min="9726" max="9726" width="17.28515625" style="7" customWidth="1"/>
    <col min="9727" max="9727" width="22.28515625" style="7" customWidth="1"/>
    <col min="9728" max="9728" width="8.85546875" style="7" customWidth="1"/>
    <col min="9729" max="9729" width="11.7109375" style="7" customWidth="1"/>
    <col min="9730" max="9732" width="12.7109375" style="7" customWidth="1"/>
    <col min="9733" max="9733" width="9.140625" style="7"/>
    <col min="9734" max="9734" width="12.7109375" style="7" customWidth="1"/>
    <col min="9735" max="9735" width="9.140625" style="7"/>
    <col min="9736" max="9736" width="11.42578125" style="7" customWidth="1"/>
    <col min="9737" max="9737" width="9.28515625" style="7" customWidth="1"/>
    <col min="9738" max="9738" width="12.7109375" style="7" customWidth="1"/>
    <col min="9739" max="9741" width="9.140625" style="7"/>
    <col min="9742" max="9742" width="8.42578125" style="7" customWidth="1"/>
    <col min="9743" max="9981" width="9.140625" style="7"/>
    <col min="9982" max="9982" width="17.28515625" style="7" customWidth="1"/>
    <col min="9983" max="9983" width="22.28515625" style="7" customWidth="1"/>
    <col min="9984" max="9984" width="8.85546875" style="7" customWidth="1"/>
    <col min="9985" max="9985" width="11.7109375" style="7" customWidth="1"/>
    <col min="9986" max="9988" width="12.7109375" style="7" customWidth="1"/>
    <col min="9989" max="9989" width="9.140625" style="7"/>
    <col min="9990" max="9990" width="12.7109375" style="7" customWidth="1"/>
    <col min="9991" max="9991" width="9.140625" style="7"/>
    <col min="9992" max="9992" width="11.42578125" style="7" customWidth="1"/>
    <col min="9993" max="9993" width="9.28515625" style="7" customWidth="1"/>
    <col min="9994" max="9994" width="12.7109375" style="7" customWidth="1"/>
    <col min="9995" max="9997" width="9.140625" style="7"/>
    <col min="9998" max="9998" width="8.42578125" style="7" customWidth="1"/>
    <col min="9999" max="10237" width="9.140625" style="7"/>
    <col min="10238" max="10238" width="17.28515625" style="7" customWidth="1"/>
    <col min="10239" max="10239" width="22.28515625" style="7" customWidth="1"/>
    <col min="10240" max="10240" width="8.85546875" style="7" customWidth="1"/>
    <col min="10241" max="10241" width="11.7109375" style="7" customWidth="1"/>
    <col min="10242" max="10244" width="12.7109375" style="7" customWidth="1"/>
    <col min="10245" max="10245" width="9.140625" style="7"/>
    <col min="10246" max="10246" width="12.7109375" style="7" customWidth="1"/>
    <col min="10247" max="10247" width="9.140625" style="7"/>
    <col min="10248" max="10248" width="11.42578125" style="7" customWidth="1"/>
    <col min="10249" max="10249" width="9.28515625" style="7" customWidth="1"/>
    <col min="10250" max="10250" width="12.7109375" style="7" customWidth="1"/>
    <col min="10251" max="10253" width="9.140625" style="7"/>
    <col min="10254" max="10254" width="8.42578125" style="7" customWidth="1"/>
    <col min="10255" max="10493" width="9.140625" style="7"/>
    <col min="10494" max="10494" width="17.28515625" style="7" customWidth="1"/>
    <col min="10495" max="10495" width="22.28515625" style="7" customWidth="1"/>
    <col min="10496" max="10496" width="8.85546875" style="7" customWidth="1"/>
    <col min="10497" max="10497" width="11.7109375" style="7" customWidth="1"/>
    <col min="10498" max="10500" width="12.7109375" style="7" customWidth="1"/>
    <col min="10501" max="10501" width="9.140625" style="7"/>
    <col min="10502" max="10502" width="12.7109375" style="7" customWidth="1"/>
    <col min="10503" max="10503" width="9.140625" style="7"/>
    <col min="10504" max="10504" width="11.42578125" style="7" customWidth="1"/>
    <col min="10505" max="10505" width="9.28515625" style="7" customWidth="1"/>
    <col min="10506" max="10506" width="12.7109375" style="7" customWidth="1"/>
    <col min="10507" max="10509" width="9.140625" style="7"/>
    <col min="10510" max="10510" width="8.42578125" style="7" customWidth="1"/>
    <col min="10511" max="10749" width="9.140625" style="7"/>
    <col min="10750" max="10750" width="17.28515625" style="7" customWidth="1"/>
    <col min="10751" max="10751" width="22.28515625" style="7" customWidth="1"/>
    <col min="10752" max="10752" width="8.85546875" style="7" customWidth="1"/>
    <col min="10753" max="10753" width="11.7109375" style="7" customWidth="1"/>
    <col min="10754" max="10756" width="12.7109375" style="7" customWidth="1"/>
    <col min="10757" max="10757" width="9.140625" style="7"/>
    <col min="10758" max="10758" width="12.7109375" style="7" customWidth="1"/>
    <col min="10759" max="10759" width="9.140625" style="7"/>
    <col min="10760" max="10760" width="11.42578125" style="7" customWidth="1"/>
    <col min="10761" max="10761" width="9.28515625" style="7" customWidth="1"/>
    <col min="10762" max="10762" width="12.7109375" style="7" customWidth="1"/>
    <col min="10763" max="10765" width="9.140625" style="7"/>
    <col min="10766" max="10766" width="8.42578125" style="7" customWidth="1"/>
    <col min="10767" max="11005" width="9.140625" style="7"/>
    <col min="11006" max="11006" width="17.28515625" style="7" customWidth="1"/>
    <col min="11007" max="11007" width="22.28515625" style="7" customWidth="1"/>
    <col min="11008" max="11008" width="8.85546875" style="7" customWidth="1"/>
    <col min="11009" max="11009" width="11.7109375" style="7" customWidth="1"/>
    <col min="11010" max="11012" width="12.7109375" style="7" customWidth="1"/>
    <col min="11013" max="11013" width="9.140625" style="7"/>
    <col min="11014" max="11014" width="12.7109375" style="7" customWidth="1"/>
    <col min="11015" max="11015" width="9.140625" style="7"/>
    <col min="11016" max="11016" width="11.42578125" style="7" customWidth="1"/>
    <col min="11017" max="11017" width="9.28515625" style="7" customWidth="1"/>
    <col min="11018" max="11018" width="12.7109375" style="7" customWidth="1"/>
    <col min="11019" max="11021" width="9.140625" style="7"/>
    <col min="11022" max="11022" width="8.42578125" style="7" customWidth="1"/>
    <col min="11023" max="11261" width="9.140625" style="7"/>
    <col min="11262" max="11262" width="17.28515625" style="7" customWidth="1"/>
    <col min="11263" max="11263" width="22.28515625" style="7" customWidth="1"/>
    <col min="11264" max="11264" width="8.85546875" style="7" customWidth="1"/>
    <col min="11265" max="11265" width="11.7109375" style="7" customWidth="1"/>
    <col min="11266" max="11268" width="12.7109375" style="7" customWidth="1"/>
    <col min="11269" max="11269" width="9.140625" style="7"/>
    <col min="11270" max="11270" width="12.7109375" style="7" customWidth="1"/>
    <col min="11271" max="11271" width="9.140625" style="7"/>
    <col min="11272" max="11272" width="11.42578125" style="7" customWidth="1"/>
    <col min="11273" max="11273" width="9.28515625" style="7" customWidth="1"/>
    <col min="11274" max="11274" width="12.7109375" style="7" customWidth="1"/>
    <col min="11275" max="11277" width="9.140625" style="7"/>
    <col min="11278" max="11278" width="8.42578125" style="7" customWidth="1"/>
    <col min="11279" max="11517" width="9.140625" style="7"/>
    <col min="11518" max="11518" width="17.28515625" style="7" customWidth="1"/>
    <col min="11519" max="11519" width="22.28515625" style="7" customWidth="1"/>
    <col min="11520" max="11520" width="8.85546875" style="7" customWidth="1"/>
    <col min="11521" max="11521" width="11.7109375" style="7" customWidth="1"/>
    <col min="11522" max="11524" width="12.7109375" style="7" customWidth="1"/>
    <col min="11525" max="11525" width="9.140625" style="7"/>
    <col min="11526" max="11526" width="12.7109375" style="7" customWidth="1"/>
    <col min="11527" max="11527" width="9.140625" style="7"/>
    <col min="11528" max="11528" width="11.42578125" style="7" customWidth="1"/>
    <col min="11529" max="11529" width="9.28515625" style="7" customWidth="1"/>
    <col min="11530" max="11530" width="12.7109375" style="7" customWidth="1"/>
    <col min="11531" max="11533" width="9.140625" style="7"/>
    <col min="11534" max="11534" width="8.42578125" style="7" customWidth="1"/>
    <col min="11535" max="11773" width="9.140625" style="7"/>
    <col min="11774" max="11774" width="17.28515625" style="7" customWidth="1"/>
    <col min="11775" max="11775" width="22.28515625" style="7" customWidth="1"/>
    <col min="11776" max="11776" width="8.85546875" style="7" customWidth="1"/>
    <col min="11777" max="11777" width="11.7109375" style="7" customWidth="1"/>
    <col min="11778" max="11780" width="12.7109375" style="7" customWidth="1"/>
    <col min="11781" max="11781" width="9.140625" style="7"/>
    <col min="11782" max="11782" width="12.7109375" style="7" customWidth="1"/>
    <col min="11783" max="11783" width="9.140625" style="7"/>
    <col min="11784" max="11784" width="11.42578125" style="7" customWidth="1"/>
    <col min="11785" max="11785" width="9.28515625" style="7" customWidth="1"/>
    <col min="11786" max="11786" width="12.7109375" style="7" customWidth="1"/>
    <col min="11787" max="11789" width="9.140625" style="7"/>
    <col min="11790" max="11790" width="8.42578125" style="7" customWidth="1"/>
    <col min="11791" max="12029" width="9.140625" style="7"/>
    <col min="12030" max="12030" width="17.28515625" style="7" customWidth="1"/>
    <col min="12031" max="12031" width="22.28515625" style="7" customWidth="1"/>
    <col min="12032" max="12032" width="8.85546875" style="7" customWidth="1"/>
    <col min="12033" max="12033" width="11.7109375" style="7" customWidth="1"/>
    <col min="12034" max="12036" width="12.7109375" style="7" customWidth="1"/>
    <col min="12037" max="12037" width="9.140625" style="7"/>
    <col min="12038" max="12038" width="12.7109375" style="7" customWidth="1"/>
    <col min="12039" max="12039" width="9.140625" style="7"/>
    <col min="12040" max="12040" width="11.42578125" style="7" customWidth="1"/>
    <col min="12041" max="12041" width="9.28515625" style="7" customWidth="1"/>
    <col min="12042" max="12042" width="12.7109375" style="7" customWidth="1"/>
    <col min="12043" max="12045" width="9.140625" style="7"/>
    <col min="12046" max="12046" width="8.42578125" style="7" customWidth="1"/>
    <col min="12047" max="12285" width="9.140625" style="7"/>
    <col min="12286" max="12286" width="17.28515625" style="7" customWidth="1"/>
    <col min="12287" max="12287" width="22.28515625" style="7" customWidth="1"/>
    <col min="12288" max="12288" width="8.85546875" style="7" customWidth="1"/>
    <col min="12289" max="12289" width="11.7109375" style="7" customWidth="1"/>
    <col min="12290" max="12292" width="12.7109375" style="7" customWidth="1"/>
    <col min="12293" max="12293" width="9.140625" style="7"/>
    <col min="12294" max="12294" width="12.7109375" style="7" customWidth="1"/>
    <col min="12295" max="12295" width="9.140625" style="7"/>
    <col min="12296" max="12296" width="11.42578125" style="7" customWidth="1"/>
    <col min="12297" max="12297" width="9.28515625" style="7" customWidth="1"/>
    <col min="12298" max="12298" width="12.7109375" style="7" customWidth="1"/>
    <col min="12299" max="12301" width="9.140625" style="7"/>
    <col min="12302" max="12302" width="8.42578125" style="7" customWidth="1"/>
    <col min="12303" max="12541" width="9.140625" style="7"/>
    <col min="12542" max="12542" width="17.28515625" style="7" customWidth="1"/>
    <col min="12543" max="12543" width="22.28515625" style="7" customWidth="1"/>
    <col min="12544" max="12544" width="8.85546875" style="7" customWidth="1"/>
    <col min="12545" max="12545" width="11.7109375" style="7" customWidth="1"/>
    <col min="12546" max="12548" width="12.7109375" style="7" customWidth="1"/>
    <col min="12549" max="12549" width="9.140625" style="7"/>
    <col min="12550" max="12550" width="12.7109375" style="7" customWidth="1"/>
    <col min="12551" max="12551" width="9.140625" style="7"/>
    <col min="12552" max="12552" width="11.42578125" style="7" customWidth="1"/>
    <col min="12553" max="12553" width="9.28515625" style="7" customWidth="1"/>
    <col min="12554" max="12554" width="12.7109375" style="7" customWidth="1"/>
    <col min="12555" max="12557" width="9.140625" style="7"/>
    <col min="12558" max="12558" width="8.42578125" style="7" customWidth="1"/>
    <col min="12559" max="12797" width="9.140625" style="7"/>
    <col min="12798" max="12798" width="17.28515625" style="7" customWidth="1"/>
    <col min="12799" max="12799" width="22.28515625" style="7" customWidth="1"/>
    <col min="12800" max="12800" width="8.85546875" style="7" customWidth="1"/>
    <col min="12801" max="12801" width="11.7109375" style="7" customWidth="1"/>
    <col min="12802" max="12804" width="12.7109375" style="7" customWidth="1"/>
    <col min="12805" max="12805" width="9.140625" style="7"/>
    <col min="12806" max="12806" width="12.7109375" style="7" customWidth="1"/>
    <col min="12807" max="12807" width="9.140625" style="7"/>
    <col min="12808" max="12808" width="11.42578125" style="7" customWidth="1"/>
    <col min="12809" max="12809" width="9.28515625" style="7" customWidth="1"/>
    <col min="12810" max="12810" width="12.7109375" style="7" customWidth="1"/>
    <col min="12811" max="12813" width="9.140625" style="7"/>
    <col min="12814" max="12814" width="8.42578125" style="7" customWidth="1"/>
    <col min="12815" max="13053" width="9.140625" style="7"/>
    <col min="13054" max="13054" width="17.28515625" style="7" customWidth="1"/>
    <col min="13055" max="13055" width="22.28515625" style="7" customWidth="1"/>
    <col min="13056" max="13056" width="8.85546875" style="7" customWidth="1"/>
    <col min="13057" max="13057" width="11.7109375" style="7" customWidth="1"/>
    <col min="13058" max="13060" width="12.7109375" style="7" customWidth="1"/>
    <col min="13061" max="13061" width="9.140625" style="7"/>
    <col min="13062" max="13062" width="12.7109375" style="7" customWidth="1"/>
    <col min="13063" max="13063" width="9.140625" style="7"/>
    <col min="13064" max="13064" width="11.42578125" style="7" customWidth="1"/>
    <col min="13065" max="13065" width="9.28515625" style="7" customWidth="1"/>
    <col min="13066" max="13066" width="12.7109375" style="7" customWidth="1"/>
    <col min="13067" max="13069" width="9.140625" style="7"/>
    <col min="13070" max="13070" width="8.42578125" style="7" customWidth="1"/>
    <col min="13071" max="13309" width="9.140625" style="7"/>
    <col min="13310" max="13310" width="17.28515625" style="7" customWidth="1"/>
    <col min="13311" max="13311" width="22.28515625" style="7" customWidth="1"/>
    <col min="13312" max="13312" width="8.85546875" style="7" customWidth="1"/>
    <col min="13313" max="13313" width="11.7109375" style="7" customWidth="1"/>
    <col min="13314" max="13316" width="12.7109375" style="7" customWidth="1"/>
    <col min="13317" max="13317" width="9.140625" style="7"/>
    <col min="13318" max="13318" width="12.7109375" style="7" customWidth="1"/>
    <col min="13319" max="13319" width="9.140625" style="7"/>
    <col min="13320" max="13320" width="11.42578125" style="7" customWidth="1"/>
    <col min="13321" max="13321" width="9.28515625" style="7" customWidth="1"/>
    <col min="13322" max="13322" width="12.7109375" style="7" customWidth="1"/>
    <col min="13323" max="13325" width="9.140625" style="7"/>
    <col min="13326" max="13326" width="8.42578125" style="7" customWidth="1"/>
    <col min="13327" max="13565" width="9.140625" style="7"/>
    <col min="13566" max="13566" width="17.28515625" style="7" customWidth="1"/>
    <col min="13567" max="13567" width="22.28515625" style="7" customWidth="1"/>
    <col min="13568" max="13568" width="8.85546875" style="7" customWidth="1"/>
    <col min="13569" max="13569" width="11.7109375" style="7" customWidth="1"/>
    <col min="13570" max="13572" width="12.7109375" style="7" customWidth="1"/>
    <col min="13573" max="13573" width="9.140625" style="7"/>
    <col min="13574" max="13574" width="12.7109375" style="7" customWidth="1"/>
    <col min="13575" max="13575" width="9.140625" style="7"/>
    <col min="13576" max="13576" width="11.42578125" style="7" customWidth="1"/>
    <col min="13577" max="13577" width="9.28515625" style="7" customWidth="1"/>
    <col min="13578" max="13578" width="12.7109375" style="7" customWidth="1"/>
    <col min="13579" max="13581" width="9.140625" style="7"/>
    <col min="13582" max="13582" width="8.42578125" style="7" customWidth="1"/>
    <col min="13583" max="13821" width="9.140625" style="7"/>
    <col min="13822" max="13822" width="17.28515625" style="7" customWidth="1"/>
    <col min="13823" max="13823" width="22.28515625" style="7" customWidth="1"/>
    <col min="13824" max="13824" width="8.85546875" style="7" customWidth="1"/>
    <col min="13825" max="13825" width="11.7109375" style="7" customWidth="1"/>
    <col min="13826" max="13828" width="12.7109375" style="7" customWidth="1"/>
    <col min="13829" max="13829" width="9.140625" style="7"/>
    <col min="13830" max="13830" width="12.7109375" style="7" customWidth="1"/>
    <col min="13831" max="13831" width="9.140625" style="7"/>
    <col min="13832" max="13832" width="11.42578125" style="7" customWidth="1"/>
    <col min="13833" max="13833" width="9.28515625" style="7" customWidth="1"/>
    <col min="13834" max="13834" width="12.7109375" style="7" customWidth="1"/>
    <col min="13835" max="13837" width="9.140625" style="7"/>
    <col min="13838" max="13838" width="8.42578125" style="7" customWidth="1"/>
    <col min="13839" max="14077" width="9.140625" style="7"/>
    <col min="14078" max="14078" width="17.28515625" style="7" customWidth="1"/>
    <col min="14079" max="14079" width="22.28515625" style="7" customWidth="1"/>
    <col min="14080" max="14080" width="8.85546875" style="7" customWidth="1"/>
    <col min="14081" max="14081" width="11.7109375" style="7" customWidth="1"/>
    <col min="14082" max="14084" width="12.7109375" style="7" customWidth="1"/>
    <col min="14085" max="14085" width="9.140625" style="7"/>
    <col min="14086" max="14086" width="12.7109375" style="7" customWidth="1"/>
    <col min="14087" max="14087" width="9.140625" style="7"/>
    <col min="14088" max="14088" width="11.42578125" style="7" customWidth="1"/>
    <col min="14089" max="14089" width="9.28515625" style="7" customWidth="1"/>
    <col min="14090" max="14090" width="12.7109375" style="7" customWidth="1"/>
    <col min="14091" max="14093" width="9.140625" style="7"/>
    <col min="14094" max="14094" width="8.42578125" style="7" customWidth="1"/>
    <col min="14095" max="14333" width="9.140625" style="7"/>
    <col min="14334" max="14334" width="17.28515625" style="7" customWidth="1"/>
    <col min="14335" max="14335" width="22.28515625" style="7" customWidth="1"/>
    <col min="14336" max="14336" width="8.85546875" style="7" customWidth="1"/>
    <col min="14337" max="14337" width="11.7109375" style="7" customWidth="1"/>
    <col min="14338" max="14340" width="12.7109375" style="7" customWidth="1"/>
    <col min="14341" max="14341" width="9.140625" style="7"/>
    <col min="14342" max="14342" width="12.7109375" style="7" customWidth="1"/>
    <col min="14343" max="14343" width="9.140625" style="7"/>
    <col min="14344" max="14344" width="11.42578125" style="7" customWidth="1"/>
    <col min="14345" max="14345" width="9.28515625" style="7" customWidth="1"/>
    <col min="14346" max="14346" width="12.7109375" style="7" customWidth="1"/>
    <col min="14347" max="14349" width="9.140625" style="7"/>
    <col min="14350" max="14350" width="8.42578125" style="7" customWidth="1"/>
    <col min="14351" max="14589" width="9.140625" style="7"/>
    <col min="14590" max="14590" width="17.28515625" style="7" customWidth="1"/>
    <col min="14591" max="14591" width="22.28515625" style="7" customWidth="1"/>
    <col min="14592" max="14592" width="8.85546875" style="7" customWidth="1"/>
    <col min="14593" max="14593" width="11.7109375" style="7" customWidth="1"/>
    <col min="14594" max="14596" width="12.7109375" style="7" customWidth="1"/>
    <col min="14597" max="14597" width="9.140625" style="7"/>
    <col min="14598" max="14598" width="12.7109375" style="7" customWidth="1"/>
    <col min="14599" max="14599" width="9.140625" style="7"/>
    <col min="14600" max="14600" width="11.42578125" style="7" customWidth="1"/>
    <col min="14601" max="14601" width="9.28515625" style="7" customWidth="1"/>
    <col min="14602" max="14602" width="12.7109375" style="7" customWidth="1"/>
    <col min="14603" max="14605" width="9.140625" style="7"/>
    <col min="14606" max="14606" width="8.42578125" style="7" customWidth="1"/>
    <col min="14607" max="14845" width="9.140625" style="7"/>
    <col min="14846" max="14846" width="17.28515625" style="7" customWidth="1"/>
    <col min="14847" max="14847" width="22.28515625" style="7" customWidth="1"/>
    <col min="14848" max="14848" width="8.85546875" style="7" customWidth="1"/>
    <col min="14849" max="14849" width="11.7109375" style="7" customWidth="1"/>
    <col min="14850" max="14852" width="12.7109375" style="7" customWidth="1"/>
    <col min="14853" max="14853" width="9.140625" style="7"/>
    <col min="14854" max="14854" width="12.7109375" style="7" customWidth="1"/>
    <col min="14855" max="14855" width="9.140625" style="7"/>
    <col min="14856" max="14856" width="11.42578125" style="7" customWidth="1"/>
    <col min="14857" max="14857" width="9.28515625" style="7" customWidth="1"/>
    <col min="14858" max="14858" width="12.7109375" style="7" customWidth="1"/>
    <col min="14859" max="14861" width="9.140625" style="7"/>
    <col min="14862" max="14862" width="8.42578125" style="7" customWidth="1"/>
    <col min="14863" max="15101" width="9.140625" style="7"/>
    <col min="15102" max="15102" width="17.28515625" style="7" customWidth="1"/>
    <col min="15103" max="15103" width="22.28515625" style="7" customWidth="1"/>
    <col min="15104" max="15104" width="8.85546875" style="7" customWidth="1"/>
    <col min="15105" max="15105" width="11.7109375" style="7" customWidth="1"/>
    <col min="15106" max="15108" width="12.7109375" style="7" customWidth="1"/>
    <col min="15109" max="15109" width="9.140625" style="7"/>
    <col min="15110" max="15110" width="12.7109375" style="7" customWidth="1"/>
    <col min="15111" max="15111" width="9.140625" style="7"/>
    <col min="15112" max="15112" width="11.42578125" style="7" customWidth="1"/>
    <col min="15113" max="15113" width="9.28515625" style="7" customWidth="1"/>
    <col min="15114" max="15114" width="12.7109375" style="7" customWidth="1"/>
    <col min="15115" max="15117" width="9.140625" style="7"/>
    <col min="15118" max="15118" width="8.42578125" style="7" customWidth="1"/>
    <col min="15119" max="15357" width="9.140625" style="7"/>
    <col min="15358" max="15358" width="17.28515625" style="7" customWidth="1"/>
    <col min="15359" max="15359" width="22.28515625" style="7" customWidth="1"/>
    <col min="15360" max="15360" width="8.85546875" style="7" customWidth="1"/>
    <col min="15361" max="15361" width="11.7109375" style="7" customWidth="1"/>
    <col min="15362" max="15364" width="12.7109375" style="7" customWidth="1"/>
    <col min="15365" max="15365" width="9.140625" style="7"/>
    <col min="15366" max="15366" width="12.7109375" style="7" customWidth="1"/>
    <col min="15367" max="15367" width="9.140625" style="7"/>
    <col min="15368" max="15368" width="11.42578125" style="7" customWidth="1"/>
    <col min="15369" max="15369" width="9.28515625" style="7" customWidth="1"/>
    <col min="15370" max="15370" width="12.7109375" style="7" customWidth="1"/>
    <col min="15371" max="15373" width="9.140625" style="7"/>
    <col min="15374" max="15374" width="8.42578125" style="7" customWidth="1"/>
    <col min="15375" max="15613" width="9.140625" style="7"/>
    <col min="15614" max="15614" width="17.28515625" style="7" customWidth="1"/>
    <col min="15615" max="15615" width="22.28515625" style="7" customWidth="1"/>
    <col min="15616" max="15616" width="8.85546875" style="7" customWidth="1"/>
    <col min="15617" max="15617" width="11.7109375" style="7" customWidth="1"/>
    <col min="15618" max="15620" width="12.7109375" style="7" customWidth="1"/>
    <col min="15621" max="15621" width="9.140625" style="7"/>
    <col min="15622" max="15622" width="12.7109375" style="7" customWidth="1"/>
    <col min="15623" max="15623" width="9.140625" style="7"/>
    <col min="15624" max="15624" width="11.42578125" style="7" customWidth="1"/>
    <col min="15625" max="15625" width="9.28515625" style="7" customWidth="1"/>
    <col min="15626" max="15626" width="12.7109375" style="7" customWidth="1"/>
    <col min="15627" max="15629" width="9.140625" style="7"/>
    <col min="15630" max="15630" width="8.42578125" style="7" customWidth="1"/>
    <col min="15631" max="15869" width="9.140625" style="7"/>
    <col min="15870" max="15870" width="17.28515625" style="7" customWidth="1"/>
    <col min="15871" max="15871" width="22.28515625" style="7" customWidth="1"/>
    <col min="15872" max="15872" width="8.85546875" style="7" customWidth="1"/>
    <col min="15873" max="15873" width="11.7109375" style="7" customWidth="1"/>
    <col min="15874" max="15876" width="12.7109375" style="7" customWidth="1"/>
    <col min="15877" max="15877" width="9.140625" style="7"/>
    <col min="15878" max="15878" width="12.7109375" style="7" customWidth="1"/>
    <col min="15879" max="15879" width="9.140625" style="7"/>
    <col min="15880" max="15880" width="11.42578125" style="7" customWidth="1"/>
    <col min="15881" max="15881" width="9.28515625" style="7" customWidth="1"/>
    <col min="15882" max="15882" width="12.7109375" style="7" customWidth="1"/>
    <col min="15883" max="15885" width="9.140625" style="7"/>
    <col min="15886" max="15886" width="8.42578125" style="7" customWidth="1"/>
    <col min="15887" max="16125" width="9.140625" style="7"/>
    <col min="16126" max="16126" width="17.28515625" style="7" customWidth="1"/>
    <col min="16127" max="16127" width="22.28515625" style="7" customWidth="1"/>
    <col min="16128" max="16128" width="8.85546875" style="7" customWidth="1"/>
    <col min="16129" max="16129" width="11.7109375" style="7" customWidth="1"/>
    <col min="16130" max="16132" width="12.7109375" style="7" customWidth="1"/>
    <col min="16133" max="16133" width="9.140625" style="7"/>
    <col min="16134" max="16134" width="12.7109375" style="7" customWidth="1"/>
    <col min="16135" max="16135" width="9.140625" style="7"/>
    <col min="16136" max="16136" width="11.42578125" style="7" customWidth="1"/>
    <col min="16137" max="16137" width="9.28515625" style="7" customWidth="1"/>
    <col min="16138" max="16138" width="12.7109375" style="7" customWidth="1"/>
    <col min="16139" max="16141" width="9.140625" style="7"/>
    <col min="16142" max="16142" width="8.42578125" style="7" customWidth="1"/>
    <col min="16143" max="16384" width="9.140625" style="7"/>
  </cols>
  <sheetData>
    <row r="1" spans="1:18" s="226" customFormat="1" ht="24.75" customHeight="1">
      <c r="A1" s="399" t="s">
        <v>1984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</row>
    <row r="2" spans="1:18" s="226" customFormat="1" ht="16.5" customHeight="1">
      <c r="A2" s="227" t="s">
        <v>1985</v>
      </c>
      <c r="B2" s="227"/>
      <c r="C2" s="227"/>
      <c r="D2" s="227"/>
      <c r="E2" s="228"/>
      <c r="F2" s="228"/>
      <c r="G2" s="228"/>
      <c r="H2" s="229"/>
      <c r="I2" s="229"/>
      <c r="J2" s="229"/>
      <c r="K2" s="229"/>
      <c r="L2" s="229"/>
      <c r="M2" s="229"/>
      <c r="N2" s="230" t="s">
        <v>1986</v>
      </c>
    </row>
    <row r="3" spans="1:18" s="226" customFormat="1" ht="22.5" customHeight="1">
      <c r="A3" s="400" t="s">
        <v>1987</v>
      </c>
      <c r="B3" s="402" t="s">
        <v>1988</v>
      </c>
      <c r="C3" s="402"/>
      <c r="D3" s="403"/>
      <c r="E3" s="404" t="s">
        <v>1989</v>
      </c>
      <c r="F3" s="405"/>
      <c r="G3" s="405"/>
      <c r="H3" s="406" t="s">
        <v>1990</v>
      </c>
      <c r="I3" s="407"/>
      <c r="J3" s="407"/>
      <c r="K3" s="408" t="s">
        <v>1991</v>
      </c>
      <c r="L3" s="409"/>
      <c r="M3" s="410"/>
      <c r="N3" s="411" t="s">
        <v>1992</v>
      </c>
    </row>
    <row r="4" spans="1:18" s="226" customFormat="1" ht="22.5" customHeight="1">
      <c r="A4" s="401"/>
      <c r="B4" s="231" t="s">
        <v>1993</v>
      </c>
      <c r="C4" s="232" t="s">
        <v>1994</v>
      </c>
      <c r="D4" s="233" t="s">
        <v>1995</v>
      </c>
      <c r="E4" s="234" t="s">
        <v>521</v>
      </c>
      <c r="F4" s="235" t="s">
        <v>1996</v>
      </c>
      <c r="G4" s="236" t="s">
        <v>1997</v>
      </c>
      <c r="H4" s="234" t="s">
        <v>521</v>
      </c>
      <c r="I4" s="235" t="s">
        <v>1996</v>
      </c>
      <c r="J4" s="236" t="s">
        <v>1997</v>
      </c>
      <c r="K4" s="234" t="s">
        <v>521</v>
      </c>
      <c r="L4" s="235" t="s">
        <v>1996</v>
      </c>
      <c r="M4" s="237" t="s">
        <v>1997</v>
      </c>
      <c r="N4" s="412"/>
    </row>
    <row r="5" spans="1:18" s="226" customFormat="1" ht="22.5" customHeight="1">
      <c r="A5" s="238" t="s">
        <v>1998</v>
      </c>
      <c r="B5" s="239"/>
      <c r="C5" s="240"/>
      <c r="D5" s="241"/>
      <c r="E5" s="242">
        <f>SUM(F5:G5)</f>
        <v>2631094</v>
      </c>
      <c r="F5" s="243">
        <v>0</v>
      </c>
      <c r="G5" s="244">
        <f>'설변내역서(낙찰율)'!J25</f>
        <v>2631094</v>
      </c>
      <c r="H5" s="242">
        <f>SUM(I5:J5)</f>
        <v>47230516</v>
      </c>
      <c r="I5" s="245">
        <v>0</v>
      </c>
      <c r="J5" s="246">
        <f>'설변내역서(낙찰율)'!O25</f>
        <v>47230516</v>
      </c>
      <c r="K5" s="242">
        <f>SUM(L5:M5)</f>
        <v>44599422</v>
      </c>
      <c r="L5" s="245">
        <f>I5-F5</f>
        <v>0</v>
      </c>
      <c r="M5" s="247">
        <f>J5-G5</f>
        <v>44599422</v>
      </c>
      <c r="N5" s="248"/>
      <c r="P5" s="249"/>
      <c r="Q5" s="249"/>
      <c r="R5" s="249"/>
    </row>
    <row r="6" spans="1:18" s="226" customFormat="1" ht="22.5" customHeight="1">
      <c r="A6" s="250" t="s">
        <v>1999</v>
      </c>
      <c r="B6" s="251"/>
      <c r="C6" s="252"/>
      <c r="D6" s="253"/>
      <c r="E6" s="254"/>
      <c r="F6" s="252"/>
      <c r="G6" s="255"/>
      <c r="H6" s="254"/>
      <c r="I6" s="256"/>
      <c r="J6" s="257"/>
      <c r="K6" s="254"/>
      <c r="L6" s="256"/>
      <c r="M6" s="258"/>
      <c r="N6" s="259" t="s">
        <v>4</v>
      </c>
      <c r="P6" s="249"/>
      <c r="Q6" s="249"/>
      <c r="R6" s="249"/>
    </row>
    <row r="7" spans="1:18" s="226" customFormat="1" ht="22.5" customHeight="1">
      <c r="A7" s="260" t="s">
        <v>2000</v>
      </c>
      <c r="B7" s="251"/>
      <c r="C7" s="261"/>
      <c r="D7" s="262"/>
      <c r="E7" s="242">
        <f>SUM(F7:G7)</f>
        <v>8965786</v>
      </c>
      <c r="F7" s="263">
        <v>0</v>
      </c>
      <c r="G7" s="256">
        <f>'설변내역서(낙찰율)'!K25</f>
        <v>8965786</v>
      </c>
      <c r="H7" s="242">
        <f>SUM(I7:J7)</f>
        <v>127929342</v>
      </c>
      <c r="I7" s="256">
        <v>0</v>
      </c>
      <c r="J7" s="257">
        <f>'설변내역서(낙찰율)'!P25</f>
        <v>127929342</v>
      </c>
      <c r="K7" s="242">
        <f>SUM(L7:M7)</f>
        <v>118963556</v>
      </c>
      <c r="L7" s="245">
        <f>I7-F7</f>
        <v>0</v>
      </c>
      <c r="M7" s="247">
        <f>J7-G7</f>
        <v>118963556</v>
      </c>
      <c r="N7" s="259" t="s">
        <v>4</v>
      </c>
      <c r="P7" s="249"/>
      <c r="Q7" s="249"/>
      <c r="R7" s="249"/>
    </row>
    <row r="8" spans="1:18" s="226" customFormat="1" ht="22.5" customHeight="1">
      <c r="A8" s="260" t="s">
        <v>2001</v>
      </c>
      <c r="B8" s="264">
        <v>8.8499999999999995E-2</v>
      </c>
      <c r="C8" s="265">
        <v>8.8499999999999995E-2</v>
      </c>
      <c r="D8" s="266">
        <v>9.1523424974588249E-2</v>
      </c>
      <c r="E8" s="242">
        <f>SUM(F8:G8)</f>
        <v>793472</v>
      </c>
      <c r="F8" s="256">
        <f>TRUNC(F7*$B$8)</f>
        <v>0</v>
      </c>
      <c r="G8" s="256">
        <f>TRUNC(G7*$B$8)</f>
        <v>793472</v>
      </c>
      <c r="H8" s="242">
        <f>SUM(I8:J8)</f>
        <v>11321746</v>
      </c>
      <c r="I8" s="256">
        <f>TRUNC(I7*$B$8)</f>
        <v>0</v>
      </c>
      <c r="J8" s="257">
        <f>TRUNC(J7*$B$8)</f>
        <v>11321746</v>
      </c>
      <c r="K8" s="242">
        <f>SUM(L8:M8)</f>
        <v>10528274</v>
      </c>
      <c r="L8" s="245">
        <f>I8-F8</f>
        <v>0</v>
      </c>
      <c r="M8" s="247">
        <f>J8-G8</f>
        <v>10528274</v>
      </c>
      <c r="N8" s="259"/>
      <c r="P8" s="249"/>
      <c r="Q8" s="249"/>
      <c r="R8" s="249"/>
    </row>
    <row r="9" spans="1:18" s="226" customFormat="1" ht="22.5" customHeight="1">
      <c r="A9" s="267" t="s">
        <v>2002</v>
      </c>
      <c r="B9" s="268"/>
      <c r="C9" s="269"/>
      <c r="D9" s="270"/>
      <c r="E9" s="242">
        <f>SUM(F9:G9)</f>
        <v>9759258</v>
      </c>
      <c r="F9" s="271">
        <f>SUM(F7:F8)</f>
        <v>0</v>
      </c>
      <c r="G9" s="271">
        <f>SUM(G7:G8)</f>
        <v>9759258</v>
      </c>
      <c r="H9" s="242">
        <f>SUM(I9:J9)</f>
        <v>139251088</v>
      </c>
      <c r="I9" s="272">
        <f>SUM(I7:I8)</f>
        <v>0</v>
      </c>
      <c r="J9" s="273">
        <f>SUM(J7:J8)</f>
        <v>139251088</v>
      </c>
      <c r="K9" s="242">
        <f>SUM(L9:M9)</f>
        <v>129491830</v>
      </c>
      <c r="L9" s="272">
        <f>SUM(L7:L8)</f>
        <v>0</v>
      </c>
      <c r="M9" s="274">
        <f>SUM(M7:M8)</f>
        <v>129491830</v>
      </c>
      <c r="N9" s="275"/>
      <c r="P9" s="249"/>
      <c r="Q9" s="249"/>
      <c r="R9" s="249"/>
    </row>
    <row r="10" spans="1:18" s="226" customFormat="1" ht="22.5" customHeight="1">
      <c r="A10" s="267"/>
      <c r="B10" s="268"/>
      <c r="C10" s="276"/>
      <c r="D10" s="277"/>
      <c r="E10" s="254"/>
      <c r="F10" s="276"/>
      <c r="G10" s="278"/>
      <c r="H10" s="254"/>
      <c r="I10" s="271"/>
      <c r="J10" s="279"/>
      <c r="K10" s="254"/>
      <c r="L10" s="271"/>
      <c r="M10" s="280"/>
      <c r="N10" s="275"/>
      <c r="P10" s="249"/>
      <c r="Q10" s="249"/>
      <c r="R10" s="249"/>
    </row>
    <row r="11" spans="1:18" s="226" customFormat="1" ht="22.5" customHeight="1">
      <c r="A11" s="281" t="s">
        <v>2003</v>
      </c>
      <c r="B11" s="282"/>
      <c r="C11" s="283"/>
      <c r="D11" s="284"/>
      <c r="E11" s="254"/>
      <c r="F11" s="283"/>
      <c r="G11" s="285"/>
      <c r="H11" s="254"/>
      <c r="I11" s="271"/>
      <c r="J11" s="279"/>
      <c r="K11" s="254"/>
      <c r="L11" s="271"/>
      <c r="M11" s="280"/>
      <c r="N11" s="286"/>
      <c r="P11" s="249"/>
      <c r="Q11" s="249"/>
      <c r="R11" s="249"/>
    </row>
    <row r="12" spans="1:18" s="226" customFormat="1" ht="22.5" customHeight="1">
      <c r="A12" s="287" t="s">
        <v>2004</v>
      </c>
      <c r="B12" s="268"/>
      <c r="C12" s="288"/>
      <c r="D12" s="270"/>
      <c r="E12" s="242">
        <f t="shared" ref="E12:E24" si="0">SUM(F12:G12)</f>
        <v>12264002</v>
      </c>
      <c r="F12" s="263">
        <v>0</v>
      </c>
      <c r="G12" s="289">
        <f>'설변내역서(낙찰율)'!L25</f>
        <v>12264002</v>
      </c>
      <c r="H12" s="242">
        <f t="shared" ref="H12:H24" si="1">SUM(I12:J12)</f>
        <v>43864331</v>
      </c>
      <c r="I12" s="271">
        <v>0</v>
      </c>
      <c r="J12" s="279">
        <f>'설변내역서(낙찰율)'!Q25</f>
        <v>43864331</v>
      </c>
      <c r="K12" s="242">
        <f t="shared" ref="K12:K23" si="2">SUM(L12:M12)</f>
        <v>31600329</v>
      </c>
      <c r="L12" s="245">
        <f t="shared" ref="L12:M23" si="3">I12-F12</f>
        <v>0</v>
      </c>
      <c r="M12" s="247">
        <f t="shared" si="3"/>
        <v>31600329</v>
      </c>
      <c r="N12" s="275"/>
      <c r="P12" s="249"/>
      <c r="Q12" s="249"/>
      <c r="R12" s="249"/>
    </row>
    <row r="13" spans="1:18" s="226" customFormat="1" ht="22.5" customHeight="1">
      <c r="A13" s="287" t="s">
        <v>2005</v>
      </c>
      <c r="B13" s="290">
        <v>4.9200000000000001E-2</v>
      </c>
      <c r="C13" s="288">
        <v>4.9200000000000001E-2</v>
      </c>
      <c r="D13" s="291">
        <v>4.9912197641945516E-2</v>
      </c>
      <c r="E13" s="242">
        <f t="shared" si="0"/>
        <v>609605</v>
      </c>
      <c r="F13" s="256">
        <f>TRUNC((F5+F9)*$B$13)</f>
        <v>0</v>
      </c>
      <c r="G13" s="256">
        <f>TRUNC((G5+G9)*$B$13)</f>
        <v>609605</v>
      </c>
      <c r="H13" s="242">
        <f t="shared" si="1"/>
        <v>9174894</v>
      </c>
      <c r="I13" s="256">
        <f>TRUNC((I5+I9)*$B$13)</f>
        <v>0</v>
      </c>
      <c r="J13" s="257">
        <f>TRUNC((J5+J9)*$B$13)</f>
        <v>9174894</v>
      </c>
      <c r="K13" s="242">
        <f t="shared" si="2"/>
        <v>8565289</v>
      </c>
      <c r="L13" s="292">
        <f t="shared" si="3"/>
        <v>0</v>
      </c>
      <c r="M13" s="247">
        <f t="shared" si="3"/>
        <v>8565289</v>
      </c>
      <c r="N13" s="275"/>
      <c r="P13" s="249"/>
      <c r="Q13" s="249"/>
      <c r="R13" s="249"/>
    </row>
    <row r="14" spans="1:18" s="226" customFormat="1" ht="22.5" customHeight="1">
      <c r="A14" s="287" t="s">
        <v>2006</v>
      </c>
      <c r="B14" s="293">
        <v>3.5999999999999997E-2</v>
      </c>
      <c r="C14" s="288">
        <v>3.5999999999999997E-2</v>
      </c>
      <c r="D14" s="291">
        <v>3.7126805666860198E-2</v>
      </c>
      <c r="E14" s="242">
        <f t="shared" si="0"/>
        <v>351333</v>
      </c>
      <c r="F14" s="256">
        <f>TRUNC(F9*$B$14)</f>
        <v>0</v>
      </c>
      <c r="G14" s="256">
        <f>TRUNC(G9*$B$14)</f>
        <v>351333</v>
      </c>
      <c r="H14" s="242">
        <f t="shared" si="1"/>
        <v>5013039</v>
      </c>
      <c r="I14" s="256">
        <f>TRUNC(I9*$B$14)</f>
        <v>0</v>
      </c>
      <c r="J14" s="257">
        <f>TRUNC(J9*$B$14)</f>
        <v>5013039</v>
      </c>
      <c r="K14" s="242">
        <f t="shared" si="2"/>
        <v>4661706</v>
      </c>
      <c r="L14" s="292">
        <f t="shared" si="3"/>
        <v>0</v>
      </c>
      <c r="M14" s="247">
        <f t="shared" si="3"/>
        <v>4661706</v>
      </c>
      <c r="N14" s="294"/>
      <c r="P14" s="249"/>
      <c r="Q14" s="249"/>
      <c r="R14" s="249"/>
    </row>
    <row r="15" spans="1:18" s="226" customFormat="1" ht="22.5" customHeight="1">
      <c r="A15" s="287" t="s">
        <v>2007</v>
      </c>
      <c r="B15" s="295">
        <v>1.8800000000000001E-2</v>
      </c>
      <c r="C15" s="288">
        <v>1.8800000000000001E-2</v>
      </c>
      <c r="D15" s="291">
        <v>1.8059556526777088E-2</v>
      </c>
      <c r="E15" s="242">
        <f t="shared" si="0"/>
        <v>218021</v>
      </c>
      <c r="F15" s="256">
        <f>TRUNC((F5+F7)*$B$15)</f>
        <v>0</v>
      </c>
      <c r="G15" s="256">
        <f>TRUNC((G5+G7)*$B$15)</f>
        <v>218021</v>
      </c>
      <c r="H15" s="242">
        <f t="shared" si="1"/>
        <v>3293005</v>
      </c>
      <c r="I15" s="256">
        <f>TRUNC((I5+I7)*$B$15)</f>
        <v>0</v>
      </c>
      <c r="J15" s="257">
        <f>TRUNC((J5+J7)*$B$15)</f>
        <v>3293005</v>
      </c>
      <c r="K15" s="242">
        <f t="shared" si="2"/>
        <v>3074984</v>
      </c>
      <c r="L15" s="245">
        <f t="shared" si="3"/>
        <v>0</v>
      </c>
      <c r="M15" s="247">
        <f t="shared" si="3"/>
        <v>3074984</v>
      </c>
      <c r="N15" s="294"/>
      <c r="P15" s="249"/>
      <c r="Q15" s="249"/>
      <c r="R15" s="249"/>
    </row>
    <row r="16" spans="1:18" s="305" customFormat="1" ht="22.5" customHeight="1">
      <c r="A16" s="296" t="s">
        <v>2008</v>
      </c>
      <c r="B16" s="297">
        <v>3.7037082480089897E-2</v>
      </c>
      <c r="C16" s="298">
        <v>2.3E-2</v>
      </c>
      <c r="D16" s="299">
        <v>3.4212374339103721E-2</v>
      </c>
      <c r="E16" s="300">
        <f t="shared" si="0"/>
        <v>332066</v>
      </c>
      <c r="F16" s="301">
        <f>TRUNC(F7*$B$16)</f>
        <v>0</v>
      </c>
      <c r="G16" s="301">
        <f>TRUNC(G7*$B$16)</f>
        <v>332066</v>
      </c>
      <c r="H16" s="300">
        <f t="shared" si="1"/>
        <v>4738129</v>
      </c>
      <c r="I16" s="301">
        <f>TRUNC(I7*$B$16)</f>
        <v>0</v>
      </c>
      <c r="J16" s="302">
        <f>TRUNC(J7*$B$16)</f>
        <v>4738129</v>
      </c>
      <c r="K16" s="300">
        <f t="shared" si="2"/>
        <v>4406063</v>
      </c>
      <c r="L16" s="292">
        <f t="shared" si="3"/>
        <v>0</v>
      </c>
      <c r="M16" s="303">
        <f t="shared" si="3"/>
        <v>4406063</v>
      </c>
      <c r="N16" s="304"/>
      <c r="P16" s="306"/>
      <c r="Q16" s="306"/>
      <c r="R16" s="306"/>
    </row>
    <row r="17" spans="1:18" s="305" customFormat="1" ht="22.5" customHeight="1">
      <c r="A17" s="296" t="s">
        <v>2009</v>
      </c>
      <c r="B17" s="307">
        <v>9.1999999999999998E-3</v>
      </c>
      <c r="C17" s="298">
        <v>9.1999999999999998E-3</v>
      </c>
      <c r="D17" s="299">
        <v>9.4875718192903771E-3</v>
      </c>
      <c r="E17" s="300">
        <f t="shared" si="0"/>
        <v>89785</v>
      </c>
      <c r="F17" s="301">
        <f>TRUNC(F9*$B$17)</f>
        <v>0</v>
      </c>
      <c r="G17" s="301">
        <f>TRUNC(G9*$B$17)</f>
        <v>89785</v>
      </c>
      <c r="H17" s="300">
        <f t="shared" si="1"/>
        <v>1281110</v>
      </c>
      <c r="I17" s="301">
        <f>TRUNC(I9*$B$17)</f>
        <v>0</v>
      </c>
      <c r="J17" s="302">
        <f>TRUNC(J9*$B$17)</f>
        <v>1281110</v>
      </c>
      <c r="K17" s="300">
        <f t="shared" si="2"/>
        <v>1191325</v>
      </c>
      <c r="L17" s="292">
        <f t="shared" si="3"/>
        <v>0</v>
      </c>
      <c r="M17" s="303">
        <f t="shared" si="3"/>
        <v>1191325</v>
      </c>
      <c r="N17" s="304"/>
      <c r="P17" s="306"/>
      <c r="Q17" s="306"/>
      <c r="R17" s="306"/>
    </row>
    <row r="18" spans="1:18" s="305" customFormat="1" ht="22.5" customHeight="1">
      <c r="A18" s="296" t="s">
        <v>2010</v>
      </c>
      <c r="B18" s="297">
        <v>2.7375088962494899E-2</v>
      </c>
      <c r="C18" s="298">
        <v>1.7000000000000001E-2</v>
      </c>
      <c r="D18" s="299">
        <v>2.5287132910253567E-2</v>
      </c>
      <c r="E18" s="300">
        <f t="shared" si="0"/>
        <v>245439</v>
      </c>
      <c r="F18" s="301">
        <f>TRUNC(F7*$B$18)</f>
        <v>0</v>
      </c>
      <c r="G18" s="301">
        <f>TRUNC(G7*$B$18)</f>
        <v>245439</v>
      </c>
      <c r="H18" s="300">
        <f t="shared" si="1"/>
        <v>3502077</v>
      </c>
      <c r="I18" s="301">
        <f>TRUNC(I7*$B$18)</f>
        <v>0</v>
      </c>
      <c r="J18" s="302">
        <f>TRUNC(J7*$B$18)</f>
        <v>3502077</v>
      </c>
      <c r="K18" s="300">
        <f t="shared" si="2"/>
        <v>3256638</v>
      </c>
      <c r="L18" s="292">
        <f t="shared" si="3"/>
        <v>0</v>
      </c>
      <c r="M18" s="303">
        <f t="shared" si="3"/>
        <v>3256638</v>
      </c>
      <c r="N18" s="304"/>
      <c r="P18" s="306"/>
      <c r="Q18" s="306"/>
      <c r="R18" s="306"/>
    </row>
    <row r="19" spans="1:18" s="305" customFormat="1" ht="22.5" customHeight="1">
      <c r="A19" s="296" t="s">
        <v>2011</v>
      </c>
      <c r="B19" s="308">
        <v>6.5500000000000003E-2</v>
      </c>
      <c r="C19" s="298">
        <v>6.5500000000000003E-2</v>
      </c>
      <c r="D19" s="299">
        <v>6.5500000000000003E-2</v>
      </c>
      <c r="E19" s="300">
        <f t="shared" si="0"/>
        <v>16076</v>
      </c>
      <c r="F19" s="301">
        <f>TRUNC(F18*$B$19)</f>
        <v>0</v>
      </c>
      <c r="G19" s="301">
        <f>TRUNC(G18*$B$19)</f>
        <v>16076</v>
      </c>
      <c r="H19" s="300">
        <f t="shared" si="1"/>
        <v>229386</v>
      </c>
      <c r="I19" s="301">
        <f>TRUNC(I18*$B$19)</f>
        <v>0</v>
      </c>
      <c r="J19" s="302">
        <f>TRUNC(J18*$B$19)</f>
        <v>229386</v>
      </c>
      <c r="K19" s="300">
        <f t="shared" si="2"/>
        <v>213310</v>
      </c>
      <c r="L19" s="292">
        <f t="shared" si="3"/>
        <v>0</v>
      </c>
      <c r="M19" s="303">
        <f t="shared" si="3"/>
        <v>213310</v>
      </c>
      <c r="N19" s="304"/>
      <c r="P19" s="306"/>
      <c r="Q19" s="306"/>
      <c r="R19" s="306"/>
    </row>
    <row r="20" spans="1:18" s="305" customFormat="1" ht="22.5" customHeight="1">
      <c r="A20" s="296" t="s">
        <v>2012</v>
      </c>
      <c r="B20" s="297">
        <v>4.0096434091982797E-2</v>
      </c>
      <c r="C20" s="298">
        <v>2.4899999999999999E-2</v>
      </c>
      <c r="D20" s="299">
        <v>3.7038599585334203E-2</v>
      </c>
      <c r="E20" s="300">
        <f t="shared" si="0"/>
        <v>359496</v>
      </c>
      <c r="F20" s="301">
        <f>TRUNC(F7*$B$20)</f>
        <v>0</v>
      </c>
      <c r="G20" s="301">
        <f>TRUNC(G7*$B$20)</f>
        <v>359496</v>
      </c>
      <c r="H20" s="300">
        <f t="shared" si="1"/>
        <v>5129510</v>
      </c>
      <c r="I20" s="301">
        <f>TRUNC(I7*$B$20)</f>
        <v>0</v>
      </c>
      <c r="J20" s="302">
        <f>TRUNC(J7*$B$20)</f>
        <v>5129510</v>
      </c>
      <c r="K20" s="300">
        <f t="shared" si="2"/>
        <v>4770014</v>
      </c>
      <c r="L20" s="292">
        <f t="shared" si="3"/>
        <v>0</v>
      </c>
      <c r="M20" s="303">
        <f t="shared" si="3"/>
        <v>4770014</v>
      </c>
      <c r="N20" s="309"/>
      <c r="P20" s="306"/>
      <c r="Q20" s="306"/>
      <c r="R20" s="306"/>
    </row>
    <row r="21" spans="1:18" s="226" customFormat="1" ht="22.5" hidden="1" customHeight="1">
      <c r="A21" s="310" t="s">
        <v>2013</v>
      </c>
      <c r="B21" s="311"/>
      <c r="C21" s="288"/>
      <c r="D21" s="291"/>
      <c r="E21" s="242">
        <f t="shared" si="0"/>
        <v>0</v>
      </c>
      <c r="F21" s="256">
        <f>TRUNC((F5+F7+F12)*$B$21)</f>
        <v>0</v>
      </c>
      <c r="G21" s="256">
        <f>TRUNC((G5+G7+G12)*$B$21)</f>
        <v>0</v>
      </c>
      <c r="H21" s="242">
        <f t="shared" si="1"/>
        <v>0</v>
      </c>
      <c r="I21" s="256">
        <f>TRUNC((I5+I7+I12)*$B$21)</f>
        <v>0</v>
      </c>
      <c r="J21" s="257">
        <f>TRUNC((J5+J7+J12)*$B$21)</f>
        <v>0</v>
      </c>
      <c r="K21" s="242">
        <f t="shared" si="2"/>
        <v>0</v>
      </c>
      <c r="L21" s="245">
        <f t="shared" si="3"/>
        <v>0</v>
      </c>
      <c r="M21" s="247">
        <f t="shared" si="3"/>
        <v>0</v>
      </c>
      <c r="N21" s="312"/>
      <c r="P21" s="249"/>
      <c r="Q21" s="249"/>
      <c r="R21" s="249"/>
    </row>
    <row r="22" spans="1:18" s="226" customFormat="1" ht="22.5" customHeight="1">
      <c r="A22" s="310" t="s">
        <v>2014</v>
      </c>
      <c r="B22" s="313">
        <v>1.8274922739740899E-4</v>
      </c>
      <c r="C22" s="314">
        <v>1.8000000000000001E-4</v>
      </c>
      <c r="D22" s="315">
        <v>2.1478596108806777E-4</v>
      </c>
      <c r="E22" s="242">
        <f t="shared" si="0"/>
        <v>256</v>
      </c>
      <c r="F22" s="256">
        <f>TRUNC((F6+F8+F13)*$B$22)</f>
        <v>0</v>
      </c>
      <c r="G22" s="256">
        <f>TRUNC((G6+G8+G13)*$B$22)</f>
        <v>256</v>
      </c>
      <c r="H22" s="242">
        <f t="shared" si="1"/>
        <v>3745</v>
      </c>
      <c r="I22" s="256">
        <f>TRUNC((I6+I8+I13)*$B$22)</f>
        <v>0</v>
      </c>
      <c r="J22" s="257">
        <f>TRUNC((J6+J8+J13)*$B$22)</f>
        <v>3745</v>
      </c>
      <c r="K22" s="242">
        <f t="shared" si="2"/>
        <v>3489</v>
      </c>
      <c r="L22" s="245">
        <f t="shared" si="3"/>
        <v>0</v>
      </c>
      <c r="M22" s="247">
        <f t="shared" si="3"/>
        <v>3489</v>
      </c>
      <c r="N22" s="312"/>
      <c r="P22" s="249"/>
      <c r="Q22" s="249"/>
      <c r="R22" s="249"/>
    </row>
    <row r="23" spans="1:18" s="305" customFormat="1" ht="22.5" customHeight="1">
      <c r="A23" s="296" t="s">
        <v>2015</v>
      </c>
      <c r="B23" s="316">
        <v>5.8E-4</v>
      </c>
      <c r="C23" s="314">
        <v>5.8E-4</v>
      </c>
      <c r="D23" s="315">
        <v>5.5172617708427031E-4</v>
      </c>
      <c r="E23" s="242">
        <f t="shared" si="0"/>
        <v>13839</v>
      </c>
      <c r="F23" s="301">
        <f>TRUNC((F5+F7+F12)*$B$23)</f>
        <v>0</v>
      </c>
      <c r="G23" s="301">
        <f>TRUNC((G5+G7+G12)*$B$23)</f>
        <v>13839</v>
      </c>
      <c r="H23" s="300">
        <f t="shared" si="1"/>
        <v>127034</v>
      </c>
      <c r="I23" s="301">
        <f>TRUNC((I5+I7+I12)*$B$23)</f>
        <v>0</v>
      </c>
      <c r="J23" s="302">
        <f>TRUNC((J5+J7+J12)*$B$23)</f>
        <v>127034</v>
      </c>
      <c r="K23" s="242">
        <f t="shared" si="2"/>
        <v>113195</v>
      </c>
      <c r="L23" s="292">
        <f t="shared" si="3"/>
        <v>0</v>
      </c>
      <c r="M23" s="303">
        <f t="shared" si="3"/>
        <v>113195</v>
      </c>
      <c r="N23" s="317"/>
      <c r="P23" s="306"/>
      <c r="Q23" s="306"/>
      <c r="R23" s="306"/>
    </row>
    <row r="24" spans="1:18" s="305" customFormat="1" ht="22.5" customHeight="1">
      <c r="A24" s="318" t="s">
        <v>2002</v>
      </c>
      <c r="B24" s="319"/>
      <c r="C24" s="314"/>
      <c r="D24" s="315"/>
      <c r="E24" s="242">
        <f t="shared" si="0"/>
        <v>14499918</v>
      </c>
      <c r="F24" s="320">
        <f>SUM(F12:F23)</f>
        <v>0</v>
      </c>
      <c r="G24" s="320">
        <f>SUM(G12:G23)</f>
        <v>14499918</v>
      </c>
      <c r="H24" s="300">
        <f t="shared" si="1"/>
        <v>76356260</v>
      </c>
      <c r="I24" s="320">
        <f>SUM(I12:I23)</f>
        <v>0</v>
      </c>
      <c r="J24" s="321">
        <f>SUM(J12:J23)</f>
        <v>76356260</v>
      </c>
      <c r="K24" s="242">
        <f>SUM(L24:M24)</f>
        <v>61856342</v>
      </c>
      <c r="L24" s="320">
        <f>SUM(L12:L23)</f>
        <v>0</v>
      </c>
      <c r="M24" s="322">
        <f>SUM(M12:M23)</f>
        <v>61856342</v>
      </c>
      <c r="N24" s="323"/>
      <c r="P24" s="306"/>
      <c r="Q24" s="306"/>
      <c r="R24" s="306"/>
    </row>
    <row r="25" spans="1:18" s="305" customFormat="1" ht="22.5" customHeight="1">
      <c r="A25" s="318"/>
      <c r="B25" s="324">
        <v>3.9443238403674502E-2</v>
      </c>
      <c r="C25" s="314"/>
      <c r="D25" s="315"/>
      <c r="E25" s="325"/>
      <c r="F25" s="326"/>
      <c r="G25" s="327"/>
      <c r="H25" s="325"/>
      <c r="I25" s="320"/>
      <c r="J25" s="321"/>
      <c r="K25" s="325"/>
      <c r="L25" s="320"/>
      <c r="M25" s="322"/>
      <c r="N25" s="323"/>
      <c r="P25" s="306"/>
      <c r="Q25" s="306"/>
      <c r="R25" s="306"/>
    </row>
    <row r="26" spans="1:18" s="305" customFormat="1" ht="22.5" customHeight="1">
      <c r="A26" s="328" t="s">
        <v>2016</v>
      </c>
      <c r="B26" s="329">
        <v>3.3108814479348103E-2</v>
      </c>
      <c r="C26" s="288">
        <v>3.5000000000000003E-2</v>
      </c>
      <c r="D26" s="291">
        <v>3.3184309962668766E-2</v>
      </c>
      <c r="E26" s="242">
        <f>SUM(F26:G26)</f>
        <v>890304</v>
      </c>
      <c r="F26" s="301">
        <f>TRUNC((F5+F9+F24)*$B$26)</f>
        <v>0</v>
      </c>
      <c r="G26" s="301">
        <f>TRUNC((G5+G9+G24)*$B$26)</f>
        <v>890304</v>
      </c>
      <c r="H26" s="300">
        <f>SUM(I26:J26)</f>
        <v>8702250</v>
      </c>
      <c r="I26" s="301">
        <f>TRUNC((I5+I9+I24)*$B$26)</f>
        <v>0</v>
      </c>
      <c r="J26" s="302">
        <f>TRUNC((J5+J9+J24)*$B$26)</f>
        <v>8702250</v>
      </c>
      <c r="K26" s="242">
        <f>SUM(L26:M26)</f>
        <v>7811946</v>
      </c>
      <c r="L26" s="292">
        <f>I26-F26</f>
        <v>0</v>
      </c>
      <c r="M26" s="303">
        <f>J26-G26</f>
        <v>7811946</v>
      </c>
      <c r="N26" s="330"/>
      <c r="P26" s="306"/>
      <c r="Q26" s="306"/>
      <c r="R26" s="306"/>
    </row>
    <row r="27" spans="1:18" s="305" customFormat="1" ht="22.5" customHeight="1">
      <c r="A27" s="328" t="s">
        <v>2017</v>
      </c>
      <c r="B27" s="331">
        <v>6.4834084616798902E-7</v>
      </c>
      <c r="C27" s="288">
        <v>0.09</v>
      </c>
      <c r="D27" s="291">
        <v>0</v>
      </c>
      <c r="E27" s="242">
        <f>SUM(F27:G27)</f>
        <v>0</v>
      </c>
      <c r="F27" s="301">
        <f>TRUNC((F9+F24+F26)*$B$27)</f>
        <v>0</v>
      </c>
      <c r="G27" s="301"/>
      <c r="H27" s="300">
        <f>SUM(I27:J27)</f>
        <v>0</v>
      </c>
      <c r="I27" s="301">
        <f>TRUNC((I9+I24+I26)*$B$27)</f>
        <v>0</v>
      </c>
      <c r="J27" s="302"/>
      <c r="K27" s="242">
        <f>SUM(L27:M27)</f>
        <v>0</v>
      </c>
      <c r="L27" s="292">
        <f>I27-F27</f>
        <v>0</v>
      </c>
      <c r="M27" s="303">
        <f>J27-G27</f>
        <v>0</v>
      </c>
      <c r="N27" s="332"/>
      <c r="P27" s="306"/>
      <c r="Q27" s="306"/>
      <c r="R27" s="306"/>
    </row>
    <row r="28" spans="1:18" s="305" customFormat="1" ht="22.5" customHeight="1">
      <c r="A28" s="328" t="s">
        <v>2018</v>
      </c>
      <c r="B28" s="333"/>
      <c r="C28" s="288"/>
      <c r="D28" s="291"/>
      <c r="E28" s="325"/>
      <c r="F28" s="320"/>
      <c r="G28" s="321"/>
      <c r="H28" s="325"/>
      <c r="I28" s="320"/>
      <c r="J28" s="321"/>
      <c r="K28" s="325"/>
      <c r="L28" s="320"/>
      <c r="M28" s="322"/>
      <c r="N28" s="332"/>
      <c r="P28" s="306"/>
      <c r="Q28" s="306"/>
      <c r="R28" s="306"/>
    </row>
    <row r="29" spans="1:18" s="305" customFormat="1" ht="22.5" customHeight="1">
      <c r="A29" s="296" t="s">
        <v>2019</v>
      </c>
      <c r="B29" s="334">
        <v>0.98799999999999999</v>
      </c>
      <c r="C29" s="288">
        <v>0.1</v>
      </c>
      <c r="D29" s="291">
        <v>0.1</v>
      </c>
      <c r="E29" s="242">
        <f>SUM(F29:G29)</f>
        <v>259000</v>
      </c>
      <c r="F29" s="301"/>
      <c r="G29" s="301">
        <f>TRUNC((G5)*0.1*$B$29,-3)</f>
        <v>259000</v>
      </c>
      <c r="H29" s="300">
        <f>SUM(I29:J29)</f>
        <v>4666000</v>
      </c>
      <c r="I29" s="301"/>
      <c r="J29" s="302">
        <f>TRUNC((J5)*0.1*$B$29,-3)</f>
        <v>4666000</v>
      </c>
      <c r="K29" s="242">
        <f>SUM(L29:M29)</f>
        <v>4407000</v>
      </c>
      <c r="L29" s="292">
        <f>I29-F29</f>
        <v>0</v>
      </c>
      <c r="M29" s="303">
        <f>J29-G29</f>
        <v>4407000</v>
      </c>
      <c r="N29" s="335"/>
      <c r="P29" s="306"/>
      <c r="Q29" s="306"/>
      <c r="R29" s="306"/>
    </row>
    <row r="30" spans="1:18" s="305" customFormat="1" ht="22.5" customHeight="1">
      <c r="A30" s="296" t="s">
        <v>2020</v>
      </c>
      <c r="B30" s="336">
        <v>1.2E-2</v>
      </c>
      <c r="C30" s="288">
        <v>0.1</v>
      </c>
      <c r="D30" s="291">
        <v>0.1</v>
      </c>
      <c r="E30" s="242">
        <f>SUM(F30:G30)</f>
        <v>33000</v>
      </c>
      <c r="F30" s="301">
        <f>TRUNC((F5+F9+F24+F26+F27)*0.1,-3)</f>
        <v>0</v>
      </c>
      <c r="G30" s="301">
        <f>TRUNC((G5+G9+G24+G26+G27)*0.1*$B$30,-3)</f>
        <v>33000</v>
      </c>
      <c r="H30" s="300">
        <f>SUM(I30:J30)</f>
        <v>325000</v>
      </c>
      <c r="I30" s="301">
        <f>TRUNC((I5+I9+I24+I26+I27)*0.1)</f>
        <v>0</v>
      </c>
      <c r="J30" s="302">
        <f>TRUNC((J5+J9+J24+J26+J27)*0.1*$B$30,-3)</f>
        <v>325000</v>
      </c>
      <c r="K30" s="242">
        <f>SUM(L30:M30)</f>
        <v>292000</v>
      </c>
      <c r="L30" s="292">
        <f>I30-F30</f>
        <v>0</v>
      </c>
      <c r="M30" s="303">
        <f>J30-G30</f>
        <v>292000</v>
      </c>
      <c r="N30" s="332"/>
      <c r="P30" s="306"/>
      <c r="Q30" s="306"/>
      <c r="R30" s="306"/>
    </row>
    <row r="31" spans="1:18" s="305" customFormat="1" ht="22.5" customHeight="1">
      <c r="A31" s="318" t="s">
        <v>2021</v>
      </c>
      <c r="B31" s="333"/>
      <c r="C31" s="337"/>
      <c r="D31" s="338"/>
      <c r="E31" s="242">
        <f>SUM(F31:G31)</f>
        <v>292000</v>
      </c>
      <c r="F31" s="339">
        <f>SUM(F29:F30)</f>
        <v>0</v>
      </c>
      <c r="G31" s="339">
        <f>SUM(G29:G30)</f>
        <v>292000</v>
      </c>
      <c r="H31" s="300">
        <f>SUM(I31:J31)</f>
        <v>4991000</v>
      </c>
      <c r="I31" s="339">
        <f>SUM(I29:I30)</f>
        <v>0</v>
      </c>
      <c r="J31" s="340">
        <f>SUM(J29:J30)</f>
        <v>4991000</v>
      </c>
      <c r="K31" s="242">
        <f>SUM(L31:M31)</f>
        <v>4699000</v>
      </c>
      <c r="L31" s="339">
        <f>SUM(L29:L30)</f>
        <v>0</v>
      </c>
      <c r="M31" s="341">
        <f>SUM(M29:M30)</f>
        <v>4699000</v>
      </c>
      <c r="N31" s="332"/>
      <c r="P31" s="306"/>
      <c r="Q31" s="306"/>
      <c r="R31" s="306"/>
    </row>
    <row r="32" spans="1:18" s="226" customFormat="1" ht="22.5" customHeight="1">
      <c r="A32" s="342"/>
      <c r="B32" s="343"/>
      <c r="C32" s="344"/>
      <c r="D32" s="345"/>
      <c r="E32" s="346"/>
      <c r="F32" s="344"/>
      <c r="G32" s="347"/>
      <c r="H32" s="346"/>
      <c r="I32" s="348"/>
      <c r="J32" s="349"/>
      <c r="K32" s="346"/>
      <c r="L32" s="350"/>
      <c r="M32" s="351"/>
      <c r="N32" s="352"/>
      <c r="P32" s="249"/>
      <c r="Q32" s="249"/>
      <c r="R32" s="249"/>
    </row>
    <row r="33" spans="1:18" s="359" customFormat="1" ht="22.5" customHeight="1">
      <c r="A33" s="353" t="s">
        <v>2022</v>
      </c>
      <c r="B33" s="354"/>
      <c r="C33" s="354"/>
      <c r="D33" s="354"/>
      <c r="E33" s="355">
        <f>F33+G33</f>
        <v>28072574</v>
      </c>
      <c r="F33" s="356">
        <f>F5+F9+F24+F26+F27+F31</f>
        <v>0</v>
      </c>
      <c r="G33" s="356">
        <f>G5+G9+G24+G26+G27+G31</f>
        <v>28072574</v>
      </c>
      <c r="H33" s="355">
        <f>I33+J33</f>
        <v>276531114</v>
      </c>
      <c r="I33" s="356">
        <f>I5+I9+I24+I26+I27+I31</f>
        <v>0</v>
      </c>
      <c r="J33" s="356">
        <f>J5+J9+J24+J26+J27+J31</f>
        <v>276531114</v>
      </c>
      <c r="K33" s="355">
        <f>L33+M33</f>
        <v>248458540</v>
      </c>
      <c r="L33" s="356">
        <f>L5+L9+L24+L26+L27+L31</f>
        <v>0</v>
      </c>
      <c r="M33" s="357">
        <f>M5+M9+M24+M26+M27+M31</f>
        <v>248458540</v>
      </c>
      <c r="N33" s="358"/>
      <c r="P33" s="249"/>
      <c r="Q33" s="249"/>
      <c r="R33" s="249"/>
    </row>
    <row r="34" spans="1:18" s="226" customFormat="1" ht="24.75" customHeight="1">
      <c r="A34" s="399" t="s">
        <v>2024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</row>
    <row r="35" spans="1:18" s="226" customFormat="1" ht="16.5" customHeight="1">
      <c r="A35" s="227" t="s">
        <v>1985</v>
      </c>
      <c r="B35" s="227"/>
      <c r="C35" s="227"/>
      <c r="D35" s="227"/>
      <c r="E35" s="228"/>
      <c r="F35" s="228"/>
      <c r="G35" s="228"/>
      <c r="H35" s="229"/>
      <c r="I35" s="229"/>
      <c r="J35" s="229"/>
      <c r="K35" s="229"/>
      <c r="L35" s="229"/>
      <c r="M35" s="229"/>
      <c r="N35" s="230" t="s">
        <v>1986</v>
      </c>
    </row>
    <row r="36" spans="1:18" s="226" customFormat="1" ht="22.5" customHeight="1">
      <c r="A36" s="400" t="s">
        <v>1987</v>
      </c>
      <c r="B36" s="402" t="s">
        <v>1988</v>
      </c>
      <c r="C36" s="402"/>
      <c r="D36" s="403"/>
      <c r="E36" s="404" t="s">
        <v>1989</v>
      </c>
      <c r="F36" s="405"/>
      <c r="G36" s="405"/>
      <c r="H36" s="406" t="s">
        <v>1990</v>
      </c>
      <c r="I36" s="407"/>
      <c r="J36" s="407"/>
      <c r="K36" s="408" t="s">
        <v>1991</v>
      </c>
      <c r="L36" s="409"/>
      <c r="M36" s="410"/>
      <c r="N36" s="411" t="s">
        <v>1992</v>
      </c>
    </row>
    <row r="37" spans="1:18" s="226" customFormat="1" ht="22.5" customHeight="1">
      <c r="A37" s="401"/>
      <c r="B37" s="231" t="s">
        <v>1993</v>
      </c>
      <c r="C37" s="232" t="s">
        <v>1994</v>
      </c>
      <c r="D37" s="233" t="s">
        <v>1995</v>
      </c>
      <c r="E37" s="234" t="s">
        <v>521</v>
      </c>
      <c r="F37" s="235" t="s">
        <v>1996</v>
      </c>
      <c r="G37" s="236" t="s">
        <v>1997</v>
      </c>
      <c r="H37" s="234" t="s">
        <v>521</v>
      </c>
      <c r="I37" s="235" t="s">
        <v>1996</v>
      </c>
      <c r="J37" s="236" t="s">
        <v>1997</v>
      </c>
      <c r="K37" s="234" t="s">
        <v>521</v>
      </c>
      <c r="L37" s="235" t="s">
        <v>1996</v>
      </c>
      <c r="M37" s="237" t="s">
        <v>1997</v>
      </c>
      <c r="N37" s="412"/>
    </row>
    <row r="38" spans="1:18" s="226" customFormat="1" ht="22.5" customHeight="1">
      <c r="A38" s="238" t="s">
        <v>1998</v>
      </c>
      <c r="B38" s="239"/>
      <c r="C38" s="240"/>
      <c r="D38" s="241"/>
      <c r="E38" s="242">
        <f>SUM(F38:G38)</f>
        <v>2631094</v>
      </c>
      <c r="F38" s="243">
        <v>0</v>
      </c>
      <c r="G38" s="244">
        <f>'설변내역서(85%)'!J25</f>
        <v>2631094</v>
      </c>
      <c r="H38" s="242">
        <f>SUM(I38:J38)</f>
        <v>55407840</v>
      </c>
      <c r="I38" s="245">
        <v>0</v>
      </c>
      <c r="J38" s="246">
        <f>'설변내역서(85%)'!O25</f>
        <v>55407840</v>
      </c>
      <c r="K38" s="242">
        <f>SUM(L38:M38)</f>
        <v>52776746</v>
      </c>
      <c r="L38" s="245">
        <f>I38-F38</f>
        <v>0</v>
      </c>
      <c r="M38" s="247">
        <f>J38-G38</f>
        <v>52776746</v>
      </c>
      <c r="N38" s="248"/>
      <c r="P38" s="249"/>
      <c r="Q38" s="249"/>
      <c r="R38" s="249"/>
    </row>
    <row r="39" spans="1:18" s="226" customFormat="1" ht="22.5" customHeight="1">
      <c r="A39" s="250" t="s">
        <v>1999</v>
      </c>
      <c r="B39" s="251"/>
      <c r="C39" s="252"/>
      <c r="D39" s="253"/>
      <c r="E39" s="254"/>
      <c r="F39" s="252"/>
      <c r="G39" s="255"/>
      <c r="H39" s="254"/>
      <c r="I39" s="256"/>
      <c r="J39" s="257"/>
      <c r="K39" s="254"/>
      <c r="L39" s="256"/>
      <c r="M39" s="258"/>
      <c r="N39" s="259" t="s">
        <v>4</v>
      </c>
      <c r="P39" s="249"/>
      <c r="Q39" s="249"/>
      <c r="R39" s="249"/>
    </row>
    <row r="40" spans="1:18" s="226" customFormat="1" ht="22.5" customHeight="1">
      <c r="A40" s="260" t="s">
        <v>2000</v>
      </c>
      <c r="B40" s="251"/>
      <c r="C40" s="261"/>
      <c r="D40" s="262"/>
      <c r="E40" s="242">
        <f>SUM(F40:G40)</f>
        <v>8965786</v>
      </c>
      <c r="F40" s="263">
        <v>0</v>
      </c>
      <c r="G40" s="256">
        <f>'설변내역서(85%)'!K25</f>
        <v>8965786</v>
      </c>
      <c r="H40" s="242">
        <f>SUM(I40:J40)</f>
        <v>149724024</v>
      </c>
      <c r="I40" s="256">
        <v>0</v>
      </c>
      <c r="J40" s="257">
        <f>'설변내역서(85%)'!P25</f>
        <v>149724024</v>
      </c>
      <c r="K40" s="242">
        <f>SUM(L40:M40)</f>
        <v>140758238</v>
      </c>
      <c r="L40" s="245">
        <f>I40-F40</f>
        <v>0</v>
      </c>
      <c r="M40" s="247">
        <f>J40-G40</f>
        <v>140758238</v>
      </c>
      <c r="N40" s="259" t="s">
        <v>4</v>
      </c>
      <c r="P40" s="249"/>
      <c r="Q40" s="249"/>
      <c r="R40" s="249"/>
    </row>
    <row r="41" spans="1:18" s="226" customFormat="1" ht="22.5" customHeight="1">
      <c r="A41" s="260" t="s">
        <v>2001</v>
      </c>
      <c r="B41" s="264">
        <v>8.8499999999999995E-2</v>
      </c>
      <c r="C41" s="265">
        <v>8.8499999999999995E-2</v>
      </c>
      <c r="D41" s="266">
        <v>9.1523424974588249E-2</v>
      </c>
      <c r="E41" s="242">
        <f>SUM(F41:G41)</f>
        <v>793472</v>
      </c>
      <c r="F41" s="256">
        <f>TRUNC(F40*$B$8)</f>
        <v>0</v>
      </c>
      <c r="G41" s="256">
        <f>TRUNC(G40*$B$8)</f>
        <v>793472</v>
      </c>
      <c r="H41" s="242">
        <f>SUM(I41:J41)</f>
        <v>13250576</v>
      </c>
      <c r="I41" s="256">
        <f>TRUNC(I40*$B$8)</f>
        <v>0</v>
      </c>
      <c r="J41" s="257">
        <f>TRUNC(J40*$B$8)</f>
        <v>13250576</v>
      </c>
      <c r="K41" s="242">
        <f>SUM(L41:M41)</f>
        <v>12457104</v>
      </c>
      <c r="L41" s="245">
        <f>I41-F41</f>
        <v>0</v>
      </c>
      <c r="M41" s="247">
        <f>J41-G41</f>
        <v>12457104</v>
      </c>
      <c r="N41" s="259"/>
      <c r="P41" s="249"/>
      <c r="Q41" s="249"/>
      <c r="R41" s="249"/>
    </row>
    <row r="42" spans="1:18" s="226" customFormat="1" ht="22.5" customHeight="1">
      <c r="A42" s="267" t="s">
        <v>2002</v>
      </c>
      <c r="B42" s="268"/>
      <c r="C42" s="269"/>
      <c r="D42" s="270"/>
      <c r="E42" s="242">
        <f>SUM(F42:G42)</f>
        <v>9759258</v>
      </c>
      <c r="F42" s="271">
        <f>SUM(F40:F41)</f>
        <v>0</v>
      </c>
      <c r="G42" s="271">
        <f>SUM(G40:G41)</f>
        <v>9759258</v>
      </c>
      <c r="H42" s="242">
        <f>SUM(I42:J42)</f>
        <v>162974600</v>
      </c>
      <c r="I42" s="272">
        <f>SUM(I40:I41)</f>
        <v>0</v>
      </c>
      <c r="J42" s="273">
        <f>SUM(J40:J41)</f>
        <v>162974600</v>
      </c>
      <c r="K42" s="242">
        <f>SUM(L42:M42)</f>
        <v>153215342</v>
      </c>
      <c r="L42" s="272">
        <f>SUM(L40:L41)</f>
        <v>0</v>
      </c>
      <c r="M42" s="274">
        <f>SUM(M40:M41)</f>
        <v>153215342</v>
      </c>
      <c r="N42" s="275"/>
      <c r="P42" s="249"/>
      <c r="Q42" s="249"/>
      <c r="R42" s="249"/>
    </row>
    <row r="43" spans="1:18" s="226" customFormat="1" ht="22.5" customHeight="1">
      <c r="A43" s="267"/>
      <c r="B43" s="268"/>
      <c r="C43" s="276"/>
      <c r="D43" s="277"/>
      <c r="E43" s="254"/>
      <c r="F43" s="276"/>
      <c r="G43" s="278"/>
      <c r="H43" s="254"/>
      <c r="I43" s="271"/>
      <c r="J43" s="279"/>
      <c r="K43" s="254"/>
      <c r="L43" s="271"/>
      <c r="M43" s="280"/>
      <c r="N43" s="275"/>
      <c r="P43" s="249"/>
      <c r="Q43" s="249"/>
      <c r="R43" s="249"/>
    </row>
    <row r="44" spans="1:18" s="226" customFormat="1" ht="22.5" customHeight="1">
      <c r="A44" s="281" t="s">
        <v>2003</v>
      </c>
      <c r="B44" s="282"/>
      <c r="C44" s="283"/>
      <c r="D44" s="284"/>
      <c r="E44" s="254"/>
      <c r="F44" s="283"/>
      <c r="G44" s="285"/>
      <c r="H44" s="254"/>
      <c r="I44" s="271"/>
      <c r="J44" s="279"/>
      <c r="K44" s="254"/>
      <c r="L44" s="271"/>
      <c r="M44" s="280"/>
      <c r="N44" s="286"/>
      <c r="P44" s="249"/>
      <c r="Q44" s="249"/>
      <c r="R44" s="249"/>
    </row>
    <row r="45" spans="1:18" s="226" customFormat="1" ht="22.5" customHeight="1">
      <c r="A45" s="287" t="s">
        <v>2004</v>
      </c>
      <c r="B45" s="268"/>
      <c r="C45" s="288"/>
      <c r="D45" s="270"/>
      <c r="E45" s="242">
        <f t="shared" ref="E45:E57" si="4">SUM(F45:G45)</f>
        <v>12264002</v>
      </c>
      <c r="F45" s="263">
        <v>0</v>
      </c>
      <c r="G45" s="289">
        <f>'설변내역서(85%)'!L25</f>
        <v>12264002</v>
      </c>
      <c r="H45" s="242">
        <f t="shared" ref="H45:H57" si="5">SUM(I45:J45)</f>
        <v>49655950</v>
      </c>
      <c r="I45" s="271">
        <v>0</v>
      </c>
      <c r="J45" s="279">
        <f>'설변내역서(85%)'!Q25</f>
        <v>49655950</v>
      </c>
      <c r="K45" s="242">
        <f t="shared" ref="K45:K56" si="6">SUM(L45:M45)</f>
        <v>37391948</v>
      </c>
      <c r="L45" s="245">
        <f t="shared" ref="L45:M56" si="7">I45-F45</f>
        <v>0</v>
      </c>
      <c r="M45" s="247">
        <f t="shared" si="7"/>
        <v>37391948</v>
      </c>
      <c r="N45" s="275"/>
      <c r="P45" s="249"/>
      <c r="Q45" s="249"/>
      <c r="R45" s="249"/>
    </row>
    <row r="46" spans="1:18" s="226" customFormat="1" ht="22.5" customHeight="1">
      <c r="A46" s="287" t="s">
        <v>2005</v>
      </c>
      <c r="B46" s="290">
        <v>4.9200000000000001E-2</v>
      </c>
      <c r="C46" s="288">
        <v>4.9200000000000001E-2</v>
      </c>
      <c r="D46" s="291">
        <v>4.9912197641945516E-2</v>
      </c>
      <c r="E46" s="242">
        <f t="shared" si="4"/>
        <v>609605</v>
      </c>
      <c r="F46" s="256">
        <f>TRUNC((F38+F42)*$B$13)</f>
        <v>0</v>
      </c>
      <c r="G46" s="256">
        <f>TRUNC((G38+G42)*$B$13)</f>
        <v>609605</v>
      </c>
      <c r="H46" s="242">
        <f t="shared" si="5"/>
        <v>10744416</v>
      </c>
      <c r="I46" s="256">
        <f>TRUNC((I38+I42)*$B$13)</f>
        <v>0</v>
      </c>
      <c r="J46" s="257">
        <f>TRUNC((J38+J42)*$B$13)</f>
        <v>10744416</v>
      </c>
      <c r="K46" s="242">
        <f t="shared" si="6"/>
        <v>10134811</v>
      </c>
      <c r="L46" s="292">
        <f t="shared" si="7"/>
        <v>0</v>
      </c>
      <c r="M46" s="247">
        <f t="shared" si="7"/>
        <v>10134811</v>
      </c>
      <c r="N46" s="275"/>
      <c r="P46" s="249"/>
      <c r="Q46" s="249"/>
      <c r="R46" s="249"/>
    </row>
    <row r="47" spans="1:18" s="226" customFormat="1" ht="22.5" customHeight="1">
      <c r="A47" s="287" t="s">
        <v>2006</v>
      </c>
      <c r="B47" s="293">
        <v>3.5999999999999997E-2</v>
      </c>
      <c r="C47" s="288">
        <v>3.5999999999999997E-2</v>
      </c>
      <c r="D47" s="291">
        <v>3.7126805666860198E-2</v>
      </c>
      <c r="E47" s="242">
        <f t="shared" si="4"/>
        <v>351333</v>
      </c>
      <c r="F47" s="256">
        <f>TRUNC(F42*$B$14)</f>
        <v>0</v>
      </c>
      <c r="G47" s="256">
        <f>TRUNC(G42*$B$14)</f>
        <v>351333</v>
      </c>
      <c r="H47" s="242">
        <f t="shared" si="5"/>
        <v>5867085</v>
      </c>
      <c r="I47" s="256">
        <f>TRUNC(I42*$B$14)</f>
        <v>0</v>
      </c>
      <c r="J47" s="257">
        <f>TRUNC(J42*$B$14)</f>
        <v>5867085</v>
      </c>
      <c r="K47" s="242">
        <f t="shared" si="6"/>
        <v>5515752</v>
      </c>
      <c r="L47" s="292">
        <f t="shared" si="7"/>
        <v>0</v>
      </c>
      <c r="M47" s="247">
        <f t="shared" si="7"/>
        <v>5515752</v>
      </c>
      <c r="N47" s="294"/>
      <c r="P47" s="249"/>
      <c r="Q47" s="249"/>
      <c r="R47" s="249"/>
    </row>
    <row r="48" spans="1:18" s="226" customFormat="1" ht="22.5" customHeight="1">
      <c r="A48" s="287" t="s">
        <v>2007</v>
      </c>
      <c r="B48" s="295">
        <v>1.8800000000000001E-2</v>
      </c>
      <c r="C48" s="288">
        <v>1.8800000000000001E-2</v>
      </c>
      <c r="D48" s="291">
        <v>1.8059556526777088E-2</v>
      </c>
      <c r="E48" s="242">
        <f t="shared" si="4"/>
        <v>218021</v>
      </c>
      <c r="F48" s="256">
        <f>TRUNC((F38+F40)*$B$15)</f>
        <v>0</v>
      </c>
      <c r="G48" s="256">
        <f>TRUNC((G38+G40)*$B$15)</f>
        <v>218021</v>
      </c>
      <c r="H48" s="242">
        <f t="shared" si="5"/>
        <v>3856479</v>
      </c>
      <c r="I48" s="256">
        <f>TRUNC((I38+I40)*$B$15)</f>
        <v>0</v>
      </c>
      <c r="J48" s="257">
        <f>TRUNC((J38+J40)*$B$15)</f>
        <v>3856479</v>
      </c>
      <c r="K48" s="242">
        <f t="shared" si="6"/>
        <v>3638458</v>
      </c>
      <c r="L48" s="245">
        <f t="shared" si="7"/>
        <v>0</v>
      </c>
      <c r="M48" s="247">
        <f t="shared" si="7"/>
        <v>3638458</v>
      </c>
      <c r="N48" s="294"/>
      <c r="P48" s="249"/>
      <c r="Q48" s="249"/>
      <c r="R48" s="249"/>
    </row>
    <row r="49" spans="1:18" s="305" customFormat="1" ht="22.5" customHeight="1">
      <c r="A49" s="296" t="s">
        <v>2008</v>
      </c>
      <c r="B49" s="297">
        <v>3.7037082480089897E-2</v>
      </c>
      <c r="C49" s="298">
        <v>2.3E-2</v>
      </c>
      <c r="D49" s="299">
        <v>3.4212374339103721E-2</v>
      </c>
      <c r="E49" s="300">
        <f t="shared" si="4"/>
        <v>332066</v>
      </c>
      <c r="F49" s="301">
        <f>TRUNC(F40*$B$16)</f>
        <v>0</v>
      </c>
      <c r="G49" s="301">
        <f>TRUNC(G40*$B$16)</f>
        <v>332066</v>
      </c>
      <c r="H49" s="300">
        <f t="shared" si="5"/>
        <v>5545341</v>
      </c>
      <c r="I49" s="301">
        <f>TRUNC(I40*$B$16)</f>
        <v>0</v>
      </c>
      <c r="J49" s="302">
        <f>TRUNC(J40*$B$16)</f>
        <v>5545341</v>
      </c>
      <c r="K49" s="300">
        <f t="shared" si="6"/>
        <v>5213275</v>
      </c>
      <c r="L49" s="292">
        <f t="shared" si="7"/>
        <v>0</v>
      </c>
      <c r="M49" s="303">
        <f t="shared" si="7"/>
        <v>5213275</v>
      </c>
      <c r="N49" s="304"/>
      <c r="P49" s="306"/>
      <c r="Q49" s="306"/>
      <c r="R49" s="306"/>
    </row>
    <row r="50" spans="1:18" s="305" customFormat="1" ht="22.5" customHeight="1">
      <c r="A50" s="296" t="s">
        <v>2009</v>
      </c>
      <c r="B50" s="307">
        <v>9.1999999999999998E-3</v>
      </c>
      <c r="C50" s="298">
        <v>9.1999999999999998E-3</v>
      </c>
      <c r="D50" s="299">
        <v>9.4875718192903771E-3</v>
      </c>
      <c r="E50" s="300">
        <f t="shared" si="4"/>
        <v>89785</v>
      </c>
      <c r="F50" s="301">
        <f>TRUNC(F42*$B$17)</f>
        <v>0</v>
      </c>
      <c r="G50" s="301">
        <f>TRUNC(G42*$B$17)</f>
        <v>89785</v>
      </c>
      <c r="H50" s="300">
        <f t="shared" si="5"/>
        <v>1499366</v>
      </c>
      <c r="I50" s="301">
        <f>TRUNC(I42*$B$17)</f>
        <v>0</v>
      </c>
      <c r="J50" s="302">
        <f>TRUNC(J42*$B$17)</f>
        <v>1499366</v>
      </c>
      <c r="K50" s="300">
        <f t="shared" si="6"/>
        <v>1409581</v>
      </c>
      <c r="L50" s="292">
        <f t="shared" si="7"/>
        <v>0</v>
      </c>
      <c r="M50" s="303">
        <f t="shared" si="7"/>
        <v>1409581</v>
      </c>
      <c r="N50" s="304"/>
      <c r="P50" s="306"/>
      <c r="Q50" s="306"/>
      <c r="R50" s="306"/>
    </row>
    <row r="51" spans="1:18" s="305" customFormat="1" ht="22.5" customHeight="1">
      <c r="A51" s="296" t="s">
        <v>2010</v>
      </c>
      <c r="B51" s="297">
        <v>2.7375088962494899E-2</v>
      </c>
      <c r="C51" s="298">
        <v>1.7000000000000001E-2</v>
      </c>
      <c r="D51" s="299">
        <v>2.5287132910253567E-2</v>
      </c>
      <c r="E51" s="300">
        <f t="shared" si="4"/>
        <v>245439</v>
      </c>
      <c r="F51" s="301">
        <f>TRUNC(F40*$B$18)</f>
        <v>0</v>
      </c>
      <c r="G51" s="301">
        <f>TRUNC(G40*$B$18)</f>
        <v>245439</v>
      </c>
      <c r="H51" s="300">
        <f t="shared" si="5"/>
        <v>4098708</v>
      </c>
      <c r="I51" s="301">
        <f>TRUNC(I40*$B$18)</f>
        <v>0</v>
      </c>
      <c r="J51" s="302">
        <f>TRUNC(J40*$B$18)</f>
        <v>4098708</v>
      </c>
      <c r="K51" s="300">
        <f t="shared" si="6"/>
        <v>3853269</v>
      </c>
      <c r="L51" s="292">
        <f t="shared" si="7"/>
        <v>0</v>
      </c>
      <c r="M51" s="303">
        <f t="shared" si="7"/>
        <v>3853269</v>
      </c>
      <c r="N51" s="304"/>
      <c r="P51" s="306"/>
      <c r="Q51" s="306"/>
      <c r="R51" s="306"/>
    </row>
    <row r="52" spans="1:18" s="305" customFormat="1" ht="22.5" customHeight="1">
      <c r="A52" s="296" t="s">
        <v>2011</v>
      </c>
      <c r="B52" s="308">
        <v>6.5500000000000003E-2</v>
      </c>
      <c r="C52" s="298">
        <v>6.5500000000000003E-2</v>
      </c>
      <c r="D52" s="299">
        <v>6.5500000000000003E-2</v>
      </c>
      <c r="E52" s="300">
        <f t="shared" si="4"/>
        <v>16076</v>
      </c>
      <c r="F52" s="301">
        <f>TRUNC(F51*$B$19)</f>
        <v>0</v>
      </c>
      <c r="G52" s="301">
        <f>TRUNC(G51*$B$19)</f>
        <v>16076</v>
      </c>
      <c r="H52" s="300">
        <f t="shared" si="5"/>
        <v>268465</v>
      </c>
      <c r="I52" s="301">
        <f>TRUNC(I51*$B$19)</f>
        <v>0</v>
      </c>
      <c r="J52" s="302">
        <f>TRUNC(J51*$B$19)</f>
        <v>268465</v>
      </c>
      <c r="K52" s="300">
        <f t="shared" si="6"/>
        <v>252389</v>
      </c>
      <c r="L52" s="292">
        <f t="shared" si="7"/>
        <v>0</v>
      </c>
      <c r="M52" s="303">
        <f t="shared" si="7"/>
        <v>252389</v>
      </c>
      <c r="N52" s="304"/>
      <c r="P52" s="306"/>
      <c r="Q52" s="306"/>
      <c r="R52" s="306"/>
    </row>
    <row r="53" spans="1:18" s="305" customFormat="1" ht="22.5" customHeight="1">
      <c r="A53" s="296" t="s">
        <v>2012</v>
      </c>
      <c r="B53" s="297">
        <v>4.0096434091982797E-2</v>
      </c>
      <c r="C53" s="298">
        <v>2.4899999999999999E-2</v>
      </c>
      <c r="D53" s="299">
        <v>3.7038599585334203E-2</v>
      </c>
      <c r="E53" s="300">
        <f t="shared" si="4"/>
        <v>359496</v>
      </c>
      <c r="F53" s="301">
        <f>TRUNC(F40*$B$20)</f>
        <v>0</v>
      </c>
      <c r="G53" s="301">
        <f>TRUNC(G40*$B$20)</f>
        <v>359496</v>
      </c>
      <c r="H53" s="300">
        <f t="shared" si="5"/>
        <v>6003399</v>
      </c>
      <c r="I53" s="301">
        <f>TRUNC(I40*$B$20)</f>
        <v>0</v>
      </c>
      <c r="J53" s="302">
        <f>TRUNC(J40*$B$20)</f>
        <v>6003399</v>
      </c>
      <c r="K53" s="300">
        <f t="shared" si="6"/>
        <v>5643903</v>
      </c>
      <c r="L53" s="292">
        <f t="shared" si="7"/>
        <v>0</v>
      </c>
      <c r="M53" s="303">
        <f t="shared" si="7"/>
        <v>5643903</v>
      </c>
      <c r="N53" s="309"/>
      <c r="P53" s="306"/>
      <c r="Q53" s="306"/>
      <c r="R53" s="306"/>
    </row>
    <row r="54" spans="1:18" s="226" customFormat="1" ht="22.5" hidden="1" customHeight="1">
      <c r="A54" s="310" t="s">
        <v>2013</v>
      </c>
      <c r="B54" s="311"/>
      <c r="C54" s="288"/>
      <c r="D54" s="291"/>
      <c r="E54" s="242">
        <f t="shared" si="4"/>
        <v>0</v>
      </c>
      <c r="F54" s="256">
        <f>TRUNC((F38+F40+F45)*$B$21)</f>
        <v>0</v>
      </c>
      <c r="G54" s="256">
        <f>TRUNC((G38+G40+G45)*$B$21)</f>
        <v>0</v>
      </c>
      <c r="H54" s="242">
        <f t="shared" si="5"/>
        <v>0</v>
      </c>
      <c r="I54" s="256">
        <f>TRUNC((I38+I40+I45)*$B$21)</f>
        <v>0</v>
      </c>
      <c r="J54" s="257">
        <f>TRUNC((J38+J40+J45)*$B$21)</f>
        <v>0</v>
      </c>
      <c r="K54" s="242">
        <f t="shared" si="6"/>
        <v>0</v>
      </c>
      <c r="L54" s="245">
        <f t="shared" si="7"/>
        <v>0</v>
      </c>
      <c r="M54" s="247">
        <f t="shared" si="7"/>
        <v>0</v>
      </c>
      <c r="N54" s="312"/>
      <c r="P54" s="249"/>
      <c r="Q54" s="249"/>
      <c r="R54" s="249"/>
    </row>
    <row r="55" spans="1:18" s="226" customFormat="1" ht="22.5" customHeight="1">
      <c r="A55" s="310" t="s">
        <v>2014</v>
      </c>
      <c r="B55" s="313">
        <v>1.8274922739740899E-4</v>
      </c>
      <c r="C55" s="314">
        <v>1.8000000000000001E-4</v>
      </c>
      <c r="D55" s="315">
        <v>2.1478596108806777E-4</v>
      </c>
      <c r="E55" s="242">
        <f t="shared" si="4"/>
        <v>256</v>
      </c>
      <c r="F55" s="256">
        <f>TRUNC((F39+F41+F46)*$B$22)</f>
        <v>0</v>
      </c>
      <c r="G55" s="256">
        <f>TRUNC((G39+G41+G46)*$B$22)</f>
        <v>256</v>
      </c>
      <c r="H55" s="242">
        <f t="shared" si="5"/>
        <v>4385</v>
      </c>
      <c r="I55" s="256">
        <f>TRUNC((I39+I41+I46)*$B$22)</f>
        <v>0</v>
      </c>
      <c r="J55" s="257">
        <f>TRUNC((J39+J41+J46)*$B$22)</f>
        <v>4385</v>
      </c>
      <c r="K55" s="242">
        <f t="shared" si="6"/>
        <v>4129</v>
      </c>
      <c r="L55" s="245">
        <f t="shared" si="7"/>
        <v>0</v>
      </c>
      <c r="M55" s="247">
        <f t="shared" si="7"/>
        <v>4129</v>
      </c>
      <c r="N55" s="312"/>
      <c r="P55" s="249"/>
      <c r="Q55" s="249"/>
      <c r="R55" s="249"/>
    </row>
    <row r="56" spans="1:18" s="305" customFormat="1" ht="22.5" customHeight="1">
      <c r="A56" s="296" t="s">
        <v>2015</v>
      </c>
      <c r="B56" s="316">
        <v>5.8E-4</v>
      </c>
      <c r="C56" s="314">
        <v>5.8E-4</v>
      </c>
      <c r="D56" s="315">
        <v>5.5172617708427031E-4</v>
      </c>
      <c r="E56" s="242">
        <f t="shared" si="4"/>
        <v>13839</v>
      </c>
      <c r="F56" s="301">
        <f>TRUNC((F38+F40+F45)*$B$23)</f>
        <v>0</v>
      </c>
      <c r="G56" s="301">
        <f>TRUNC((G38+G40+G45)*$B$23)</f>
        <v>13839</v>
      </c>
      <c r="H56" s="300">
        <f t="shared" si="5"/>
        <v>147776</v>
      </c>
      <c r="I56" s="301">
        <f>TRUNC((I38+I40+I45)*$B$23)</f>
        <v>0</v>
      </c>
      <c r="J56" s="302">
        <f>TRUNC((J38+J40+J45)*$B$23)</f>
        <v>147776</v>
      </c>
      <c r="K56" s="242">
        <f t="shared" si="6"/>
        <v>133937</v>
      </c>
      <c r="L56" s="292">
        <f t="shared" si="7"/>
        <v>0</v>
      </c>
      <c r="M56" s="303">
        <f t="shared" si="7"/>
        <v>133937</v>
      </c>
      <c r="N56" s="317"/>
      <c r="P56" s="306"/>
      <c r="Q56" s="306"/>
      <c r="R56" s="306"/>
    </row>
    <row r="57" spans="1:18" s="305" customFormat="1" ht="22.5" customHeight="1">
      <c r="A57" s="318" t="s">
        <v>2002</v>
      </c>
      <c r="B57" s="319"/>
      <c r="C57" s="314"/>
      <c r="D57" s="315"/>
      <c r="E57" s="242">
        <f t="shared" si="4"/>
        <v>14499918</v>
      </c>
      <c r="F57" s="320">
        <f>SUM(F45:F56)</f>
        <v>0</v>
      </c>
      <c r="G57" s="320">
        <f>SUM(G45:G56)</f>
        <v>14499918</v>
      </c>
      <c r="H57" s="300">
        <f t="shared" si="5"/>
        <v>87691370</v>
      </c>
      <c r="I57" s="320">
        <f>SUM(I45:I56)</f>
        <v>0</v>
      </c>
      <c r="J57" s="321">
        <f>SUM(J45:J56)</f>
        <v>87691370</v>
      </c>
      <c r="K57" s="242">
        <f>SUM(L57:M57)</f>
        <v>73191452</v>
      </c>
      <c r="L57" s="320">
        <f>SUM(L45:L56)</f>
        <v>0</v>
      </c>
      <c r="M57" s="322">
        <f>SUM(M45:M56)</f>
        <v>73191452</v>
      </c>
      <c r="N57" s="323"/>
      <c r="P57" s="306"/>
      <c r="Q57" s="306"/>
      <c r="R57" s="306"/>
    </row>
    <row r="58" spans="1:18" s="305" customFormat="1" ht="22.5" customHeight="1">
      <c r="A58" s="318"/>
      <c r="B58" s="324">
        <v>3.9443238403674502E-2</v>
      </c>
      <c r="C58" s="314"/>
      <c r="D58" s="315"/>
      <c r="E58" s="325"/>
      <c r="F58" s="326"/>
      <c r="G58" s="327"/>
      <c r="H58" s="325"/>
      <c r="I58" s="320"/>
      <c r="J58" s="321"/>
      <c r="K58" s="325"/>
      <c r="L58" s="320"/>
      <c r="M58" s="322"/>
      <c r="N58" s="323"/>
      <c r="P58" s="306"/>
      <c r="Q58" s="306"/>
      <c r="R58" s="306"/>
    </row>
    <row r="59" spans="1:18" s="305" customFormat="1" ht="22.5" customHeight="1">
      <c r="A59" s="328" t="s">
        <v>2016</v>
      </c>
      <c r="B59" s="329">
        <v>3.3108814479348103E-2</v>
      </c>
      <c r="C59" s="288">
        <v>3.5000000000000003E-2</v>
      </c>
      <c r="D59" s="291">
        <v>3.3184309962668766E-2</v>
      </c>
      <c r="E59" s="242">
        <f>SUM(F59:G59)</f>
        <v>890304</v>
      </c>
      <c r="F59" s="301">
        <f>TRUNC((F38+F42+F57)*$B$26)</f>
        <v>0</v>
      </c>
      <c r="G59" s="301">
        <f>TRUNC((G38+G42+G57)*$B$26)</f>
        <v>890304</v>
      </c>
      <c r="H59" s="300">
        <f>SUM(I59:J59)</f>
        <v>10133740</v>
      </c>
      <c r="I59" s="301">
        <f>TRUNC((I38+I42+I57)*$B$26)</f>
        <v>0</v>
      </c>
      <c r="J59" s="302">
        <f>TRUNC((J38+J42+J57)*$B$26)</f>
        <v>10133740</v>
      </c>
      <c r="K59" s="242">
        <f>SUM(L59:M59)</f>
        <v>9243436</v>
      </c>
      <c r="L59" s="292">
        <f>I59-F59</f>
        <v>0</v>
      </c>
      <c r="M59" s="303">
        <f>J59-G59</f>
        <v>9243436</v>
      </c>
      <c r="N59" s="330"/>
      <c r="P59" s="306"/>
      <c r="Q59" s="306"/>
      <c r="R59" s="306"/>
    </row>
    <row r="60" spans="1:18" s="305" customFormat="1" ht="22.5" customHeight="1">
      <c r="A60" s="328" t="s">
        <v>2017</v>
      </c>
      <c r="B60" s="331">
        <v>6.4834084616798902E-7</v>
      </c>
      <c r="C60" s="288">
        <v>0.09</v>
      </c>
      <c r="D60" s="291">
        <v>0</v>
      </c>
      <c r="E60" s="242">
        <f>SUM(F60:G60)</f>
        <v>0</v>
      </c>
      <c r="F60" s="301">
        <f>TRUNC((F42+F57+F59)*$B$27)</f>
        <v>0</v>
      </c>
      <c r="G60" s="301"/>
      <c r="H60" s="300">
        <f>SUM(I60:J60)</f>
        <v>0</v>
      </c>
      <c r="I60" s="301">
        <f>TRUNC((I42+I57+I59)*$B$27)</f>
        <v>0</v>
      </c>
      <c r="J60" s="302"/>
      <c r="K60" s="242">
        <f>SUM(L60:M60)</f>
        <v>0</v>
      </c>
      <c r="L60" s="292">
        <f>I60-F60</f>
        <v>0</v>
      </c>
      <c r="M60" s="303">
        <f>J60-G60</f>
        <v>0</v>
      </c>
      <c r="N60" s="332"/>
      <c r="P60" s="306"/>
      <c r="Q60" s="306"/>
      <c r="R60" s="306"/>
    </row>
    <row r="61" spans="1:18" s="305" customFormat="1" ht="22.5" customHeight="1">
      <c r="A61" s="328" t="s">
        <v>2018</v>
      </c>
      <c r="B61" s="333"/>
      <c r="C61" s="288"/>
      <c r="D61" s="291"/>
      <c r="E61" s="325"/>
      <c r="F61" s="320"/>
      <c r="G61" s="321"/>
      <c r="H61" s="325"/>
      <c r="I61" s="320"/>
      <c r="J61" s="321"/>
      <c r="K61" s="325"/>
      <c r="L61" s="320"/>
      <c r="M61" s="322"/>
      <c r="N61" s="332"/>
      <c r="P61" s="306"/>
      <c r="Q61" s="306"/>
      <c r="R61" s="306"/>
    </row>
    <row r="62" spans="1:18" s="305" customFormat="1" ht="22.5" customHeight="1">
      <c r="A62" s="296" t="s">
        <v>2019</v>
      </c>
      <c r="B62" s="334">
        <v>0.97619999999999996</v>
      </c>
      <c r="C62" s="288">
        <v>0.1</v>
      </c>
      <c r="D62" s="291">
        <v>0.1</v>
      </c>
      <c r="E62" s="242">
        <f>SUM(F62:G62)</f>
        <v>259000</v>
      </c>
      <c r="F62" s="301"/>
      <c r="G62" s="301">
        <f>TRUNC((G38)*0.1*$B$29,-3)</f>
        <v>259000</v>
      </c>
      <c r="H62" s="300">
        <f>SUM(I62:J62)</f>
        <v>5474000</v>
      </c>
      <c r="I62" s="301"/>
      <c r="J62" s="302">
        <f>TRUNC((J38)*0.1*$B$29,-3)</f>
        <v>5474000</v>
      </c>
      <c r="K62" s="242">
        <f>SUM(L62:M62)</f>
        <v>5215000</v>
      </c>
      <c r="L62" s="292">
        <f>I62-F62</f>
        <v>0</v>
      </c>
      <c r="M62" s="303">
        <f>J62-G62</f>
        <v>5215000</v>
      </c>
      <c r="N62" s="335"/>
      <c r="P62" s="306"/>
      <c r="Q62" s="306"/>
      <c r="R62" s="306"/>
    </row>
    <row r="63" spans="1:18" s="305" customFormat="1" ht="22.5" customHeight="1">
      <c r="A63" s="296" t="s">
        <v>2020</v>
      </c>
      <c r="B63" s="336">
        <v>2.3800000000000002E-2</v>
      </c>
      <c r="C63" s="288">
        <v>0.1</v>
      </c>
      <c r="D63" s="291">
        <v>0.1</v>
      </c>
      <c r="E63" s="242">
        <f>SUM(F63:G63)</f>
        <v>33000</v>
      </c>
      <c r="F63" s="301">
        <f>TRUNC((F38+F42+F57+F59+F60)*0.1,-3)</f>
        <v>0</v>
      </c>
      <c r="G63" s="301">
        <f>TRUNC((G38+G42+G57+G59+G60)*0.1*$B$30,-3)</f>
        <v>33000</v>
      </c>
      <c r="H63" s="300">
        <f>SUM(I63:J63)</f>
        <v>379000</v>
      </c>
      <c r="I63" s="301">
        <f>TRUNC((I38+I42+I57+I59+I60)*0.1)</f>
        <v>0</v>
      </c>
      <c r="J63" s="302">
        <f>TRUNC((J38+J42+J57+J59+J60)*0.1*$B$30,-3)</f>
        <v>379000</v>
      </c>
      <c r="K63" s="242">
        <f>SUM(L63:M63)</f>
        <v>346000</v>
      </c>
      <c r="L63" s="292">
        <f>I63-F63</f>
        <v>0</v>
      </c>
      <c r="M63" s="303">
        <f>J63-G63</f>
        <v>346000</v>
      </c>
      <c r="N63" s="332"/>
      <c r="P63" s="306"/>
      <c r="Q63" s="306"/>
      <c r="R63" s="306"/>
    </row>
    <row r="64" spans="1:18" s="305" customFormat="1" ht="22.5" customHeight="1">
      <c r="A64" s="318" t="s">
        <v>2021</v>
      </c>
      <c r="B64" s="333"/>
      <c r="C64" s="337"/>
      <c r="D64" s="338"/>
      <c r="E64" s="242">
        <f>SUM(F64:G64)</f>
        <v>292000</v>
      </c>
      <c r="F64" s="339">
        <f>SUM(F62:F63)</f>
        <v>0</v>
      </c>
      <c r="G64" s="339">
        <f>SUM(G62:G63)</f>
        <v>292000</v>
      </c>
      <c r="H64" s="300">
        <f>SUM(I64:J64)</f>
        <v>5853000</v>
      </c>
      <c r="I64" s="339">
        <f>SUM(I62:I63)</f>
        <v>0</v>
      </c>
      <c r="J64" s="340">
        <f>SUM(J62:J63)</f>
        <v>5853000</v>
      </c>
      <c r="K64" s="242">
        <f>SUM(L64:M64)</f>
        <v>5561000</v>
      </c>
      <c r="L64" s="339">
        <f>SUM(L62:L63)</f>
        <v>0</v>
      </c>
      <c r="M64" s="341">
        <f>SUM(M62:M63)</f>
        <v>5561000</v>
      </c>
      <c r="N64" s="332"/>
      <c r="P64" s="306"/>
      <c r="Q64" s="306"/>
      <c r="R64" s="306"/>
    </row>
    <row r="65" spans="1:18" s="226" customFormat="1" ht="22.5" customHeight="1">
      <c r="A65" s="342"/>
      <c r="B65" s="343"/>
      <c r="C65" s="344"/>
      <c r="D65" s="345"/>
      <c r="E65" s="346"/>
      <c r="F65" s="344"/>
      <c r="G65" s="347"/>
      <c r="H65" s="346"/>
      <c r="I65" s="348"/>
      <c r="J65" s="349"/>
      <c r="K65" s="346"/>
      <c r="L65" s="350"/>
      <c r="M65" s="351"/>
      <c r="N65" s="352"/>
      <c r="P65" s="249"/>
      <c r="Q65" s="249"/>
      <c r="R65" s="249"/>
    </row>
    <row r="66" spans="1:18" s="359" customFormat="1" ht="22.5" customHeight="1">
      <c r="A66" s="353" t="s">
        <v>2022</v>
      </c>
      <c r="B66" s="354"/>
      <c r="C66" s="354"/>
      <c r="D66" s="354"/>
      <c r="E66" s="355">
        <f>F66+G66</f>
        <v>28072574</v>
      </c>
      <c r="F66" s="356">
        <f>F38+F42+F57+F59+F60+F64</f>
        <v>0</v>
      </c>
      <c r="G66" s="356">
        <f>G38+G42+G57+G59+G60+G64</f>
        <v>28072574</v>
      </c>
      <c r="H66" s="355">
        <f>I66+J66</f>
        <v>322060550</v>
      </c>
      <c r="I66" s="356">
        <f>I38+I42+I57+I59+I60+I64</f>
        <v>0</v>
      </c>
      <c r="J66" s="356">
        <f>J38+J42+J57+J59+J60+J64</f>
        <v>322060550</v>
      </c>
      <c r="K66" s="355">
        <f>L66+M66</f>
        <v>293987976</v>
      </c>
      <c r="L66" s="356">
        <f>L38+L42+L57+L59+L60+L64</f>
        <v>0</v>
      </c>
      <c r="M66" s="357">
        <f>M38+M42+M57+M59+M60+M64</f>
        <v>293987976</v>
      </c>
      <c r="N66" s="358"/>
      <c r="P66" s="249"/>
      <c r="Q66" s="249"/>
      <c r="R66" s="249"/>
    </row>
    <row r="67" spans="1:18" s="226" customFormat="1" ht="24.75" customHeight="1">
      <c r="A67" s="399" t="s">
        <v>2041</v>
      </c>
      <c r="B67" s="399"/>
      <c r="C67" s="399"/>
      <c r="D67" s="399"/>
      <c r="E67" s="399"/>
      <c r="F67" s="399"/>
      <c r="G67" s="399"/>
      <c r="H67" s="399"/>
      <c r="I67" s="399"/>
      <c r="J67" s="399"/>
      <c r="K67" s="399"/>
      <c r="L67" s="399"/>
      <c r="M67" s="399"/>
      <c r="N67" s="399"/>
    </row>
    <row r="68" spans="1:18" s="226" customFormat="1" ht="16.5" customHeight="1">
      <c r="A68" s="227" t="s">
        <v>1985</v>
      </c>
      <c r="B68" s="227"/>
      <c r="C68" s="227"/>
      <c r="D68" s="227"/>
      <c r="E68" s="228"/>
      <c r="F68" s="228"/>
      <c r="G68" s="228"/>
      <c r="H68" s="229"/>
      <c r="I68" s="229"/>
      <c r="J68" s="229"/>
      <c r="K68" s="229"/>
      <c r="L68" s="229"/>
      <c r="M68" s="229"/>
      <c r="N68" s="230" t="s">
        <v>1986</v>
      </c>
    </row>
    <row r="69" spans="1:18" s="226" customFormat="1" ht="22.5" customHeight="1">
      <c r="A69" s="400" t="s">
        <v>1987</v>
      </c>
      <c r="B69" s="402" t="s">
        <v>1988</v>
      </c>
      <c r="C69" s="402"/>
      <c r="D69" s="403"/>
      <c r="E69" s="404" t="s">
        <v>1989</v>
      </c>
      <c r="F69" s="405"/>
      <c r="G69" s="405"/>
      <c r="H69" s="406" t="s">
        <v>1990</v>
      </c>
      <c r="I69" s="407"/>
      <c r="J69" s="407"/>
      <c r="K69" s="408" t="s">
        <v>1991</v>
      </c>
      <c r="L69" s="409"/>
      <c r="M69" s="410"/>
      <c r="N69" s="411" t="s">
        <v>1992</v>
      </c>
    </row>
    <row r="70" spans="1:18" s="226" customFormat="1" ht="22.5" customHeight="1">
      <c r="A70" s="401"/>
      <c r="B70" s="231" t="s">
        <v>1993</v>
      </c>
      <c r="C70" s="232" t="s">
        <v>1994</v>
      </c>
      <c r="D70" s="233" t="s">
        <v>1995</v>
      </c>
      <c r="E70" s="234" t="s">
        <v>521</v>
      </c>
      <c r="F70" s="235" t="s">
        <v>2023</v>
      </c>
      <c r="G70" s="236" t="s">
        <v>1997</v>
      </c>
      <c r="H70" s="234" t="s">
        <v>521</v>
      </c>
      <c r="I70" s="235" t="s">
        <v>2023</v>
      </c>
      <c r="J70" s="236" t="s">
        <v>1997</v>
      </c>
      <c r="K70" s="234" t="s">
        <v>521</v>
      </c>
      <c r="L70" s="235" t="s">
        <v>2023</v>
      </c>
      <c r="M70" s="237" t="s">
        <v>1997</v>
      </c>
      <c r="N70" s="412"/>
    </row>
    <row r="71" spans="1:18" s="226" customFormat="1" ht="22.5" customHeight="1">
      <c r="A71" s="238" t="s">
        <v>1998</v>
      </c>
      <c r="B71" s="239"/>
      <c r="C71" s="240"/>
      <c r="D71" s="241"/>
      <c r="E71" s="242">
        <f>SUM(F71:G71)</f>
        <v>2631094</v>
      </c>
      <c r="F71" s="243">
        <v>0</v>
      </c>
      <c r="G71" s="244">
        <f>'설변내역서(100%))'!J25</f>
        <v>2631094</v>
      </c>
      <c r="H71" s="242">
        <f>SUM(I71:J71)</f>
        <v>64720581</v>
      </c>
      <c r="I71" s="245">
        <v>0</v>
      </c>
      <c r="J71" s="246">
        <f>'설변내역서(100%))'!O25</f>
        <v>64720581</v>
      </c>
      <c r="K71" s="242">
        <f>SUM(L71:M71)</f>
        <v>62089487</v>
      </c>
      <c r="L71" s="245">
        <f>I71-F71</f>
        <v>0</v>
      </c>
      <c r="M71" s="247">
        <f>J71-G71</f>
        <v>62089487</v>
      </c>
      <c r="N71" s="248"/>
      <c r="P71" s="249"/>
      <c r="Q71" s="249"/>
      <c r="R71" s="249"/>
    </row>
    <row r="72" spans="1:18" s="226" customFormat="1" ht="22.5" customHeight="1">
      <c r="A72" s="250" t="s">
        <v>1999</v>
      </c>
      <c r="B72" s="251"/>
      <c r="C72" s="252"/>
      <c r="D72" s="253"/>
      <c r="E72" s="254"/>
      <c r="F72" s="252"/>
      <c r="G72" s="255"/>
      <c r="H72" s="254"/>
      <c r="I72" s="256"/>
      <c r="J72" s="257"/>
      <c r="K72" s="254"/>
      <c r="L72" s="256"/>
      <c r="M72" s="258"/>
      <c r="N72" s="259" t="s">
        <v>4</v>
      </c>
      <c r="P72" s="249"/>
      <c r="Q72" s="249"/>
      <c r="R72" s="249"/>
    </row>
    <row r="73" spans="1:18" s="226" customFormat="1" ht="22.5" customHeight="1">
      <c r="A73" s="260" t="s">
        <v>2000</v>
      </c>
      <c r="B73" s="251"/>
      <c r="C73" s="261"/>
      <c r="D73" s="262"/>
      <c r="E73" s="242">
        <f>SUM(F73:G73)</f>
        <v>8965786</v>
      </c>
      <c r="F73" s="263">
        <v>0</v>
      </c>
      <c r="G73" s="256">
        <f>'설변내역서(100%))'!K25</f>
        <v>8965786</v>
      </c>
      <c r="H73" s="242">
        <f>SUM(I73:J73)</f>
        <v>174568864</v>
      </c>
      <c r="I73" s="256">
        <v>0</v>
      </c>
      <c r="J73" s="257">
        <f>'설변내역서(100%))'!P25</f>
        <v>174568864</v>
      </c>
      <c r="K73" s="242">
        <f>SUM(L73:M73)</f>
        <v>165603078</v>
      </c>
      <c r="L73" s="245">
        <f>I73-F73</f>
        <v>0</v>
      </c>
      <c r="M73" s="247">
        <f>J73-G73</f>
        <v>165603078</v>
      </c>
      <c r="N73" s="259" t="s">
        <v>4</v>
      </c>
      <c r="P73" s="249"/>
      <c r="Q73" s="249"/>
      <c r="R73" s="249"/>
    </row>
    <row r="74" spans="1:18" s="226" customFormat="1" ht="22.5" customHeight="1">
      <c r="A74" s="260" t="s">
        <v>2001</v>
      </c>
      <c r="B74" s="264">
        <v>8.8499999999999995E-2</v>
      </c>
      <c r="C74" s="265">
        <v>8.8499999999999995E-2</v>
      </c>
      <c r="D74" s="266">
        <v>9.1523424974588249E-2</v>
      </c>
      <c r="E74" s="242">
        <f>SUM(F74:G74)</f>
        <v>793472</v>
      </c>
      <c r="F74" s="256">
        <f>TRUNC(F73*$B$8)</f>
        <v>0</v>
      </c>
      <c r="G74" s="256">
        <f>TRUNC(G73*$B$8)</f>
        <v>793472</v>
      </c>
      <c r="H74" s="242">
        <f>SUM(I74:J74)</f>
        <v>15449344</v>
      </c>
      <c r="I74" s="256">
        <f>TRUNC(I73*$B$8)</f>
        <v>0</v>
      </c>
      <c r="J74" s="257">
        <f>TRUNC(J73*$B$8)</f>
        <v>15449344</v>
      </c>
      <c r="K74" s="242">
        <f>SUM(L74:M74)</f>
        <v>14655872</v>
      </c>
      <c r="L74" s="245">
        <f>I74-F74</f>
        <v>0</v>
      </c>
      <c r="M74" s="247">
        <f>J74-G74</f>
        <v>14655872</v>
      </c>
      <c r="N74" s="259"/>
      <c r="P74" s="249"/>
      <c r="Q74" s="249"/>
      <c r="R74" s="249"/>
    </row>
    <row r="75" spans="1:18" s="226" customFormat="1" ht="22.5" customHeight="1">
      <c r="A75" s="267" t="s">
        <v>2002</v>
      </c>
      <c r="B75" s="268"/>
      <c r="C75" s="269"/>
      <c r="D75" s="270"/>
      <c r="E75" s="242">
        <f>SUM(F75:G75)</f>
        <v>9759258</v>
      </c>
      <c r="F75" s="271">
        <f>SUM(F73:F74)</f>
        <v>0</v>
      </c>
      <c r="G75" s="271">
        <f>SUM(G73:G74)</f>
        <v>9759258</v>
      </c>
      <c r="H75" s="242">
        <f>SUM(I75:J75)</f>
        <v>190018208</v>
      </c>
      <c r="I75" s="272">
        <f>SUM(I73:I74)</f>
        <v>0</v>
      </c>
      <c r="J75" s="273">
        <f>SUM(J73:J74)</f>
        <v>190018208</v>
      </c>
      <c r="K75" s="242">
        <f>SUM(L75:M75)</f>
        <v>180258950</v>
      </c>
      <c r="L75" s="272">
        <f>SUM(L73:L74)</f>
        <v>0</v>
      </c>
      <c r="M75" s="274">
        <f>SUM(M73:M74)</f>
        <v>180258950</v>
      </c>
      <c r="N75" s="275"/>
      <c r="P75" s="249"/>
      <c r="Q75" s="249"/>
      <c r="R75" s="249"/>
    </row>
    <row r="76" spans="1:18" s="226" customFormat="1" ht="22.5" customHeight="1">
      <c r="A76" s="267"/>
      <c r="B76" s="268"/>
      <c r="C76" s="276"/>
      <c r="D76" s="277"/>
      <c r="E76" s="254"/>
      <c r="F76" s="276"/>
      <c r="G76" s="278"/>
      <c r="H76" s="254"/>
      <c r="I76" s="271"/>
      <c r="J76" s="279"/>
      <c r="K76" s="254"/>
      <c r="L76" s="271"/>
      <c r="M76" s="280"/>
      <c r="N76" s="275"/>
      <c r="P76" s="249"/>
      <c r="Q76" s="249"/>
      <c r="R76" s="249"/>
    </row>
    <row r="77" spans="1:18" s="226" customFormat="1" ht="22.5" customHeight="1">
      <c r="A77" s="281" t="s">
        <v>2003</v>
      </c>
      <c r="B77" s="282"/>
      <c r="C77" s="283"/>
      <c r="D77" s="284"/>
      <c r="E77" s="254"/>
      <c r="F77" s="283"/>
      <c r="G77" s="285"/>
      <c r="H77" s="254"/>
      <c r="I77" s="271"/>
      <c r="J77" s="279"/>
      <c r="K77" s="254"/>
      <c r="L77" s="271"/>
      <c r="M77" s="280"/>
      <c r="N77" s="286"/>
      <c r="P77" s="249"/>
      <c r="Q77" s="249"/>
      <c r="R77" s="249"/>
    </row>
    <row r="78" spans="1:18" s="226" customFormat="1" ht="22.5" customHeight="1">
      <c r="A78" s="287" t="s">
        <v>2004</v>
      </c>
      <c r="B78" s="268"/>
      <c r="C78" s="288"/>
      <c r="D78" s="270"/>
      <c r="E78" s="242">
        <f t="shared" ref="E78:E90" si="8">SUM(F78:G78)</f>
        <v>12264002</v>
      </c>
      <c r="F78" s="263">
        <v>0</v>
      </c>
      <c r="G78" s="289">
        <f>'설변내역서(100%))'!L25</f>
        <v>12264002</v>
      </c>
      <c r="H78" s="242">
        <f t="shared" ref="H78:H90" si="9">SUM(I78:J78)</f>
        <v>56251774</v>
      </c>
      <c r="I78" s="271">
        <v>0</v>
      </c>
      <c r="J78" s="279">
        <f>'설변내역서(100%))'!Q25</f>
        <v>56251774</v>
      </c>
      <c r="K78" s="242">
        <f t="shared" ref="K78:K89" si="10">SUM(L78:M78)</f>
        <v>43987772</v>
      </c>
      <c r="L78" s="245">
        <f t="shared" ref="L78:M89" si="11">I78-F78</f>
        <v>0</v>
      </c>
      <c r="M78" s="247">
        <f t="shared" si="11"/>
        <v>43987772</v>
      </c>
      <c r="N78" s="275"/>
      <c r="P78" s="249"/>
      <c r="Q78" s="249"/>
      <c r="R78" s="249"/>
    </row>
    <row r="79" spans="1:18" s="226" customFormat="1" ht="22.5" customHeight="1">
      <c r="A79" s="287" t="s">
        <v>2005</v>
      </c>
      <c r="B79" s="290">
        <v>4.9200000000000001E-2</v>
      </c>
      <c r="C79" s="288">
        <v>4.9200000000000001E-2</v>
      </c>
      <c r="D79" s="291">
        <v>4.9912197641945516E-2</v>
      </c>
      <c r="E79" s="242">
        <f t="shared" si="8"/>
        <v>609605</v>
      </c>
      <c r="F79" s="256">
        <f>TRUNC((F71+F75)*$B$13)</f>
        <v>0</v>
      </c>
      <c r="G79" s="256">
        <f>TRUNC((G71+G75)*$B$13)</f>
        <v>609605</v>
      </c>
      <c r="H79" s="242">
        <f t="shared" si="9"/>
        <v>12533148</v>
      </c>
      <c r="I79" s="256">
        <f>TRUNC((I71+I75)*$B$13)</f>
        <v>0</v>
      </c>
      <c r="J79" s="257">
        <f>TRUNC((J71+J75)*$B$13)</f>
        <v>12533148</v>
      </c>
      <c r="K79" s="242">
        <f t="shared" si="10"/>
        <v>11923543</v>
      </c>
      <c r="L79" s="292">
        <f t="shared" si="11"/>
        <v>0</v>
      </c>
      <c r="M79" s="247">
        <f t="shared" si="11"/>
        <v>11923543</v>
      </c>
      <c r="N79" s="275"/>
      <c r="P79" s="249"/>
      <c r="Q79" s="249"/>
      <c r="R79" s="249"/>
    </row>
    <row r="80" spans="1:18" s="226" customFormat="1" ht="22.5" customHeight="1">
      <c r="A80" s="287" t="s">
        <v>2006</v>
      </c>
      <c r="B80" s="293">
        <v>3.5999999999999997E-2</v>
      </c>
      <c r="C80" s="288">
        <v>3.5999999999999997E-2</v>
      </c>
      <c r="D80" s="291">
        <v>3.7126805666860198E-2</v>
      </c>
      <c r="E80" s="242">
        <f t="shared" si="8"/>
        <v>351333</v>
      </c>
      <c r="F80" s="256">
        <f>TRUNC(F75*$B$14)</f>
        <v>0</v>
      </c>
      <c r="G80" s="256">
        <f>TRUNC(G75*$B$14)</f>
        <v>351333</v>
      </c>
      <c r="H80" s="242">
        <f t="shared" si="9"/>
        <v>6840655</v>
      </c>
      <c r="I80" s="256">
        <f>TRUNC(I75*$B$14)</f>
        <v>0</v>
      </c>
      <c r="J80" s="257">
        <f>TRUNC(J75*$B$14)</f>
        <v>6840655</v>
      </c>
      <c r="K80" s="242">
        <f t="shared" si="10"/>
        <v>6489322</v>
      </c>
      <c r="L80" s="292">
        <f t="shared" si="11"/>
        <v>0</v>
      </c>
      <c r="M80" s="247">
        <f t="shared" si="11"/>
        <v>6489322</v>
      </c>
      <c r="N80" s="294"/>
      <c r="P80" s="249"/>
      <c r="Q80" s="249"/>
      <c r="R80" s="249"/>
    </row>
    <row r="81" spans="1:18" s="226" customFormat="1" ht="22.5" customHeight="1">
      <c r="A81" s="287" t="s">
        <v>2007</v>
      </c>
      <c r="B81" s="295">
        <v>1.8800000000000001E-2</v>
      </c>
      <c r="C81" s="288">
        <v>1.8800000000000001E-2</v>
      </c>
      <c r="D81" s="291">
        <v>1.8059556526777088E-2</v>
      </c>
      <c r="E81" s="242">
        <f t="shared" si="8"/>
        <v>218021</v>
      </c>
      <c r="F81" s="256">
        <f>TRUNC((F71+F73)*$B$15)</f>
        <v>0</v>
      </c>
      <c r="G81" s="256">
        <f>TRUNC((G71+G73)*$B$15)</f>
        <v>218021</v>
      </c>
      <c r="H81" s="242">
        <f t="shared" si="9"/>
        <v>4498641</v>
      </c>
      <c r="I81" s="256">
        <f>TRUNC((I71+I73)*$B$15)</f>
        <v>0</v>
      </c>
      <c r="J81" s="257">
        <f>TRUNC((J71+J73)*$B$15)</f>
        <v>4498641</v>
      </c>
      <c r="K81" s="242">
        <f t="shared" si="10"/>
        <v>4280620</v>
      </c>
      <c r="L81" s="245">
        <f t="shared" si="11"/>
        <v>0</v>
      </c>
      <c r="M81" s="247">
        <f t="shared" si="11"/>
        <v>4280620</v>
      </c>
      <c r="N81" s="294"/>
      <c r="P81" s="249"/>
      <c r="Q81" s="249"/>
      <c r="R81" s="249"/>
    </row>
    <row r="82" spans="1:18" s="305" customFormat="1" ht="22.5" customHeight="1">
      <c r="A82" s="296" t="s">
        <v>2008</v>
      </c>
      <c r="B82" s="297">
        <v>3.7037082480089897E-2</v>
      </c>
      <c r="C82" s="298">
        <v>2.3E-2</v>
      </c>
      <c r="D82" s="299">
        <v>3.4212374339103721E-2</v>
      </c>
      <c r="E82" s="300">
        <f t="shared" si="8"/>
        <v>332066</v>
      </c>
      <c r="F82" s="301">
        <f>TRUNC(F73*$B$16)</f>
        <v>0</v>
      </c>
      <c r="G82" s="301">
        <f>TRUNC(G73*$B$16)</f>
        <v>332066</v>
      </c>
      <c r="H82" s="300">
        <f t="shared" si="9"/>
        <v>6465521</v>
      </c>
      <c r="I82" s="301">
        <f>TRUNC(I73*$B$16)</f>
        <v>0</v>
      </c>
      <c r="J82" s="302">
        <f>TRUNC(J73*$B$16)</f>
        <v>6465521</v>
      </c>
      <c r="K82" s="300">
        <f t="shared" si="10"/>
        <v>6133455</v>
      </c>
      <c r="L82" s="292">
        <f t="shared" si="11"/>
        <v>0</v>
      </c>
      <c r="M82" s="303">
        <f t="shared" si="11"/>
        <v>6133455</v>
      </c>
      <c r="N82" s="304"/>
      <c r="P82" s="306"/>
      <c r="Q82" s="306"/>
      <c r="R82" s="306"/>
    </row>
    <row r="83" spans="1:18" s="305" customFormat="1" ht="22.5" customHeight="1">
      <c r="A83" s="296" t="s">
        <v>2009</v>
      </c>
      <c r="B83" s="307">
        <v>9.1999999999999998E-3</v>
      </c>
      <c r="C83" s="298">
        <v>9.1999999999999998E-3</v>
      </c>
      <c r="D83" s="299">
        <v>9.4875718192903771E-3</v>
      </c>
      <c r="E83" s="300">
        <f t="shared" si="8"/>
        <v>89785</v>
      </c>
      <c r="F83" s="301">
        <f>TRUNC(F75*$B$17)</f>
        <v>0</v>
      </c>
      <c r="G83" s="301">
        <f>TRUNC(G75*$B$17)</f>
        <v>89785</v>
      </c>
      <c r="H83" s="300">
        <f t="shared" si="9"/>
        <v>1748167</v>
      </c>
      <c r="I83" s="301">
        <f>TRUNC(I75*$B$17)</f>
        <v>0</v>
      </c>
      <c r="J83" s="302">
        <f>TRUNC(J75*$B$17)</f>
        <v>1748167</v>
      </c>
      <c r="K83" s="300">
        <f t="shared" si="10"/>
        <v>1658382</v>
      </c>
      <c r="L83" s="292">
        <f t="shared" si="11"/>
        <v>0</v>
      </c>
      <c r="M83" s="303">
        <f t="shared" si="11"/>
        <v>1658382</v>
      </c>
      <c r="N83" s="304"/>
      <c r="P83" s="306"/>
      <c r="Q83" s="306"/>
      <c r="R83" s="306"/>
    </row>
    <row r="84" spans="1:18" s="305" customFormat="1" ht="22.5" customHeight="1">
      <c r="A84" s="296" t="s">
        <v>2010</v>
      </c>
      <c r="B84" s="297">
        <v>2.7375088962494899E-2</v>
      </c>
      <c r="C84" s="298">
        <v>1.7000000000000001E-2</v>
      </c>
      <c r="D84" s="299">
        <v>2.5287132910253567E-2</v>
      </c>
      <c r="E84" s="300">
        <f t="shared" si="8"/>
        <v>245439</v>
      </c>
      <c r="F84" s="301">
        <f>TRUNC(F73*$B$18)</f>
        <v>0</v>
      </c>
      <c r="G84" s="301">
        <f>TRUNC(G73*$B$18)</f>
        <v>245439</v>
      </c>
      <c r="H84" s="300">
        <f t="shared" si="9"/>
        <v>4778838</v>
      </c>
      <c r="I84" s="301">
        <f>TRUNC(I73*$B$18)</f>
        <v>0</v>
      </c>
      <c r="J84" s="302">
        <f>TRUNC(J73*$B$18)</f>
        <v>4778838</v>
      </c>
      <c r="K84" s="300">
        <f t="shared" si="10"/>
        <v>4533399</v>
      </c>
      <c r="L84" s="292">
        <f t="shared" si="11"/>
        <v>0</v>
      </c>
      <c r="M84" s="303">
        <f t="shared" si="11"/>
        <v>4533399</v>
      </c>
      <c r="N84" s="304"/>
      <c r="P84" s="306"/>
      <c r="Q84" s="306"/>
      <c r="R84" s="306"/>
    </row>
    <row r="85" spans="1:18" s="305" customFormat="1" ht="22.5" customHeight="1">
      <c r="A85" s="296" t="s">
        <v>2011</v>
      </c>
      <c r="B85" s="308">
        <v>6.5500000000000003E-2</v>
      </c>
      <c r="C85" s="298">
        <v>6.5500000000000003E-2</v>
      </c>
      <c r="D85" s="299">
        <v>6.5500000000000003E-2</v>
      </c>
      <c r="E85" s="300">
        <f t="shared" si="8"/>
        <v>16076</v>
      </c>
      <c r="F85" s="301">
        <f>TRUNC(F84*$B$19)</f>
        <v>0</v>
      </c>
      <c r="G85" s="301">
        <f>TRUNC(G84*$B$19)</f>
        <v>16076</v>
      </c>
      <c r="H85" s="300">
        <f t="shared" si="9"/>
        <v>313013</v>
      </c>
      <c r="I85" s="301">
        <f>TRUNC(I84*$B$19)</f>
        <v>0</v>
      </c>
      <c r="J85" s="302">
        <f>TRUNC(J84*$B$19)</f>
        <v>313013</v>
      </c>
      <c r="K85" s="300">
        <f t="shared" si="10"/>
        <v>296937</v>
      </c>
      <c r="L85" s="292">
        <f t="shared" si="11"/>
        <v>0</v>
      </c>
      <c r="M85" s="303">
        <f t="shared" si="11"/>
        <v>296937</v>
      </c>
      <c r="N85" s="304"/>
      <c r="P85" s="306"/>
      <c r="Q85" s="306"/>
      <c r="R85" s="306"/>
    </row>
    <row r="86" spans="1:18" s="305" customFormat="1" ht="22.5" customHeight="1">
      <c r="A86" s="296" t="s">
        <v>2012</v>
      </c>
      <c r="B86" s="297">
        <v>4.0096434091982797E-2</v>
      </c>
      <c r="C86" s="298">
        <v>2.4899999999999999E-2</v>
      </c>
      <c r="D86" s="299">
        <v>3.7038599585334203E-2</v>
      </c>
      <c r="E86" s="300">
        <f t="shared" si="8"/>
        <v>359496</v>
      </c>
      <c r="F86" s="301">
        <f>TRUNC(F73*$B$20)</f>
        <v>0</v>
      </c>
      <c r="G86" s="301">
        <f>TRUNC(G73*$B$20)</f>
        <v>359496</v>
      </c>
      <c r="H86" s="300">
        <f t="shared" si="9"/>
        <v>6999588</v>
      </c>
      <c r="I86" s="301">
        <f>TRUNC(I73*$B$20)</f>
        <v>0</v>
      </c>
      <c r="J86" s="302">
        <f>TRUNC(J73*$B$20)</f>
        <v>6999588</v>
      </c>
      <c r="K86" s="300">
        <f t="shared" si="10"/>
        <v>6640092</v>
      </c>
      <c r="L86" s="292">
        <f t="shared" si="11"/>
        <v>0</v>
      </c>
      <c r="M86" s="303">
        <f t="shared" si="11"/>
        <v>6640092</v>
      </c>
      <c r="N86" s="309"/>
      <c r="P86" s="306"/>
      <c r="Q86" s="306"/>
      <c r="R86" s="306"/>
    </row>
    <row r="87" spans="1:18" s="226" customFormat="1" ht="22.5" hidden="1" customHeight="1">
      <c r="A87" s="310" t="s">
        <v>2013</v>
      </c>
      <c r="B87" s="311"/>
      <c r="C87" s="288"/>
      <c r="D87" s="291"/>
      <c r="E87" s="242">
        <f t="shared" si="8"/>
        <v>0</v>
      </c>
      <c r="F87" s="256">
        <f>TRUNC((F71+F73+F78)*$B$21)</f>
        <v>0</v>
      </c>
      <c r="G87" s="256">
        <f>TRUNC((G71+G73+G78)*$B$21)</f>
        <v>0</v>
      </c>
      <c r="H87" s="242">
        <f t="shared" si="9"/>
        <v>0</v>
      </c>
      <c r="I87" s="256">
        <f>TRUNC((I71+I73+I78)*$B$21)</f>
        <v>0</v>
      </c>
      <c r="J87" s="257">
        <f>TRUNC((J71+J73+J78)*$B$21)</f>
        <v>0</v>
      </c>
      <c r="K87" s="242">
        <f t="shared" si="10"/>
        <v>0</v>
      </c>
      <c r="L87" s="245">
        <f t="shared" si="11"/>
        <v>0</v>
      </c>
      <c r="M87" s="247">
        <f t="shared" si="11"/>
        <v>0</v>
      </c>
      <c r="N87" s="312"/>
      <c r="P87" s="249"/>
      <c r="Q87" s="249"/>
      <c r="R87" s="249"/>
    </row>
    <row r="88" spans="1:18" s="226" customFormat="1" ht="22.5" customHeight="1">
      <c r="A88" s="310" t="s">
        <v>2014</v>
      </c>
      <c r="B88" s="313">
        <v>1.8274922739740899E-4</v>
      </c>
      <c r="C88" s="314">
        <v>1.8000000000000001E-4</v>
      </c>
      <c r="D88" s="315">
        <v>2.1478596108806777E-4</v>
      </c>
      <c r="E88" s="242">
        <f t="shared" si="8"/>
        <v>256</v>
      </c>
      <c r="F88" s="256">
        <f>TRUNC((F72+F74+F79)*$B$22)</f>
        <v>0</v>
      </c>
      <c r="G88" s="256">
        <f>TRUNC((G72+G74+G79)*$B$22)</f>
        <v>256</v>
      </c>
      <c r="H88" s="242">
        <f t="shared" si="9"/>
        <v>5113</v>
      </c>
      <c r="I88" s="256">
        <f>TRUNC((I72+I74+I79)*$B$22)</f>
        <v>0</v>
      </c>
      <c r="J88" s="257">
        <f>TRUNC((J72+J74+J79)*$B$22)</f>
        <v>5113</v>
      </c>
      <c r="K88" s="242">
        <f t="shared" si="10"/>
        <v>4857</v>
      </c>
      <c r="L88" s="245">
        <f t="shared" si="11"/>
        <v>0</v>
      </c>
      <c r="M88" s="247">
        <f t="shared" si="11"/>
        <v>4857</v>
      </c>
      <c r="N88" s="312"/>
      <c r="P88" s="249"/>
      <c r="Q88" s="249"/>
      <c r="R88" s="249"/>
    </row>
    <row r="89" spans="1:18" s="305" customFormat="1" ht="22.5" customHeight="1">
      <c r="A89" s="296" t="s">
        <v>2015</v>
      </c>
      <c r="B89" s="316">
        <v>5.8E-4</v>
      </c>
      <c r="C89" s="314">
        <v>5.8E-4</v>
      </c>
      <c r="D89" s="315">
        <v>5.5172617708427031E-4</v>
      </c>
      <c r="E89" s="242">
        <f t="shared" si="8"/>
        <v>13839</v>
      </c>
      <c r="F89" s="301">
        <f>TRUNC((F71+F73+F78)*$B$23)</f>
        <v>0</v>
      </c>
      <c r="G89" s="301">
        <f>TRUNC((G71+G73+G78)*$B$23)</f>
        <v>13839</v>
      </c>
      <c r="H89" s="300">
        <f t="shared" si="9"/>
        <v>171413</v>
      </c>
      <c r="I89" s="301">
        <f>TRUNC((I71+I73+I78)*$B$23)</f>
        <v>0</v>
      </c>
      <c r="J89" s="302">
        <f>TRUNC((J71+J73+J78)*$B$23)</f>
        <v>171413</v>
      </c>
      <c r="K89" s="242">
        <f t="shared" si="10"/>
        <v>157574</v>
      </c>
      <c r="L89" s="292">
        <f t="shared" si="11"/>
        <v>0</v>
      </c>
      <c r="M89" s="303">
        <f t="shared" si="11"/>
        <v>157574</v>
      </c>
      <c r="N89" s="317"/>
      <c r="P89" s="306"/>
      <c r="Q89" s="306"/>
      <c r="R89" s="306"/>
    </row>
    <row r="90" spans="1:18" s="305" customFormat="1" ht="22.5" customHeight="1">
      <c r="A90" s="318" t="s">
        <v>2002</v>
      </c>
      <c r="B90" s="319"/>
      <c r="C90" s="314"/>
      <c r="D90" s="315"/>
      <c r="E90" s="242">
        <f t="shared" si="8"/>
        <v>14499918</v>
      </c>
      <c r="F90" s="320">
        <f>SUM(F78:F89)</f>
        <v>0</v>
      </c>
      <c r="G90" s="320">
        <f>SUM(G78:G89)</f>
        <v>14499918</v>
      </c>
      <c r="H90" s="300">
        <f t="shared" si="9"/>
        <v>100605871</v>
      </c>
      <c r="I90" s="320">
        <f>SUM(I78:I89)</f>
        <v>0</v>
      </c>
      <c r="J90" s="321">
        <f>SUM(J78:J89)</f>
        <v>100605871</v>
      </c>
      <c r="K90" s="242">
        <f>SUM(L90:M90)</f>
        <v>86105953</v>
      </c>
      <c r="L90" s="320">
        <f>SUM(L78:L89)</f>
        <v>0</v>
      </c>
      <c r="M90" s="322">
        <f>SUM(M78:M89)</f>
        <v>86105953</v>
      </c>
      <c r="N90" s="323"/>
      <c r="P90" s="306"/>
      <c r="Q90" s="306"/>
      <c r="R90" s="306"/>
    </row>
    <row r="91" spans="1:18" s="305" customFormat="1" ht="22.5" customHeight="1">
      <c r="A91" s="318"/>
      <c r="B91" s="324">
        <v>3.9443238403674502E-2</v>
      </c>
      <c r="C91" s="314"/>
      <c r="D91" s="315"/>
      <c r="E91" s="325"/>
      <c r="F91" s="326"/>
      <c r="G91" s="327"/>
      <c r="H91" s="325"/>
      <c r="I91" s="320"/>
      <c r="J91" s="321"/>
      <c r="K91" s="325"/>
      <c r="L91" s="320"/>
      <c r="M91" s="322"/>
      <c r="N91" s="323"/>
      <c r="P91" s="306"/>
      <c r="Q91" s="306"/>
      <c r="R91" s="306"/>
    </row>
    <row r="92" spans="1:18" s="305" customFormat="1" ht="22.5" customHeight="1">
      <c r="A92" s="328" t="s">
        <v>2016</v>
      </c>
      <c r="B92" s="329">
        <v>3.3108814479348103E-2</v>
      </c>
      <c r="C92" s="288">
        <v>3.5000000000000003E-2</v>
      </c>
      <c r="D92" s="291">
        <v>3.3184309962668766E-2</v>
      </c>
      <c r="E92" s="242">
        <f>SUM(F92:G92)</f>
        <v>890304</v>
      </c>
      <c r="F92" s="301">
        <f>TRUNC((F71+F75+F90)*$B$26)</f>
        <v>0</v>
      </c>
      <c r="G92" s="301">
        <f>TRUNC((G71+G75+G90)*$B$26)</f>
        <v>890304</v>
      </c>
      <c r="H92" s="300">
        <f>SUM(I92:J92)</f>
        <v>11765040</v>
      </c>
      <c r="I92" s="301">
        <f>TRUNC((I71+I75+I90)*$B$26)</f>
        <v>0</v>
      </c>
      <c r="J92" s="302">
        <f>TRUNC((J71+J75+J90)*$B$26)</f>
        <v>11765040</v>
      </c>
      <c r="K92" s="242">
        <f>SUM(L92:M92)</f>
        <v>10874736</v>
      </c>
      <c r="L92" s="292">
        <f>I92-F92</f>
        <v>0</v>
      </c>
      <c r="M92" s="303">
        <f>J92-G92</f>
        <v>10874736</v>
      </c>
      <c r="N92" s="330"/>
      <c r="P92" s="306"/>
      <c r="Q92" s="306"/>
      <c r="R92" s="306"/>
    </row>
    <row r="93" spans="1:18" s="305" customFormat="1" ht="22.5" customHeight="1">
      <c r="A93" s="328" t="s">
        <v>2017</v>
      </c>
      <c r="B93" s="331">
        <v>6.4834084616798902E-7</v>
      </c>
      <c r="C93" s="288">
        <v>0.09</v>
      </c>
      <c r="D93" s="291">
        <v>0</v>
      </c>
      <c r="E93" s="242">
        <f>SUM(F93:G93)</f>
        <v>0</v>
      </c>
      <c r="F93" s="301">
        <f>TRUNC((F75+F90+F92)*$B$27)</f>
        <v>0</v>
      </c>
      <c r="G93" s="301"/>
      <c r="H93" s="300">
        <f>SUM(I93:J93)</f>
        <v>0</v>
      </c>
      <c r="I93" s="301">
        <f>TRUNC((I75+I90+I92)*$B$27)</f>
        <v>0</v>
      </c>
      <c r="J93" s="302"/>
      <c r="K93" s="242">
        <f>SUM(L93:M93)</f>
        <v>0</v>
      </c>
      <c r="L93" s="292">
        <f>I93-F93</f>
        <v>0</v>
      </c>
      <c r="M93" s="303">
        <f>J93-G93</f>
        <v>0</v>
      </c>
      <c r="N93" s="332"/>
      <c r="P93" s="306"/>
      <c r="Q93" s="306"/>
      <c r="R93" s="306"/>
    </row>
    <row r="94" spans="1:18" s="305" customFormat="1" ht="22.5" customHeight="1">
      <c r="A94" s="328" t="s">
        <v>2018</v>
      </c>
      <c r="B94" s="333"/>
      <c r="C94" s="288"/>
      <c r="D94" s="291"/>
      <c r="E94" s="325"/>
      <c r="F94" s="320"/>
      <c r="G94" s="321"/>
      <c r="H94" s="325"/>
      <c r="I94" s="320"/>
      <c r="J94" s="321"/>
      <c r="K94" s="325"/>
      <c r="L94" s="320"/>
      <c r="M94" s="322"/>
      <c r="N94" s="332"/>
      <c r="P94" s="306"/>
      <c r="Q94" s="306"/>
      <c r="R94" s="306"/>
    </row>
    <row r="95" spans="1:18" s="305" customFormat="1" ht="22.5" customHeight="1">
      <c r="A95" s="296" t="s">
        <v>2019</v>
      </c>
      <c r="B95" s="334">
        <v>0.97619999999999996</v>
      </c>
      <c r="C95" s="288">
        <v>0.1</v>
      </c>
      <c r="D95" s="291">
        <v>0.1</v>
      </c>
      <c r="E95" s="242">
        <f>SUM(F95:G95)</f>
        <v>259000</v>
      </c>
      <c r="F95" s="301"/>
      <c r="G95" s="301">
        <f>TRUNC((G71)*0.1*$B$29,-3)</f>
        <v>259000</v>
      </c>
      <c r="H95" s="300">
        <f>SUM(I95:J95)</f>
        <v>6394000</v>
      </c>
      <c r="I95" s="301"/>
      <c r="J95" s="302">
        <f>TRUNC((J71)*0.1*$B$29,-3)</f>
        <v>6394000</v>
      </c>
      <c r="K95" s="242">
        <f>SUM(L95:M95)</f>
        <v>6135000</v>
      </c>
      <c r="L95" s="292">
        <f>I95-F95</f>
        <v>0</v>
      </c>
      <c r="M95" s="303">
        <f>J95-G95</f>
        <v>6135000</v>
      </c>
      <c r="N95" s="335"/>
      <c r="P95" s="306"/>
      <c r="Q95" s="306"/>
      <c r="R95" s="306"/>
    </row>
    <row r="96" spans="1:18" s="305" customFormat="1" ht="22.5" customHeight="1">
      <c r="A96" s="296" t="s">
        <v>2020</v>
      </c>
      <c r="B96" s="336">
        <v>2.3800000000000002E-2</v>
      </c>
      <c r="C96" s="288">
        <v>0.1</v>
      </c>
      <c r="D96" s="291">
        <v>0.1</v>
      </c>
      <c r="E96" s="242">
        <f>SUM(F96:G96)</f>
        <v>33000</v>
      </c>
      <c r="F96" s="301">
        <f>TRUNC((F71+F75+F90+F92+F93)*0.1,-3)</f>
        <v>0</v>
      </c>
      <c r="G96" s="301">
        <f>TRUNC((G71+G75+G90+G92+G93)*0.1*$B$30,-3)</f>
        <v>33000</v>
      </c>
      <c r="H96" s="300">
        <f>SUM(I96:J96)</f>
        <v>440000</v>
      </c>
      <c r="I96" s="301">
        <f>TRUNC((I71+I75+I90+I92+I93)*0.1)</f>
        <v>0</v>
      </c>
      <c r="J96" s="302">
        <f>TRUNC((J71+J75+J90+J92+J93)*0.1*$B$30,-3)</f>
        <v>440000</v>
      </c>
      <c r="K96" s="242">
        <f>SUM(L96:M96)</f>
        <v>407000</v>
      </c>
      <c r="L96" s="292">
        <f>I96-F96</f>
        <v>0</v>
      </c>
      <c r="M96" s="303">
        <f>J96-G96</f>
        <v>407000</v>
      </c>
      <c r="N96" s="332"/>
      <c r="P96" s="306"/>
      <c r="Q96" s="306"/>
      <c r="R96" s="306"/>
    </row>
    <row r="97" spans="1:18" s="305" customFormat="1" ht="22.5" customHeight="1">
      <c r="A97" s="318" t="s">
        <v>2021</v>
      </c>
      <c r="B97" s="333"/>
      <c r="C97" s="337"/>
      <c r="D97" s="338"/>
      <c r="E97" s="242">
        <f>SUM(F97:G97)</f>
        <v>292000</v>
      </c>
      <c r="F97" s="339">
        <f>SUM(F95:F96)</f>
        <v>0</v>
      </c>
      <c r="G97" s="339">
        <f>SUM(G95:G96)</f>
        <v>292000</v>
      </c>
      <c r="H97" s="300">
        <f>SUM(I97:J97)</f>
        <v>6834000</v>
      </c>
      <c r="I97" s="339">
        <f>SUM(I95:I96)</f>
        <v>0</v>
      </c>
      <c r="J97" s="340">
        <f>SUM(J95:J96)</f>
        <v>6834000</v>
      </c>
      <c r="K97" s="242">
        <f>SUM(L97:M97)</f>
        <v>6542000</v>
      </c>
      <c r="L97" s="339">
        <f>SUM(L95:L96)</f>
        <v>0</v>
      </c>
      <c r="M97" s="341">
        <f>SUM(M95:M96)</f>
        <v>6542000</v>
      </c>
      <c r="N97" s="332"/>
      <c r="P97" s="306"/>
      <c r="Q97" s="306"/>
      <c r="R97" s="306"/>
    </row>
    <row r="98" spans="1:18" s="226" customFormat="1" ht="22.5" customHeight="1">
      <c r="A98" s="342"/>
      <c r="B98" s="343"/>
      <c r="C98" s="344"/>
      <c r="D98" s="345"/>
      <c r="E98" s="346"/>
      <c r="F98" s="344"/>
      <c r="G98" s="347"/>
      <c r="H98" s="346"/>
      <c r="I98" s="348"/>
      <c r="J98" s="349"/>
      <c r="K98" s="346"/>
      <c r="L98" s="350"/>
      <c r="M98" s="351"/>
      <c r="N98" s="352"/>
      <c r="P98" s="249"/>
      <c r="Q98" s="249"/>
      <c r="R98" s="249"/>
    </row>
    <row r="99" spans="1:18" s="359" customFormat="1" ht="22.5" customHeight="1">
      <c r="A99" s="353" t="s">
        <v>2022</v>
      </c>
      <c r="B99" s="354"/>
      <c r="C99" s="354"/>
      <c r="D99" s="354"/>
      <c r="E99" s="355">
        <f>F99+G99</f>
        <v>28072574</v>
      </c>
      <c r="F99" s="356">
        <f>F71+F75+F90+F92+F93+F97</f>
        <v>0</v>
      </c>
      <c r="G99" s="356">
        <f>G71+G75+G90+G92+G93+G97</f>
        <v>28072574</v>
      </c>
      <c r="H99" s="355">
        <f>I99+J99</f>
        <v>373943700</v>
      </c>
      <c r="I99" s="356">
        <f>I71+I75+I90+I92+I93+I97</f>
        <v>0</v>
      </c>
      <c r="J99" s="356">
        <f>J71+J75+J90+J92+J93+J97</f>
        <v>373943700</v>
      </c>
      <c r="K99" s="355">
        <f>L99+M99</f>
        <v>345871126</v>
      </c>
      <c r="L99" s="356">
        <f>L71+L75+L90+L92+L93+L97</f>
        <v>0</v>
      </c>
      <c r="M99" s="357">
        <f>M71+M75+M90+M92+M93+M97</f>
        <v>345871126</v>
      </c>
      <c r="N99" s="358"/>
      <c r="P99" s="249"/>
      <c r="Q99" s="249"/>
      <c r="R99" s="249"/>
    </row>
  </sheetData>
  <mergeCells count="21">
    <mergeCell ref="A67:N67"/>
    <mergeCell ref="A69:A70"/>
    <mergeCell ref="B69:D69"/>
    <mergeCell ref="E69:G69"/>
    <mergeCell ref="H69:J69"/>
    <mergeCell ref="K69:M69"/>
    <mergeCell ref="N69:N70"/>
    <mergeCell ref="A34:N34"/>
    <mergeCell ref="A36:A37"/>
    <mergeCell ref="B36:D36"/>
    <mergeCell ref="E36:G36"/>
    <mergeCell ref="H36:J36"/>
    <mergeCell ref="K36:M36"/>
    <mergeCell ref="N36:N37"/>
    <mergeCell ref="A1:N1"/>
    <mergeCell ref="A3:A4"/>
    <mergeCell ref="B3:D3"/>
    <mergeCell ref="E3:G3"/>
    <mergeCell ref="H3:J3"/>
    <mergeCell ref="K3:M3"/>
    <mergeCell ref="N3:N4"/>
  </mergeCells>
  <phoneticPr fontId="1" type="noConversion"/>
  <pageMargins left="0.56999999999999995" right="0.42" top="0.47244094488188981" bottom="0.4" header="0.31496062992125984" footer="0.22"/>
  <pageSetup paperSize="9" scale="70" orientation="landscape" r:id="rId1"/>
  <rowBreaks count="2" manualBreakCount="2">
    <brk id="33" max="16" man="1"/>
    <brk id="66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8"/>
  <sheetViews>
    <sheetView view="pageBreakPreview" topLeftCell="B1" zoomScale="80" zoomScaleSheetLayoutView="80" workbookViewId="0">
      <pane xSplit="3" ySplit="4" topLeftCell="E20" activePane="bottomRight" state="frozen"/>
      <selection activeCell="H11" sqref="H11"/>
      <selection pane="topRight" activeCell="H11" sqref="H11"/>
      <selection pane="bottomLeft" activeCell="H11" sqref="H11"/>
      <selection pane="bottomRight" activeCell="H11" sqref="H11"/>
    </sheetView>
  </sheetViews>
  <sheetFormatPr defaultRowHeight="16.5"/>
  <cols>
    <col min="1" max="1" width="0.140625" style="177" customWidth="1"/>
    <col min="2" max="2" width="27.42578125" style="177" customWidth="1"/>
    <col min="3" max="3" width="10.5703125" style="177" customWidth="1"/>
    <col min="4" max="4" width="6" style="177" customWidth="1"/>
    <col min="5" max="8" width="7.85546875" style="177" customWidth="1"/>
    <col min="9" max="9" width="7.5703125" style="177" customWidth="1"/>
    <col min="10" max="12" width="13.28515625" style="177" customWidth="1"/>
    <col min="13" max="13" width="14" style="177" customWidth="1"/>
    <col min="14" max="14" width="7.85546875" style="177" customWidth="1"/>
    <col min="15" max="17" width="13.28515625" style="177" customWidth="1"/>
    <col min="18" max="18" width="13.85546875" style="177" customWidth="1"/>
    <col min="19" max="19" width="7.85546875" style="177" customWidth="1"/>
    <col min="20" max="23" width="13.28515625" style="177" customWidth="1"/>
    <col min="24" max="24" width="8.28515625" style="177" customWidth="1"/>
    <col min="25" max="256" width="9.140625" style="177"/>
    <col min="257" max="257" width="0.140625" style="177" customWidth="1"/>
    <col min="258" max="258" width="27.42578125" style="177" customWidth="1"/>
    <col min="259" max="259" width="10.5703125" style="177" customWidth="1"/>
    <col min="260" max="260" width="6" style="177" customWidth="1"/>
    <col min="261" max="264" width="7.85546875" style="177" customWidth="1"/>
    <col min="265" max="265" width="7.5703125" style="177" customWidth="1"/>
    <col min="266" max="268" width="13.28515625" style="177" customWidth="1"/>
    <col min="269" max="269" width="14" style="177" customWidth="1"/>
    <col min="270" max="270" width="7.85546875" style="177" customWidth="1"/>
    <col min="271" max="273" width="13.28515625" style="177" customWidth="1"/>
    <col min="274" max="274" width="13.85546875" style="177" customWidth="1"/>
    <col min="275" max="275" width="7.85546875" style="177" customWidth="1"/>
    <col min="276" max="279" width="13.28515625" style="177" customWidth="1"/>
    <col min="280" max="280" width="8.28515625" style="177" customWidth="1"/>
    <col min="281" max="512" width="9.140625" style="177"/>
    <col min="513" max="513" width="0.140625" style="177" customWidth="1"/>
    <col min="514" max="514" width="27.42578125" style="177" customWidth="1"/>
    <col min="515" max="515" width="10.5703125" style="177" customWidth="1"/>
    <col min="516" max="516" width="6" style="177" customWidth="1"/>
    <col min="517" max="520" width="7.85546875" style="177" customWidth="1"/>
    <col min="521" max="521" width="7.5703125" style="177" customWidth="1"/>
    <col min="522" max="524" width="13.28515625" style="177" customWidth="1"/>
    <col min="525" max="525" width="14" style="177" customWidth="1"/>
    <col min="526" max="526" width="7.85546875" style="177" customWidth="1"/>
    <col min="527" max="529" width="13.28515625" style="177" customWidth="1"/>
    <col min="530" max="530" width="13.85546875" style="177" customWidth="1"/>
    <col min="531" max="531" width="7.85546875" style="177" customWidth="1"/>
    <col min="532" max="535" width="13.28515625" style="177" customWidth="1"/>
    <col min="536" max="536" width="8.28515625" style="177" customWidth="1"/>
    <col min="537" max="768" width="9.140625" style="177"/>
    <col min="769" max="769" width="0.140625" style="177" customWidth="1"/>
    <col min="770" max="770" width="27.42578125" style="177" customWidth="1"/>
    <col min="771" max="771" width="10.5703125" style="177" customWidth="1"/>
    <col min="772" max="772" width="6" style="177" customWidth="1"/>
    <col min="773" max="776" width="7.85546875" style="177" customWidth="1"/>
    <col min="777" max="777" width="7.5703125" style="177" customWidth="1"/>
    <col min="778" max="780" width="13.28515625" style="177" customWidth="1"/>
    <col min="781" max="781" width="14" style="177" customWidth="1"/>
    <col min="782" max="782" width="7.85546875" style="177" customWidth="1"/>
    <col min="783" max="785" width="13.28515625" style="177" customWidth="1"/>
    <col min="786" max="786" width="13.85546875" style="177" customWidth="1"/>
    <col min="787" max="787" width="7.85546875" style="177" customWidth="1"/>
    <col min="788" max="791" width="13.28515625" style="177" customWidth="1"/>
    <col min="792" max="792" width="8.28515625" style="177" customWidth="1"/>
    <col min="793" max="1024" width="9.140625" style="177"/>
    <col min="1025" max="1025" width="0.140625" style="177" customWidth="1"/>
    <col min="1026" max="1026" width="27.42578125" style="177" customWidth="1"/>
    <col min="1027" max="1027" width="10.5703125" style="177" customWidth="1"/>
    <col min="1028" max="1028" width="6" style="177" customWidth="1"/>
    <col min="1029" max="1032" width="7.85546875" style="177" customWidth="1"/>
    <col min="1033" max="1033" width="7.5703125" style="177" customWidth="1"/>
    <col min="1034" max="1036" width="13.28515625" style="177" customWidth="1"/>
    <col min="1037" max="1037" width="14" style="177" customWidth="1"/>
    <col min="1038" max="1038" width="7.85546875" style="177" customWidth="1"/>
    <col min="1039" max="1041" width="13.28515625" style="177" customWidth="1"/>
    <col min="1042" max="1042" width="13.85546875" style="177" customWidth="1"/>
    <col min="1043" max="1043" width="7.85546875" style="177" customWidth="1"/>
    <col min="1044" max="1047" width="13.28515625" style="177" customWidth="1"/>
    <col min="1048" max="1048" width="8.28515625" style="177" customWidth="1"/>
    <col min="1049" max="1280" width="9.140625" style="177"/>
    <col min="1281" max="1281" width="0.140625" style="177" customWidth="1"/>
    <col min="1282" max="1282" width="27.42578125" style="177" customWidth="1"/>
    <col min="1283" max="1283" width="10.5703125" style="177" customWidth="1"/>
    <col min="1284" max="1284" width="6" style="177" customWidth="1"/>
    <col min="1285" max="1288" width="7.85546875" style="177" customWidth="1"/>
    <col min="1289" max="1289" width="7.5703125" style="177" customWidth="1"/>
    <col min="1290" max="1292" width="13.28515625" style="177" customWidth="1"/>
    <col min="1293" max="1293" width="14" style="177" customWidth="1"/>
    <col min="1294" max="1294" width="7.85546875" style="177" customWidth="1"/>
    <col min="1295" max="1297" width="13.28515625" style="177" customWidth="1"/>
    <col min="1298" max="1298" width="13.85546875" style="177" customWidth="1"/>
    <col min="1299" max="1299" width="7.85546875" style="177" customWidth="1"/>
    <col min="1300" max="1303" width="13.28515625" style="177" customWidth="1"/>
    <col min="1304" max="1304" width="8.28515625" style="177" customWidth="1"/>
    <col min="1305" max="1536" width="9.140625" style="177"/>
    <col min="1537" max="1537" width="0.140625" style="177" customWidth="1"/>
    <col min="1538" max="1538" width="27.42578125" style="177" customWidth="1"/>
    <col min="1539" max="1539" width="10.5703125" style="177" customWidth="1"/>
    <col min="1540" max="1540" width="6" style="177" customWidth="1"/>
    <col min="1541" max="1544" width="7.85546875" style="177" customWidth="1"/>
    <col min="1545" max="1545" width="7.5703125" style="177" customWidth="1"/>
    <col min="1546" max="1548" width="13.28515625" style="177" customWidth="1"/>
    <col min="1549" max="1549" width="14" style="177" customWidth="1"/>
    <col min="1550" max="1550" width="7.85546875" style="177" customWidth="1"/>
    <col min="1551" max="1553" width="13.28515625" style="177" customWidth="1"/>
    <col min="1554" max="1554" width="13.85546875" style="177" customWidth="1"/>
    <col min="1555" max="1555" width="7.85546875" style="177" customWidth="1"/>
    <col min="1556" max="1559" width="13.28515625" style="177" customWidth="1"/>
    <col min="1560" max="1560" width="8.28515625" style="177" customWidth="1"/>
    <col min="1561" max="1792" width="9.140625" style="177"/>
    <col min="1793" max="1793" width="0.140625" style="177" customWidth="1"/>
    <col min="1794" max="1794" width="27.42578125" style="177" customWidth="1"/>
    <col min="1795" max="1795" width="10.5703125" style="177" customWidth="1"/>
    <col min="1796" max="1796" width="6" style="177" customWidth="1"/>
    <col min="1797" max="1800" width="7.85546875" style="177" customWidth="1"/>
    <col min="1801" max="1801" width="7.5703125" style="177" customWidth="1"/>
    <col min="1802" max="1804" width="13.28515625" style="177" customWidth="1"/>
    <col min="1805" max="1805" width="14" style="177" customWidth="1"/>
    <col min="1806" max="1806" width="7.85546875" style="177" customWidth="1"/>
    <col min="1807" max="1809" width="13.28515625" style="177" customWidth="1"/>
    <col min="1810" max="1810" width="13.85546875" style="177" customWidth="1"/>
    <col min="1811" max="1811" width="7.85546875" style="177" customWidth="1"/>
    <col min="1812" max="1815" width="13.28515625" style="177" customWidth="1"/>
    <col min="1816" max="1816" width="8.28515625" style="177" customWidth="1"/>
    <col min="1817" max="2048" width="9.140625" style="177"/>
    <col min="2049" max="2049" width="0.140625" style="177" customWidth="1"/>
    <col min="2050" max="2050" width="27.42578125" style="177" customWidth="1"/>
    <col min="2051" max="2051" width="10.5703125" style="177" customWidth="1"/>
    <col min="2052" max="2052" width="6" style="177" customWidth="1"/>
    <col min="2053" max="2056" width="7.85546875" style="177" customWidth="1"/>
    <col min="2057" max="2057" width="7.5703125" style="177" customWidth="1"/>
    <col min="2058" max="2060" width="13.28515625" style="177" customWidth="1"/>
    <col min="2061" max="2061" width="14" style="177" customWidth="1"/>
    <col min="2062" max="2062" width="7.85546875" style="177" customWidth="1"/>
    <col min="2063" max="2065" width="13.28515625" style="177" customWidth="1"/>
    <col min="2066" max="2066" width="13.85546875" style="177" customWidth="1"/>
    <col min="2067" max="2067" width="7.85546875" style="177" customWidth="1"/>
    <col min="2068" max="2071" width="13.28515625" style="177" customWidth="1"/>
    <col min="2072" max="2072" width="8.28515625" style="177" customWidth="1"/>
    <col min="2073" max="2304" width="9.140625" style="177"/>
    <col min="2305" max="2305" width="0.140625" style="177" customWidth="1"/>
    <col min="2306" max="2306" width="27.42578125" style="177" customWidth="1"/>
    <col min="2307" max="2307" width="10.5703125" style="177" customWidth="1"/>
    <col min="2308" max="2308" width="6" style="177" customWidth="1"/>
    <col min="2309" max="2312" width="7.85546875" style="177" customWidth="1"/>
    <col min="2313" max="2313" width="7.5703125" style="177" customWidth="1"/>
    <col min="2314" max="2316" width="13.28515625" style="177" customWidth="1"/>
    <col min="2317" max="2317" width="14" style="177" customWidth="1"/>
    <col min="2318" max="2318" width="7.85546875" style="177" customWidth="1"/>
    <col min="2319" max="2321" width="13.28515625" style="177" customWidth="1"/>
    <col min="2322" max="2322" width="13.85546875" style="177" customWidth="1"/>
    <col min="2323" max="2323" width="7.85546875" style="177" customWidth="1"/>
    <col min="2324" max="2327" width="13.28515625" style="177" customWidth="1"/>
    <col min="2328" max="2328" width="8.28515625" style="177" customWidth="1"/>
    <col min="2329" max="2560" width="9.140625" style="177"/>
    <col min="2561" max="2561" width="0.140625" style="177" customWidth="1"/>
    <col min="2562" max="2562" width="27.42578125" style="177" customWidth="1"/>
    <col min="2563" max="2563" width="10.5703125" style="177" customWidth="1"/>
    <col min="2564" max="2564" width="6" style="177" customWidth="1"/>
    <col min="2565" max="2568" width="7.85546875" style="177" customWidth="1"/>
    <col min="2569" max="2569" width="7.5703125" style="177" customWidth="1"/>
    <col min="2570" max="2572" width="13.28515625" style="177" customWidth="1"/>
    <col min="2573" max="2573" width="14" style="177" customWidth="1"/>
    <col min="2574" max="2574" width="7.85546875" style="177" customWidth="1"/>
    <col min="2575" max="2577" width="13.28515625" style="177" customWidth="1"/>
    <col min="2578" max="2578" width="13.85546875" style="177" customWidth="1"/>
    <col min="2579" max="2579" width="7.85546875" style="177" customWidth="1"/>
    <col min="2580" max="2583" width="13.28515625" style="177" customWidth="1"/>
    <col min="2584" max="2584" width="8.28515625" style="177" customWidth="1"/>
    <col min="2585" max="2816" width="9.140625" style="177"/>
    <col min="2817" max="2817" width="0.140625" style="177" customWidth="1"/>
    <col min="2818" max="2818" width="27.42578125" style="177" customWidth="1"/>
    <col min="2819" max="2819" width="10.5703125" style="177" customWidth="1"/>
    <col min="2820" max="2820" width="6" style="177" customWidth="1"/>
    <col min="2821" max="2824" width="7.85546875" style="177" customWidth="1"/>
    <col min="2825" max="2825" width="7.5703125" style="177" customWidth="1"/>
    <col min="2826" max="2828" width="13.28515625" style="177" customWidth="1"/>
    <col min="2829" max="2829" width="14" style="177" customWidth="1"/>
    <col min="2830" max="2830" width="7.85546875" style="177" customWidth="1"/>
    <col min="2831" max="2833" width="13.28515625" style="177" customWidth="1"/>
    <col min="2834" max="2834" width="13.85546875" style="177" customWidth="1"/>
    <col min="2835" max="2835" width="7.85546875" style="177" customWidth="1"/>
    <col min="2836" max="2839" width="13.28515625" style="177" customWidth="1"/>
    <col min="2840" max="2840" width="8.28515625" style="177" customWidth="1"/>
    <col min="2841" max="3072" width="9.140625" style="177"/>
    <col min="3073" max="3073" width="0.140625" style="177" customWidth="1"/>
    <col min="3074" max="3074" width="27.42578125" style="177" customWidth="1"/>
    <col min="3075" max="3075" width="10.5703125" style="177" customWidth="1"/>
    <col min="3076" max="3076" width="6" style="177" customWidth="1"/>
    <col min="3077" max="3080" width="7.85546875" style="177" customWidth="1"/>
    <col min="3081" max="3081" width="7.5703125" style="177" customWidth="1"/>
    <col min="3082" max="3084" width="13.28515625" style="177" customWidth="1"/>
    <col min="3085" max="3085" width="14" style="177" customWidth="1"/>
    <col min="3086" max="3086" width="7.85546875" style="177" customWidth="1"/>
    <col min="3087" max="3089" width="13.28515625" style="177" customWidth="1"/>
    <col min="3090" max="3090" width="13.85546875" style="177" customWidth="1"/>
    <col min="3091" max="3091" width="7.85546875" style="177" customWidth="1"/>
    <col min="3092" max="3095" width="13.28515625" style="177" customWidth="1"/>
    <col min="3096" max="3096" width="8.28515625" style="177" customWidth="1"/>
    <col min="3097" max="3328" width="9.140625" style="177"/>
    <col min="3329" max="3329" width="0.140625" style="177" customWidth="1"/>
    <col min="3330" max="3330" width="27.42578125" style="177" customWidth="1"/>
    <col min="3331" max="3331" width="10.5703125" style="177" customWidth="1"/>
    <col min="3332" max="3332" width="6" style="177" customWidth="1"/>
    <col min="3333" max="3336" width="7.85546875" style="177" customWidth="1"/>
    <col min="3337" max="3337" width="7.5703125" style="177" customWidth="1"/>
    <col min="3338" max="3340" width="13.28515625" style="177" customWidth="1"/>
    <col min="3341" max="3341" width="14" style="177" customWidth="1"/>
    <col min="3342" max="3342" width="7.85546875" style="177" customWidth="1"/>
    <col min="3343" max="3345" width="13.28515625" style="177" customWidth="1"/>
    <col min="3346" max="3346" width="13.85546875" style="177" customWidth="1"/>
    <col min="3347" max="3347" width="7.85546875" style="177" customWidth="1"/>
    <col min="3348" max="3351" width="13.28515625" style="177" customWidth="1"/>
    <col min="3352" max="3352" width="8.28515625" style="177" customWidth="1"/>
    <col min="3353" max="3584" width="9.140625" style="177"/>
    <col min="3585" max="3585" width="0.140625" style="177" customWidth="1"/>
    <col min="3586" max="3586" width="27.42578125" style="177" customWidth="1"/>
    <col min="3587" max="3587" width="10.5703125" style="177" customWidth="1"/>
    <col min="3588" max="3588" width="6" style="177" customWidth="1"/>
    <col min="3589" max="3592" width="7.85546875" style="177" customWidth="1"/>
    <col min="3593" max="3593" width="7.5703125" style="177" customWidth="1"/>
    <col min="3594" max="3596" width="13.28515625" style="177" customWidth="1"/>
    <col min="3597" max="3597" width="14" style="177" customWidth="1"/>
    <col min="3598" max="3598" width="7.85546875" style="177" customWidth="1"/>
    <col min="3599" max="3601" width="13.28515625" style="177" customWidth="1"/>
    <col min="3602" max="3602" width="13.85546875" style="177" customWidth="1"/>
    <col min="3603" max="3603" width="7.85546875" style="177" customWidth="1"/>
    <col min="3604" max="3607" width="13.28515625" style="177" customWidth="1"/>
    <col min="3608" max="3608" width="8.28515625" style="177" customWidth="1"/>
    <col min="3609" max="3840" width="9.140625" style="177"/>
    <col min="3841" max="3841" width="0.140625" style="177" customWidth="1"/>
    <col min="3842" max="3842" width="27.42578125" style="177" customWidth="1"/>
    <col min="3843" max="3843" width="10.5703125" style="177" customWidth="1"/>
    <col min="3844" max="3844" width="6" style="177" customWidth="1"/>
    <col min="3845" max="3848" width="7.85546875" style="177" customWidth="1"/>
    <col min="3849" max="3849" width="7.5703125" style="177" customWidth="1"/>
    <col min="3850" max="3852" width="13.28515625" style="177" customWidth="1"/>
    <col min="3853" max="3853" width="14" style="177" customWidth="1"/>
    <col min="3854" max="3854" width="7.85546875" style="177" customWidth="1"/>
    <col min="3855" max="3857" width="13.28515625" style="177" customWidth="1"/>
    <col min="3858" max="3858" width="13.85546875" style="177" customWidth="1"/>
    <col min="3859" max="3859" width="7.85546875" style="177" customWidth="1"/>
    <col min="3860" max="3863" width="13.28515625" style="177" customWidth="1"/>
    <col min="3864" max="3864" width="8.28515625" style="177" customWidth="1"/>
    <col min="3865" max="4096" width="9.140625" style="177"/>
    <col min="4097" max="4097" width="0.140625" style="177" customWidth="1"/>
    <col min="4098" max="4098" width="27.42578125" style="177" customWidth="1"/>
    <col min="4099" max="4099" width="10.5703125" style="177" customWidth="1"/>
    <col min="4100" max="4100" width="6" style="177" customWidth="1"/>
    <col min="4101" max="4104" width="7.85546875" style="177" customWidth="1"/>
    <col min="4105" max="4105" width="7.5703125" style="177" customWidth="1"/>
    <col min="4106" max="4108" width="13.28515625" style="177" customWidth="1"/>
    <col min="4109" max="4109" width="14" style="177" customWidth="1"/>
    <col min="4110" max="4110" width="7.85546875" style="177" customWidth="1"/>
    <col min="4111" max="4113" width="13.28515625" style="177" customWidth="1"/>
    <col min="4114" max="4114" width="13.85546875" style="177" customWidth="1"/>
    <col min="4115" max="4115" width="7.85546875" style="177" customWidth="1"/>
    <col min="4116" max="4119" width="13.28515625" style="177" customWidth="1"/>
    <col min="4120" max="4120" width="8.28515625" style="177" customWidth="1"/>
    <col min="4121" max="4352" width="9.140625" style="177"/>
    <col min="4353" max="4353" width="0.140625" style="177" customWidth="1"/>
    <col min="4354" max="4354" width="27.42578125" style="177" customWidth="1"/>
    <col min="4355" max="4355" width="10.5703125" style="177" customWidth="1"/>
    <col min="4356" max="4356" width="6" style="177" customWidth="1"/>
    <col min="4357" max="4360" width="7.85546875" style="177" customWidth="1"/>
    <col min="4361" max="4361" width="7.5703125" style="177" customWidth="1"/>
    <col min="4362" max="4364" width="13.28515625" style="177" customWidth="1"/>
    <col min="4365" max="4365" width="14" style="177" customWidth="1"/>
    <col min="4366" max="4366" width="7.85546875" style="177" customWidth="1"/>
    <col min="4367" max="4369" width="13.28515625" style="177" customWidth="1"/>
    <col min="4370" max="4370" width="13.85546875" style="177" customWidth="1"/>
    <col min="4371" max="4371" width="7.85546875" style="177" customWidth="1"/>
    <col min="4372" max="4375" width="13.28515625" style="177" customWidth="1"/>
    <col min="4376" max="4376" width="8.28515625" style="177" customWidth="1"/>
    <col min="4377" max="4608" width="9.140625" style="177"/>
    <col min="4609" max="4609" width="0.140625" style="177" customWidth="1"/>
    <col min="4610" max="4610" width="27.42578125" style="177" customWidth="1"/>
    <col min="4611" max="4611" width="10.5703125" style="177" customWidth="1"/>
    <col min="4612" max="4612" width="6" style="177" customWidth="1"/>
    <col min="4613" max="4616" width="7.85546875" style="177" customWidth="1"/>
    <col min="4617" max="4617" width="7.5703125" style="177" customWidth="1"/>
    <col min="4618" max="4620" width="13.28515625" style="177" customWidth="1"/>
    <col min="4621" max="4621" width="14" style="177" customWidth="1"/>
    <col min="4622" max="4622" width="7.85546875" style="177" customWidth="1"/>
    <col min="4623" max="4625" width="13.28515625" style="177" customWidth="1"/>
    <col min="4626" max="4626" width="13.85546875" style="177" customWidth="1"/>
    <col min="4627" max="4627" width="7.85546875" style="177" customWidth="1"/>
    <col min="4628" max="4631" width="13.28515625" style="177" customWidth="1"/>
    <col min="4632" max="4632" width="8.28515625" style="177" customWidth="1"/>
    <col min="4633" max="4864" width="9.140625" style="177"/>
    <col min="4865" max="4865" width="0.140625" style="177" customWidth="1"/>
    <col min="4866" max="4866" width="27.42578125" style="177" customWidth="1"/>
    <col min="4867" max="4867" width="10.5703125" style="177" customWidth="1"/>
    <col min="4868" max="4868" width="6" style="177" customWidth="1"/>
    <col min="4869" max="4872" width="7.85546875" style="177" customWidth="1"/>
    <col min="4873" max="4873" width="7.5703125" style="177" customWidth="1"/>
    <col min="4874" max="4876" width="13.28515625" style="177" customWidth="1"/>
    <col min="4877" max="4877" width="14" style="177" customWidth="1"/>
    <col min="4878" max="4878" width="7.85546875" style="177" customWidth="1"/>
    <col min="4879" max="4881" width="13.28515625" style="177" customWidth="1"/>
    <col min="4882" max="4882" width="13.85546875" style="177" customWidth="1"/>
    <col min="4883" max="4883" width="7.85546875" style="177" customWidth="1"/>
    <col min="4884" max="4887" width="13.28515625" style="177" customWidth="1"/>
    <col min="4888" max="4888" width="8.28515625" style="177" customWidth="1"/>
    <col min="4889" max="5120" width="9.140625" style="177"/>
    <col min="5121" max="5121" width="0.140625" style="177" customWidth="1"/>
    <col min="5122" max="5122" width="27.42578125" style="177" customWidth="1"/>
    <col min="5123" max="5123" width="10.5703125" style="177" customWidth="1"/>
    <col min="5124" max="5124" width="6" style="177" customWidth="1"/>
    <col min="5125" max="5128" width="7.85546875" style="177" customWidth="1"/>
    <col min="5129" max="5129" width="7.5703125" style="177" customWidth="1"/>
    <col min="5130" max="5132" width="13.28515625" style="177" customWidth="1"/>
    <col min="5133" max="5133" width="14" style="177" customWidth="1"/>
    <col min="5134" max="5134" width="7.85546875" style="177" customWidth="1"/>
    <col min="5135" max="5137" width="13.28515625" style="177" customWidth="1"/>
    <col min="5138" max="5138" width="13.85546875" style="177" customWidth="1"/>
    <col min="5139" max="5139" width="7.85546875" style="177" customWidth="1"/>
    <col min="5140" max="5143" width="13.28515625" style="177" customWidth="1"/>
    <col min="5144" max="5144" width="8.28515625" style="177" customWidth="1"/>
    <col min="5145" max="5376" width="9.140625" style="177"/>
    <col min="5377" max="5377" width="0.140625" style="177" customWidth="1"/>
    <col min="5378" max="5378" width="27.42578125" style="177" customWidth="1"/>
    <col min="5379" max="5379" width="10.5703125" style="177" customWidth="1"/>
    <col min="5380" max="5380" width="6" style="177" customWidth="1"/>
    <col min="5381" max="5384" width="7.85546875" style="177" customWidth="1"/>
    <col min="5385" max="5385" width="7.5703125" style="177" customWidth="1"/>
    <col min="5386" max="5388" width="13.28515625" style="177" customWidth="1"/>
    <col min="5389" max="5389" width="14" style="177" customWidth="1"/>
    <col min="5390" max="5390" width="7.85546875" style="177" customWidth="1"/>
    <col min="5391" max="5393" width="13.28515625" style="177" customWidth="1"/>
    <col min="5394" max="5394" width="13.85546875" style="177" customWidth="1"/>
    <col min="5395" max="5395" width="7.85546875" style="177" customWidth="1"/>
    <col min="5396" max="5399" width="13.28515625" style="177" customWidth="1"/>
    <col min="5400" max="5400" width="8.28515625" style="177" customWidth="1"/>
    <col min="5401" max="5632" width="9.140625" style="177"/>
    <col min="5633" max="5633" width="0.140625" style="177" customWidth="1"/>
    <col min="5634" max="5634" width="27.42578125" style="177" customWidth="1"/>
    <col min="5635" max="5635" width="10.5703125" style="177" customWidth="1"/>
    <col min="5636" max="5636" width="6" style="177" customWidth="1"/>
    <col min="5637" max="5640" width="7.85546875" style="177" customWidth="1"/>
    <col min="5641" max="5641" width="7.5703125" style="177" customWidth="1"/>
    <col min="5642" max="5644" width="13.28515625" style="177" customWidth="1"/>
    <col min="5645" max="5645" width="14" style="177" customWidth="1"/>
    <col min="5646" max="5646" width="7.85546875" style="177" customWidth="1"/>
    <col min="5647" max="5649" width="13.28515625" style="177" customWidth="1"/>
    <col min="5650" max="5650" width="13.85546875" style="177" customWidth="1"/>
    <col min="5651" max="5651" width="7.85546875" style="177" customWidth="1"/>
    <col min="5652" max="5655" width="13.28515625" style="177" customWidth="1"/>
    <col min="5656" max="5656" width="8.28515625" style="177" customWidth="1"/>
    <col min="5657" max="5888" width="9.140625" style="177"/>
    <col min="5889" max="5889" width="0.140625" style="177" customWidth="1"/>
    <col min="5890" max="5890" width="27.42578125" style="177" customWidth="1"/>
    <col min="5891" max="5891" width="10.5703125" style="177" customWidth="1"/>
    <col min="5892" max="5892" width="6" style="177" customWidth="1"/>
    <col min="5893" max="5896" width="7.85546875" style="177" customWidth="1"/>
    <col min="5897" max="5897" width="7.5703125" style="177" customWidth="1"/>
    <col min="5898" max="5900" width="13.28515625" style="177" customWidth="1"/>
    <col min="5901" max="5901" width="14" style="177" customWidth="1"/>
    <col min="5902" max="5902" width="7.85546875" style="177" customWidth="1"/>
    <col min="5903" max="5905" width="13.28515625" style="177" customWidth="1"/>
    <col min="5906" max="5906" width="13.85546875" style="177" customWidth="1"/>
    <col min="5907" max="5907" width="7.85546875" style="177" customWidth="1"/>
    <col min="5908" max="5911" width="13.28515625" style="177" customWidth="1"/>
    <col min="5912" max="5912" width="8.28515625" style="177" customWidth="1"/>
    <col min="5913" max="6144" width="9.140625" style="177"/>
    <col min="6145" max="6145" width="0.140625" style="177" customWidth="1"/>
    <col min="6146" max="6146" width="27.42578125" style="177" customWidth="1"/>
    <col min="6147" max="6147" width="10.5703125" style="177" customWidth="1"/>
    <col min="6148" max="6148" width="6" style="177" customWidth="1"/>
    <col min="6149" max="6152" width="7.85546875" style="177" customWidth="1"/>
    <col min="6153" max="6153" width="7.5703125" style="177" customWidth="1"/>
    <col min="6154" max="6156" width="13.28515625" style="177" customWidth="1"/>
    <col min="6157" max="6157" width="14" style="177" customWidth="1"/>
    <col min="6158" max="6158" width="7.85546875" style="177" customWidth="1"/>
    <col min="6159" max="6161" width="13.28515625" style="177" customWidth="1"/>
    <col min="6162" max="6162" width="13.85546875" style="177" customWidth="1"/>
    <col min="6163" max="6163" width="7.85546875" style="177" customWidth="1"/>
    <col min="6164" max="6167" width="13.28515625" style="177" customWidth="1"/>
    <col min="6168" max="6168" width="8.28515625" style="177" customWidth="1"/>
    <col min="6169" max="6400" width="9.140625" style="177"/>
    <col min="6401" max="6401" width="0.140625" style="177" customWidth="1"/>
    <col min="6402" max="6402" width="27.42578125" style="177" customWidth="1"/>
    <col min="6403" max="6403" width="10.5703125" style="177" customWidth="1"/>
    <col min="6404" max="6404" width="6" style="177" customWidth="1"/>
    <col min="6405" max="6408" width="7.85546875" style="177" customWidth="1"/>
    <col min="6409" max="6409" width="7.5703125" style="177" customWidth="1"/>
    <col min="6410" max="6412" width="13.28515625" style="177" customWidth="1"/>
    <col min="6413" max="6413" width="14" style="177" customWidth="1"/>
    <col min="6414" max="6414" width="7.85546875" style="177" customWidth="1"/>
    <col min="6415" max="6417" width="13.28515625" style="177" customWidth="1"/>
    <col min="6418" max="6418" width="13.85546875" style="177" customWidth="1"/>
    <col min="6419" max="6419" width="7.85546875" style="177" customWidth="1"/>
    <col min="6420" max="6423" width="13.28515625" style="177" customWidth="1"/>
    <col min="6424" max="6424" width="8.28515625" style="177" customWidth="1"/>
    <col min="6425" max="6656" width="9.140625" style="177"/>
    <col min="6657" max="6657" width="0.140625" style="177" customWidth="1"/>
    <col min="6658" max="6658" width="27.42578125" style="177" customWidth="1"/>
    <col min="6659" max="6659" width="10.5703125" style="177" customWidth="1"/>
    <col min="6660" max="6660" width="6" style="177" customWidth="1"/>
    <col min="6661" max="6664" width="7.85546875" style="177" customWidth="1"/>
    <col min="6665" max="6665" width="7.5703125" style="177" customWidth="1"/>
    <col min="6666" max="6668" width="13.28515625" style="177" customWidth="1"/>
    <col min="6669" max="6669" width="14" style="177" customWidth="1"/>
    <col min="6670" max="6670" width="7.85546875" style="177" customWidth="1"/>
    <col min="6671" max="6673" width="13.28515625" style="177" customWidth="1"/>
    <col min="6674" max="6674" width="13.85546875" style="177" customWidth="1"/>
    <col min="6675" max="6675" width="7.85546875" style="177" customWidth="1"/>
    <col min="6676" max="6679" width="13.28515625" style="177" customWidth="1"/>
    <col min="6680" max="6680" width="8.28515625" style="177" customWidth="1"/>
    <col min="6681" max="6912" width="9.140625" style="177"/>
    <col min="6913" max="6913" width="0.140625" style="177" customWidth="1"/>
    <col min="6914" max="6914" width="27.42578125" style="177" customWidth="1"/>
    <col min="6915" max="6915" width="10.5703125" style="177" customWidth="1"/>
    <col min="6916" max="6916" width="6" style="177" customWidth="1"/>
    <col min="6917" max="6920" width="7.85546875" style="177" customWidth="1"/>
    <col min="6921" max="6921" width="7.5703125" style="177" customWidth="1"/>
    <col min="6922" max="6924" width="13.28515625" style="177" customWidth="1"/>
    <col min="6925" max="6925" width="14" style="177" customWidth="1"/>
    <col min="6926" max="6926" width="7.85546875" style="177" customWidth="1"/>
    <col min="6927" max="6929" width="13.28515625" style="177" customWidth="1"/>
    <col min="6930" max="6930" width="13.85546875" style="177" customWidth="1"/>
    <col min="6931" max="6931" width="7.85546875" style="177" customWidth="1"/>
    <col min="6932" max="6935" width="13.28515625" style="177" customWidth="1"/>
    <col min="6936" max="6936" width="8.28515625" style="177" customWidth="1"/>
    <col min="6937" max="7168" width="9.140625" style="177"/>
    <col min="7169" max="7169" width="0.140625" style="177" customWidth="1"/>
    <col min="7170" max="7170" width="27.42578125" style="177" customWidth="1"/>
    <col min="7171" max="7171" width="10.5703125" style="177" customWidth="1"/>
    <col min="7172" max="7172" width="6" style="177" customWidth="1"/>
    <col min="7173" max="7176" width="7.85546875" style="177" customWidth="1"/>
    <col min="7177" max="7177" width="7.5703125" style="177" customWidth="1"/>
    <col min="7178" max="7180" width="13.28515625" style="177" customWidth="1"/>
    <col min="7181" max="7181" width="14" style="177" customWidth="1"/>
    <col min="7182" max="7182" width="7.85546875" style="177" customWidth="1"/>
    <col min="7183" max="7185" width="13.28515625" style="177" customWidth="1"/>
    <col min="7186" max="7186" width="13.85546875" style="177" customWidth="1"/>
    <col min="7187" max="7187" width="7.85546875" style="177" customWidth="1"/>
    <col min="7188" max="7191" width="13.28515625" style="177" customWidth="1"/>
    <col min="7192" max="7192" width="8.28515625" style="177" customWidth="1"/>
    <col min="7193" max="7424" width="9.140625" style="177"/>
    <col min="7425" max="7425" width="0.140625" style="177" customWidth="1"/>
    <col min="7426" max="7426" width="27.42578125" style="177" customWidth="1"/>
    <col min="7427" max="7427" width="10.5703125" style="177" customWidth="1"/>
    <col min="7428" max="7428" width="6" style="177" customWidth="1"/>
    <col min="7429" max="7432" width="7.85546875" style="177" customWidth="1"/>
    <col min="7433" max="7433" width="7.5703125" style="177" customWidth="1"/>
    <col min="7434" max="7436" width="13.28515625" style="177" customWidth="1"/>
    <col min="7437" max="7437" width="14" style="177" customWidth="1"/>
    <col min="7438" max="7438" width="7.85546875" style="177" customWidth="1"/>
    <col min="7439" max="7441" width="13.28515625" style="177" customWidth="1"/>
    <col min="7442" max="7442" width="13.85546875" style="177" customWidth="1"/>
    <col min="7443" max="7443" width="7.85546875" style="177" customWidth="1"/>
    <col min="7444" max="7447" width="13.28515625" style="177" customWidth="1"/>
    <col min="7448" max="7448" width="8.28515625" style="177" customWidth="1"/>
    <col min="7449" max="7680" width="9.140625" style="177"/>
    <col min="7681" max="7681" width="0.140625" style="177" customWidth="1"/>
    <col min="7682" max="7682" width="27.42578125" style="177" customWidth="1"/>
    <col min="7683" max="7683" width="10.5703125" style="177" customWidth="1"/>
    <col min="7684" max="7684" width="6" style="177" customWidth="1"/>
    <col min="7685" max="7688" width="7.85546875" style="177" customWidth="1"/>
    <col min="7689" max="7689" width="7.5703125" style="177" customWidth="1"/>
    <col min="7690" max="7692" width="13.28515625" style="177" customWidth="1"/>
    <col min="7693" max="7693" width="14" style="177" customWidth="1"/>
    <col min="7694" max="7694" width="7.85546875" style="177" customWidth="1"/>
    <col min="7695" max="7697" width="13.28515625" style="177" customWidth="1"/>
    <col min="7698" max="7698" width="13.85546875" style="177" customWidth="1"/>
    <col min="7699" max="7699" width="7.85546875" style="177" customWidth="1"/>
    <col min="7700" max="7703" width="13.28515625" style="177" customWidth="1"/>
    <col min="7704" max="7704" width="8.28515625" style="177" customWidth="1"/>
    <col min="7705" max="7936" width="9.140625" style="177"/>
    <col min="7937" max="7937" width="0.140625" style="177" customWidth="1"/>
    <col min="7938" max="7938" width="27.42578125" style="177" customWidth="1"/>
    <col min="7939" max="7939" width="10.5703125" style="177" customWidth="1"/>
    <col min="7940" max="7940" width="6" style="177" customWidth="1"/>
    <col min="7941" max="7944" width="7.85546875" style="177" customWidth="1"/>
    <col min="7945" max="7945" width="7.5703125" style="177" customWidth="1"/>
    <col min="7946" max="7948" width="13.28515625" style="177" customWidth="1"/>
    <col min="7949" max="7949" width="14" style="177" customWidth="1"/>
    <col min="7950" max="7950" width="7.85546875" style="177" customWidth="1"/>
    <col min="7951" max="7953" width="13.28515625" style="177" customWidth="1"/>
    <col min="7954" max="7954" width="13.85546875" style="177" customWidth="1"/>
    <col min="7955" max="7955" width="7.85546875" style="177" customWidth="1"/>
    <col min="7956" max="7959" width="13.28515625" style="177" customWidth="1"/>
    <col min="7960" max="7960" width="8.28515625" style="177" customWidth="1"/>
    <col min="7961" max="8192" width="9.140625" style="177"/>
    <col min="8193" max="8193" width="0.140625" style="177" customWidth="1"/>
    <col min="8194" max="8194" width="27.42578125" style="177" customWidth="1"/>
    <col min="8195" max="8195" width="10.5703125" style="177" customWidth="1"/>
    <col min="8196" max="8196" width="6" style="177" customWidth="1"/>
    <col min="8197" max="8200" width="7.85546875" style="177" customWidth="1"/>
    <col min="8201" max="8201" width="7.5703125" style="177" customWidth="1"/>
    <col min="8202" max="8204" width="13.28515625" style="177" customWidth="1"/>
    <col min="8205" max="8205" width="14" style="177" customWidth="1"/>
    <col min="8206" max="8206" width="7.85546875" style="177" customWidth="1"/>
    <col min="8207" max="8209" width="13.28515625" style="177" customWidth="1"/>
    <col min="8210" max="8210" width="13.85546875" style="177" customWidth="1"/>
    <col min="8211" max="8211" width="7.85546875" style="177" customWidth="1"/>
    <col min="8212" max="8215" width="13.28515625" style="177" customWidth="1"/>
    <col min="8216" max="8216" width="8.28515625" style="177" customWidth="1"/>
    <col min="8217" max="8448" width="9.140625" style="177"/>
    <col min="8449" max="8449" width="0.140625" style="177" customWidth="1"/>
    <col min="8450" max="8450" width="27.42578125" style="177" customWidth="1"/>
    <col min="8451" max="8451" width="10.5703125" style="177" customWidth="1"/>
    <col min="8452" max="8452" width="6" style="177" customWidth="1"/>
    <col min="8453" max="8456" width="7.85546875" style="177" customWidth="1"/>
    <col min="8457" max="8457" width="7.5703125" style="177" customWidth="1"/>
    <col min="8458" max="8460" width="13.28515625" style="177" customWidth="1"/>
    <col min="8461" max="8461" width="14" style="177" customWidth="1"/>
    <col min="8462" max="8462" width="7.85546875" style="177" customWidth="1"/>
    <col min="8463" max="8465" width="13.28515625" style="177" customWidth="1"/>
    <col min="8466" max="8466" width="13.85546875" style="177" customWidth="1"/>
    <col min="8467" max="8467" width="7.85546875" style="177" customWidth="1"/>
    <col min="8468" max="8471" width="13.28515625" style="177" customWidth="1"/>
    <col min="8472" max="8472" width="8.28515625" style="177" customWidth="1"/>
    <col min="8473" max="8704" width="9.140625" style="177"/>
    <col min="8705" max="8705" width="0.140625" style="177" customWidth="1"/>
    <col min="8706" max="8706" width="27.42578125" style="177" customWidth="1"/>
    <col min="8707" max="8707" width="10.5703125" style="177" customWidth="1"/>
    <col min="8708" max="8708" width="6" style="177" customWidth="1"/>
    <col min="8709" max="8712" width="7.85546875" style="177" customWidth="1"/>
    <col min="8713" max="8713" width="7.5703125" style="177" customWidth="1"/>
    <col min="8714" max="8716" width="13.28515625" style="177" customWidth="1"/>
    <col min="8717" max="8717" width="14" style="177" customWidth="1"/>
    <col min="8718" max="8718" width="7.85546875" style="177" customWidth="1"/>
    <col min="8719" max="8721" width="13.28515625" style="177" customWidth="1"/>
    <col min="8722" max="8722" width="13.85546875" style="177" customWidth="1"/>
    <col min="8723" max="8723" width="7.85546875" style="177" customWidth="1"/>
    <col min="8724" max="8727" width="13.28515625" style="177" customWidth="1"/>
    <col min="8728" max="8728" width="8.28515625" style="177" customWidth="1"/>
    <col min="8729" max="8960" width="9.140625" style="177"/>
    <col min="8961" max="8961" width="0.140625" style="177" customWidth="1"/>
    <col min="8962" max="8962" width="27.42578125" style="177" customWidth="1"/>
    <col min="8963" max="8963" width="10.5703125" style="177" customWidth="1"/>
    <col min="8964" max="8964" width="6" style="177" customWidth="1"/>
    <col min="8965" max="8968" width="7.85546875" style="177" customWidth="1"/>
    <col min="8969" max="8969" width="7.5703125" style="177" customWidth="1"/>
    <col min="8970" max="8972" width="13.28515625" style="177" customWidth="1"/>
    <col min="8973" max="8973" width="14" style="177" customWidth="1"/>
    <col min="8974" max="8974" width="7.85546875" style="177" customWidth="1"/>
    <col min="8975" max="8977" width="13.28515625" style="177" customWidth="1"/>
    <col min="8978" max="8978" width="13.85546875" style="177" customWidth="1"/>
    <col min="8979" max="8979" width="7.85546875" style="177" customWidth="1"/>
    <col min="8980" max="8983" width="13.28515625" style="177" customWidth="1"/>
    <col min="8984" max="8984" width="8.28515625" style="177" customWidth="1"/>
    <col min="8985" max="9216" width="9.140625" style="177"/>
    <col min="9217" max="9217" width="0.140625" style="177" customWidth="1"/>
    <col min="9218" max="9218" width="27.42578125" style="177" customWidth="1"/>
    <col min="9219" max="9219" width="10.5703125" style="177" customWidth="1"/>
    <col min="9220" max="9220" width="6" style="177" customWidth="1"/>
    <col min="9221" max="9224" width="7.85546875" style="177" customWidth="1"/>
    <col min="9225" max="9225" width="7.5703125" style="177" customWidth="1"/>
    <col min="9226" max="9228" width="13.28515625" style="177" customWidth="1"/>
    <col min="9229" max="9229" width="14" style="177" customWidth="1"/>
    <col min="9230" max="9230" width="7.85546875" style="177" customWidth="1"/>
    <col min="9231" max="9233" width="13.28515625" style="177" customWidth="1"/>
    <col min="9234" max="9234" width="13.85546875" style="177" customWidth="1"/>
    <col min="9235" max="9235" width="7.85546875" style="177" customWidth="1"/>
    <col min="9236" max="9239" width="13.28515625" style="177" customWidth="1"/>
    <col min="9240" max="9240" width="8.28515625" style="177" customWidth="1"/>
    <col min="9241" max="9472" width="9.140625" style="177"/>
    <col min="9473" max="9473" width="0.140625" style="177" customWidth="1"/>
    <col min="9474" max="9474" width="27.42578125" style="177" customWidth="1"/>
    <col min="9475" max="9475" width="10.5703125" style="177" customWidth="1"/>
    <col min="9476" max="9476" width="6" style="177" customWidth="1"/>
    <col min="9477" max="9480" width="7.85546875" style="177" customWidth="1"/>
    <col min="9481" max="9481" width="7.5703125" style="177" customWidth="1"/>
    <col min="9482" max="9484" width="13.28515625" style="177" customWidth="1"/>
    <col min="9485" max="9485" width="14" style="177" customWidth="1"/>
    <col min="9486" max="9486" width="7.85546875" style="177" customWidth="1"/>
    <col min="9487" max="9489" width="13.28515625" style="177" customWidth="1"/>
    <col min="9490" max="9490" width="13.85546875" style="177" customWidth="1"/>
    <col min="9491" max="9491" width="7.85546875" style="177" customWidth="1"/>
    <col min="9492" max="9495" width="13.28515625" style="177" customWidth="1"/>
    <col min="9496" max="9496" width="8.28515625" style="177" customWidth="1"/>
    <col min="9497" max="9728" width="9.140625" style="177"/>
    <col min="9729" max="9729" width="0.140625" style="177" customWidth="1"/>
    <col min="9730" max="9730" width="27.42578125" style="177" customWidth="1"/>
    <col min="9731" max="9731" width="10.5703125" style="177" customWidth="1"/>
    <col min="9732" max="9732" width="6" style="177" customWidth="1"/>
    <col min="9733" max="9736" width="7.85546875" style="177" customWidth="1"/>
    <col min="9737" max="9737" width="7.5703125" style="177" customWidth="1"/>
    <col min="9738" max="9740" width="13.28515625" style="177" customWidth="1"/>
    <col min="9741" max="9741" width="14" style="177" customWidth="1"/>
    <col min="9742" max="9742" width="7.85546875" style="177" customWidth="1"/>
    <col min="9743" max="9745" width="13.28515625" style="177" customWidth="1"/>
    <col min="9746" max="9746" width="13.85546875" style="177" customWidth="1"/>
    <col min="9747" max="9747" width="7.85546875" style="177" customWidth="1"/>
    <col min="9748" max="9751" width="13.28515625" style="177" customWidth="1"/>
    <col min="9752" max="9752" width="8.28515625" style="177" customWidth="1"/>
    <col min="9753" max="9984" width="9.140625" style="177"/>
    <col min="9985" max="9985" width="0.140625" style="177" customWidth="1"/>
    <col min="9986" max="9986" width="27.42578125" style="177" customWidth="1"/>
    <col min="9987" max="9987" width="10.5703125" style="177" customWidth="1"/>
    <col min="9988" max="9988" width="6" style="177" customWidth="1"/>
    <col min="9989" max="9992" width="7.85546875" style="177" customWidth="1"/>
    <col min="9993" max="9993" width="7.5703125" style="177" customWidth="1"/>
    <col min="9994" max="9996" width="13.28515625" style="177" customWidth="1"/>
    <col min="9997" max="9997" width="14" style="177" customWidth="1"/>
    <col min="9998" max="9998" width="7.85546875" style="177" customWidth="1"/>
    <col min="9999" max="10001" width="13.28515625" style="177" customWidth="1"/>
    <col min="10002" max="10002" width="13.85546875" style="177" customWidth="1"/>
    <col min="10003" max="10003" width="7.85546875" style="177" customWidth="1"/>
    <col min="10004" max="10007" width="13.28515625" style="177" customWidth="1"/>
    <col min="10008" max="10008" width="8.28515625" style="177" customWidth="1"/>
    <col min="10009" max="10240" width="9.140625" style="177"/>
    <col min="10241" max="10241" width="0.140625" style="177" customWidth="1"/>
    <col min="10242" max="10242" width="27.42578125" style="177" customWidth="1"/>
    <col min="10243" max="10243" width="10.5703125" style="177" customWidth="1"/>
    <col min="10244" max="10244" width="6" style="177" customWidth="1"/>
    <col min="10245" max="10248" width="7.85546875" style="177" customWidth="1"/>
    <col min="10249" max="10249" width="7.5703125" style="177" customWidth="1"/>
    <col min="10250" max="10252" width="13.28515625" style="177" customWidth="1"/>
    <col min="10253" max="10253" width="14" style="177" customWidth="1"/>
    <col min="10254" max="10254" width="7.85546875" style="177" customWidth="1"/>
    <col min="10255" max="10257" width="13.28515625" style="177" customWidth="1"/>
    <col min="10258" max="10258" width="13.85546875" style="177" customWidth="1"/>
    <col min="10259" max="10259" width="7.85546875" style="177" customWidth="1"/>
    <col min="10260" max="10263" width="13.28515625" style="177" customWidth="1"/>
    <col min="10264" max="10264" width="8.28515625" style="177" customWidth="1"/>
    <col min="10265" max="10496" width="9.140625" style="177"/>
    <col min="10497" max="10497" width="0.140625" style="177" customWidth="1"/>
    <col min="10498" max="10498" width="27.42578125" style="177" customWidth="1"/>
    <col min="10499" max="10499" width="10.5703125" style="177" customWidth="1"/>
    <col min="10500" max="10500" width="6" style="177" customWidth="1"/>
    <col min="10501" max="10504" width="7.85546875" style="177" customWidth="1"/>
    <col min="10505" max="10505" width="7.5703125" style="177" customWidth="1"/>
    <col min="10506" max="10508" width="13.28515625" style="177" customWidth="1"/>
    <col min="10509" max="10509" width="14" style="177" customWidth="1"/>
    <col min="10510" max="10510" width="7.85546875" style="177" customWidth="1"/>
    <col min="10511" max="10513" width="13.28515625" style="177" customWidth="1"/>
    <col min="10514" max="10514" width="13.85546875" style="177" customWidth="1"/>
    <col min="10515" max="10515" width="7.85546875" style="177" customWidth="1"/>
    <col min="10516" max="10519" width="13.28515625" style="177" customWidth="1"/>
    <col min="10520" max="10520" width="8.28515625" style="177" customWidth="1"/>
    <col min="10521" max="10752" width="9.140625" style="177"/>
    <col min="10753" max="10753" width="0.140625" style="177" customWidth="1"/>
    <col min="10754" max="10754" width="27.42578125" style="177" customWidth="1"/>
    <col min="10755" max="10755" width="10.5703125" style="177" customWidth="1"/>
    <col min="10756" max="10756" width="6" style="177" customWidth="1"/>
    <col min="10757" max="10760" width="7.85546875" style="177" customWidth="1"/>
    <col min="10761" max="10761" width="7.5703125" style="177" customWidth="1"/>
    <col min="10762" max="10764" width="13.28515625" style="177" customWidth="1"/>
    <col min="10765" max="10765" width="14" style="177" customWidth="1"/>
    <col min="10766" max="10766" width="7.85546875" style="177" customWidth="1"/>
    <col min="10767" max="10769" width="13.28515625" style="177" customWidth="1"/>
    <col min="10770" max="10770" width="13.85546875" style="177" customWidth="1"/>
    <col min="10771" max="10771" width="7.85546875" style="177" customWidth="1"/>
    <col min="10772" max="10775" width="13.28515625" style="177" customWidth="1"/>
    <col min="10776" max="10776" width="8.28515625" style="177" customWidth="1"/>
    <col min="10777" max="11008" width="9.140625" style="177"/>
    <col min="11009" max="11009" width="0.140625" style="177" customWidth="1"/>
    <col min="11010" max="11010" width="27.42578125" style="177" customWidth="1"/>
    <col min="11011" max="11011" width="10.5703125" style="177" customWidth="1"/>
    <col min="11012" max="11012" width="6" style="177" customWidth="1"/>
    <col min="11013" max="11016" width="7.85546875" style="177" customWidth="1"/>
    <col min="11017" max="11017" width="7.5703125" style="177" customWidth="1"/>
    <col min="11018" max="11020" width="13.28515625" style="177" customWidth="1"/>
    <col min="11021" max="11021" width="14" style="177" customWidth="1"/>
    <col min="11022" max="11022" width="7.85546875" style="177" customWidth="1"/>
    <col min="11023" max="11025" width="13.28515625" style="177" customWidth="1"/>
    <col min="11026" max="11026" width="13.85546875" style="177" customWidth="1"/>
    <col min="11027" max="11027" width="7.85546875" style="177" customWidth="1"/>
    <col min="11028" max="11031" width="13.28515625" style="177" customWidth="1"/>
    <col min="11032" max="11032" width="8.28515625" style="177" customWidth="1"/>
    <col min="11033" max="11264" width="9.140625" style="177"/>
    <col min="11265" max="11265" width="0.140625" style="177" customWidth="1"/>
    <col min="11266" max="11266" width="27.42578125" style="177" customWidth="1"/>
    <col min="11267" max="11267" width="10.5703125" style="177" customWidth="1"/>
    <col min="11268" max="11268" width="6" style="177" customWidth="1"/>
    <col min="11269" max="11272" width="7.85546875" style="177" customWidth="1"/>
    <col min="11273" max="11273" width="7.5703125" style="177" customWidth="1"/>
    <col min="11274" max="11276" width="13.28515625" style="177" customWidth="1"/>
    <col min="11277" max="11277" width="14" style="177" customWidth="1"/>
    <col min="11278" max="11278" width="7.85546875" style="177" customWidth="1"/>
    <col min="11279" max="11281" width="13.28515625" style="177" customWidth="1"/>
    <col min="11282" max="11282" width="13.85546875" style="177" customWidth="1"/>
    <col min="11283" max="11283" width="7.85546875" style="177" customWidth="1"/>
    <col min="11284" max="11287" width="13.28515625" style="177" customWidth="1"/>
    <col min="11288" max="11288" width="8.28515625" style="177" customWidth="1"/>
    <col min="11289" max="11520" width="9.140625" style="177"/>
    <col min="11521" max="11521" width="0.140625" style="177" customWidth="1"/>
    <col min="11522" max="11522" width="27.42578125" style="177" customWidth="1"/>
    <col min="11523" max="11523" width="10.5703125" style="177" customWidth="1"/>
    <col min="11524" max="11524" width="6" style="177" customWidth="1"/>
    <col min="11525" max="11528" width="7.85546875" style="177" customWidth="1"/>
    <col min="11529" max="11529" width="7.5703125" style="177" customWidth="1"/>
    <col min="11530" max="11532" width="13.28515625" style="177" customWidth="1"/>
    <col min="11533" max="11533" width="14" style="177" customWidth="1"/>
    <col min="11534" max="11534" width="7.85546875" style="177" customWidth="1"/>
    <col min="11535" max="11537" width="13.28515625" style="177" customWidth="1"/>
    <col min="11538" max="11538" width="13.85546875" style="177" customWidth="1"/>
    <col min="11539" max="11539" width="7.85546875" style="177" customWidth="1"/>
    <col min="11540" max="11543" width="13.28515625" style="177" customWidth="1"/>
    <col min="11544" max="11544" width="8.28515625" style="177" customWidth="1"/>
    <col min="11545" max="11776" width="9.140625" style="177"/>
    <col min="11777" max="11777" width="0.140625" style="177" customWidth="1"/>
    <col min="11778" max="11778" width="27.42578125" style="177" customWidth="1"/>
    <col min="11779" max="11779" width="10.5703125" style="177" customWidth="1"/>
    <col min="11780" max="11780" width="6" style="177" customWidth="1"/>
    <col min="11781" max="11784" width="7.85546875" style="177" customWidth="1"/>
    <col min="11785" max="11785" width="7.5703125" style="177" customWidth="1"/>
    <col min="11786" max="11788" width="13.28515625" style="177" customWidth="1"/>
    <col min="11789" max="11789" width="14" style="177" customWidth="1"/>
    <col min="11790" max="11790" width="7.85546875" style="177" customWidth="1"/>
    <col min="11791" max="11793" width="13.28515625" style="177" customWidth="1"/>
    <col min="11794" max="11794" width="13.85546875" style="177" customWidth="1"/>
    <col min="11795" max="11795" width="7.85546875" style="177" customWidth="1"/>
    <col min="11796" max="11799" width="13.28515625" style="177" customWidth="1"/>
    <col min="11800" max="11800" width="8.28515625" style="177" customWidth="1"/>
    <col min="11801" max="12032" width="9.140625" style="177"/>
    <col min="12033" max="12033" width="0.140625" style="177" customWidth="1"/>
    <col min="12034" max="12034" width="27.42578125" style="177" customWidth="1"/>
    <col min="12035" max="12035" width="10.5703125" style="177" customWidth="1"/>
    <col min="12036" max="12036" width="6" style="177" customWidth="1"/>
    <col min="12037" max="12040" width="7.85546875" style="177" customWidth="1"/>
    <col min="12041" max="12041" width="7.5703125" style="177" customWidth="1"/>
    <col min="12042" max="12044" width="13.28515625" style="177" customWidth="1"/>
    <col min="12045" max="12045" width="14" style="177" customWidth="1"/>
    <col min="12046" max="12046" width="7.85546875" style="177" customWidth="1"/>
    <col min="12047" max="12049" width="13.28515625" style="177" customWidth="1"/>
    <col min="12050" max="12050" width="13.85546875" style="177" customWidth="1"/>
    <col min="12051" max="12051" width="7.85546875" style="177" customWidth="1"/>
    <col min="12052" max="12055" width="13.28515625" style="177" customWidth="1"/>
    <col min="12056" max="12056" width="8.28515625" style="177" customWidth="1"/>
    <col min="12057" max="12288" width="9.140625" style="177"/>
    <col min="12289" max="12289" width="0.140625" style="177" customWidth="1"/>
    <col min="12290" max="12290" width="27.42578125" style="177" customWidth="1"/>
    <col min="12291" max="12291" width="10.5703125" style="177" customWidth="1"/>
    <col min="12292" max="12292" width="6" style="177" customWidth="1"/>
    <col min="12293" max="12296" width="7.85546875" style="177" customWidth="1"/>
    <col min="12297" max="12297" width="7.5703125" style="177" customWidth="1"/>
    <col min="12298" max="12300" width="13.28515625" style="177" customWidth="1"/>
    <col min="12301" max="12301" width="14" style="177" customWidth="1"/>
    <col min="12302" max="12302" width="7.85546875" style="177" customWidth="1"/>
    <col min="12303" max="12305" width="13.28515625" style="177" customWidth="1"/>
    <col min="12306" max="12306" width="13.85546875" style="177" customWidth="1"/>
    <col min="12307" max="12307" width="7.85546875" style="177" customWidth="1"/>
    <col min="12308" max="12311" width="13.28515625" style="177" customWidth="1"/>
    <col min="12312" max="12312" width="8.28515625" style="177" customWidth="1"/>
    <col min="12313" max="12544" width="9.140625" style="177"/>
    <col min="12545" max="12545" width="0.140625" style="177" customWidth="1"/>
    <col min="12546" max="12546" width="27.42578125" style="177" customWidth="1"/>
    <col min="12547" max="12547" width="10.5703125" style="177" customWidth="1"/>
    <col min="12548" max="12548" width="6" style="177" customWidth="1"/>
    <col min="12549" max="12552" width="7.85546875" style="177" customWidth="1"/>
    <col min="12553" max="12553" width="7.5703125" style="177" customWidth="1"/>
    <col min="12554" max="12556" width="13.28515625" style="177" customWidth="1"/>
    <col min="12557" max="12557" width="14" style="177" customWidth="1"/>
    <col min="12558" max="12558" width="7.85546875" style="177" customWidth="1"/>
    <col min="12559" max="12561" width="13.28515625" style="177" customWidth="1"/>
    <col min="12562" max="12562" width="13.85546875" style="177" customWidth="1"/>
    <col min="12563" max="12563" width="7.85546875" style="177" customWidth="1"/>
    <col min="12564" max="12567" width="13.28515625" style="177" customWidth="1"/>
    <col min="12568" max="12568" width="8.28515625" style="177" customWidth="1"/>
    <col min="12569" max="12800" width="9.140625" style="177"/>
    <col min="12801" max="12801" width="0.140625" style="177" customWidth="1"/>
    <col min="12802" max="12802" width="27.42578125" style="177" customWidth="1"/>
    <col min="12803" max="12803" width="10.5703125" style="177" customWidth="1"/>
    <col min="12804" max="12804" width="6" style="177" customWidth="1"/>
    <col min="12805" max="12808" width="7.85546875" style="177" customWidth="1"/>
    <col min="12809" max="12809" width="7.5703125" style="177" customWidth="1"/>
    <col min="12810" max="12812" width="13.28515625" style="177" customWidth="1"/>
    <col min="12813" max="12813" width="14" style="177" customWidth="1"/>
    <col min="12814" max="12814" width="7.85546875" style="177" customWidth="1"/>
    <col min="12815" max="12817" width="13.28515625" style="177" customWidth="1"/>
    <col min="12818" max="12818" width="13.85546875" style="177" customWidth="1"/>
    <col min="12819" max="12819" width="7.85546875" style="177" customWidth="1"/>
    <col min="12820" max="12823" width="13.28515625" style="177" customWidth="1"/>
    <col min="12824" max="12824" width="8.28515625" style="177" customWidth="1"/>
    <col min="12825" max="13056" width="9.140625" style="177"/>
    <col min="13057" max="13057" width="0.140625" style="177" customWidth="1"/>
    <col min="13058" max="13058" width="27.42578125" style="177" customWidth="1"/>
    <col min="13059" max="13059" width="10.5703125" style="177" customWidth="1"/>
    <col min="13060" max="13060" width="6" style="177" customWidth="1"/>
    <col min="13061" max="13064" width="7.85546875" style="177" customWidth="1"/>
    <col min="13065" max="13065" width="7.5703125" style="177" customWidth="1"/>
    <col min="13066" max="13068" width="13.28515625" style="177" customWidth="1"/>
    <col min="13069" max="13069" width="14" style="177" customWidth="1"/>
    <col min="13070" max="13070" width="7.85546875" style="177" customWidth="1"/>
    <col min="13071" max="13073" width="13.28515625" style="177" customWidth="1"/>
    <col min="13074" max="13074" width="13.85546875" style="177" customWidth="1"/>
    <col min="13075" max="13075" width="7.85546875" style="177" customWidth="1"/>
    <col min="13076" max="13079" width="13.28515625" style="177" customWidth="1"/>
    <col min="13080" max="13080" width="8.28515625" style="177" customWidth="1"/>
    <col min="13081" max="13312" width="9.140625" style="177"/>
    <col min="13313" max="13313" width="0.140625" style="177" customWidth="1"/>
    <col min="13314" max="13314" width="27.42578125" style="177" customWidth="1"/>
    <col min="13315" max="13315" width="10.5703125" style="177" customWidth="1"/>
    <col min="13316" max="13316" width="6" style="177" customWidth="1"/>
    <col min="13317" max="13320" width="7.85546875" style="177" customWidth="1"/>
    <col min="13321" max="13321" width="7.5703125" style="177" customWidth="1"/>
    <col min="13322" max="13324" width="13.28515625" style="177" customWidth="1"/>
    <col min="13325" max="13325" width="14" style="177" customWidth="1"/>
    <col min="13326" max="13326" width="7.85546875" style="177" customWidth="1"/>
    <col min="13327" max="13329" width="13.28515625" style="177" customWidth="1"/>
    <col min="13330" max="13330" width="13.85546875" style="177" customWidth="1"/>
    <col min="13331" max="13331" width="7.85546875" style="177" customWidth="1"/>
    <col min="13332" max="13335" width="13.28515625" style="177" customWidth="1"/>
    <col min="13336" max="13336" width="8.28515625" style="177" customWidth="1"/>
    <col min="13337" max="13568" width="9.140625" style="177"/>
    <col min="13569" max="13569" width="0.140625" style="177" customWidth="1"/>
    <col min="13570" max="13570" width="27.42578125" style="177" customWidth="1"/>
    <col min="13571" max="13571" width="10.5703125" style="177" customWidth="1"/>
    <col min="13572" max="13572" width="6" style="177" customWidth="1"/>
    <col min="13573" max="13576" width="7.85546875" style="177" customWidth="1"/>
    <col min="13577" max="13577" width="7.5703125" style="177" customWidth="1"/>
    <col min="13578" max="13580" width="13.28515625" style="177" customWidth="1"/>
    <col min="13581" max="13581" width="14" style="177" customWidth="1"/>
    <col min="13582" max="13582" width="7.85546875" style="177" customWidth="1"/>
    <col min="13583" max="13585" width="13.28515625" style="177" customWidth="1"/>
    <col min="13586" max="13586" width="13.85546875" style="177" customWidth="1"/>
    <col min="13587" max="13587" width="7.85546875" style="177" customWidth="1"/>
    <col min="13588" max="13591" width="13.28515625" style="177" customWidth="1"/>
    <col min="13592" max="13592" width="8.28515625" style="177" customWidth="1"/>
    <col min="13593" max="13824" width="9.140625" style="177"/>
    <col min="13825" max="13825" width="0.140625" style="177" customWidth="1"/>
    <col min="13826" max="13826" width="27.42578125" style="177" customWidth="1"/>
    <col min="13827" max="13827" width="10.5703125" style="177" customWidth="1"/>
    <col min="13828" max="13828" width="6" style="177" customWidth="1"/>
    <col min="13829" max="13832" width="7.85546875" style="177" customWidth="1"/>
    <col min="13833" max="13833" width="7.5703125" style="177" customWidth="1"/>
    <col min="13834" max="13836" width="13.28515625" style="177" customWidth="1"/>
    <col min="13837" max="13837" width="14" style="177" customWidth="1"/>
    <col min="13838" max="13838" width="7.85546875" style="177" customWidth="1"/>
    <col min="13839" max="13841" width="13.28515625" style="177" customWidth="1"/>
    <col min="13842" max="13842" width="13.85546875" style="177" customWidth="1"/>
    <col min="13843" max="13843" width="7.85546875" style="177" customWidth="1"/>
    <col min="13844" max="13847" width="13.28515625" style="177" customWidth="1"/>
    <col min="13848" max="13848" width="8.28515625" style="177" customWidth="1"/>
    <col min="13849" max="14080" width="9.140625" style="177"/>
    <col min="14081" max="14081" width="0.140625" style="177" customWidth="1"/>
    <col min="14082" max="14082" width="27.42578125" style="177" customWidth="1"/>
    <col min="14083" max="14083" width="10.5703125" style="177" customWidth="1"/>
    <col min="14084" max="14084" width="6" style="177" customWidth="1"/>
    <col min="14085" max="14088" width="7.85546875" style="177" customWidth="1"/>
    <col min="14089" max="14089" width="7.5703125" style="177" customWidth="1"/>
    <col min="14090" max="14092" width="13.28515625" style="177" customWidth="1"/>
    <col min="14093" max="14093" width="14" style="177" customWidth="1"/>
    <col min="14094" max="14094" width="7.85546875" style="177" customWidth="1"/>
    <col min="14095" max="14097" width="13.28515625" style="177" customWidth="1"/>
    <col min="14098" max="14098" width="13.85546875" style="177" customWidth="1"/>
    <col min="14099" max="14099" width="7.85546875" style="177" customWidth="1"/>
    <col min="14100" max="14103" width="13.28515625" style="177" customWidth="1"/>
    <col min="14104" max="14104" width="8.28515625" style="177" customWidth="1"/>
    <col min="14105" max="14336" width="9.140625" style="177"/>
    <col min="14337" max="14337" width="0.140625" style="177" customWidth="1"/>
    <col min="14338" max="14338" width="27.42578125" style="177" customWidth="1"/>
    <col min="14339" max="14339" width="10.5703125" style="177" customWidth="1"/>
    <col min="14340" max="14340" width="6" style="177" customWidth="1"/>
    <col min="14341" max="14344" width="7.85546875" style="177" customWidth="1"/>
    <col min="14345" max="14345" width="7.5703125" style="177" customWidth="1"/>
    <col min="14346" max="14348" width="13.28515625" style="177" customWidth="1"/>
    <col min="14349" max="14349" width="14" style="177" customWidth="1"/>
    <col min="14350" max="14350" width="7.85546875" style="177" customWidth="1"/>
    <col min="14351" max="14353" width="13.28515625" style="177" customWidth="1"/>
    <col min="14354" max="14354" width="13.85546875" style="177" customWidth="1"/>
    <col min="14355" max="14355" width="7.85546875" style="177" customWidth="1"/>
    <col min="14356" max="14359" width="13.28515625" style="177" customWidth="1"/>
    <col min="14360" max="14360" width="8.28515625" style="177" customWidth="1"/>
    <col min="14361" max="14592" width="9.140625" style="177"/>
    <col min="14593" max="14593" width="0.140625" style="177" customWidth="1"/>
    <col min="14594" max="14594" width="27.42578125" style="177" customWidth="1"/>
    <col min="14595" max="14595" width="10.5703125" style="177" customWidth="1"/>
    <col min="14596" max="14596" width="6" style="177" customWidth="1"/>
    <col min="14597" max="14600" width="7.85546875" style="177" customWidth="1"/>
    <col min="14601" max="14601" width="7.5703125" style="177" customWidth="1"/>
    <col min="14602" max="14604" width="13.28515625" style="177" customWidth="1"/>
    <col min="14605" max="14605" width="14" style="177" customWidth="1"/>
    <col min="14606" max="14606" width="7.85546875" style="177" customWidth="1"/>
    <col min="14607" max="14609" width="13.28515625" style="177" customWidth="1"/>
    <col min="14610" max="14610" width="13.85546875" style="177" customWidth="1"/>
    <col min="14611" max="14611" width="7.85546875" style="177" customWidth="1"/>
    <col min="14612" max="14615" width="13.28515625" style="177" customWidth="1"/>
    <col min="14616" max="14616" width="8.28515625" style="177" customWidth="1"/>
    <col min="14617" max="14848" width="9.140625" style="177"/>
    <col min="14849" max="14849" width="0.140625" style="177" customWidth="1"/>
    <col min="14850" max="14850" width="27.42578125" style="177" customWidth="1"/>
    <col min="14851" max="14851" width="10.5703125" style="177" customWidth="1"/>
    <col min="14852" max="14852" width="6" style="177" customWidth="1"/>
    <col min="14853" max="14856" width="7.85546875" style="177" customWidth="1"/>
    <col min="14857" max="14857" width="7.5703125" style="177" customWidth="1"/>
    <col min="14858" max="14860" width="13.28515625" style="177" customWidth="1"/>
    <col min="14861" max="14861" width="14" style="177" customWidth="1"/>
    <col min="14862" max="14862" width="7.85546875" style="177" customWidth="1"/>
    <col min="14863" max="14865" width="13.28515625" style="177" customWidth="1"/>
    <col min="14866" max="14866" width="13.85546875" style="177" customWidth="1"/>
    <col min="14867" max="14867" width="7.85546875" style="177" customWidth="1"/>
    <col min="14868" max="14871" width="13.28515625" style="177" customWidth="1"/>
    <col min="14872" max="14872" width="8.28515625" style="177" customWidth="1"/>
    <col min="14873" max="15104" width="9.140625" style="177"/>
    <col min="15105" max="15105" width="0.140625" style="177" customWidth="1"/>
    <col min="15106" max="15106" width="27.42578125" style="177" customWidth="1"/>
    <col min="15107" max="15107" width="10.5703125" style="177" customWidth="1"/>
    <col min="15108" max="15108" width="6" style="177" customWidth="1"/>
    <col min="15109" max="15112" width="7.85546875" style="177" customWidth="1"/>
    <col min="15113" max="15113" width="7.5703125" style="177" customWidth="1"/>
    <col min="15114" max="15116" width="13.28515625" style="177" customWidth="1"/>
    <col min="15117" max="15117" width="14" style="177" customWidth="1"/>
    <col min="15118" max="15118" width="7.85546875" style="177" customWidth="1"/>
    <col min="15119" max="15121" width="13.28515625" style="177" customWidth="1"/>
    <col min="15122" max="15122" width="13.85546875" style="177" customWidth="1"/>
    <col min="15123" max="15123" width="7.85546875" style="177" customWidth="1"/>
    <col min="15124" max="15127" width="13.28515625" style="177" customWidth="1"/>
    <col min="15128" max="15128" width="8.28515625" style="177" customWidth="1"/>
    <col min="15129" max="15360" width="9.140625" style="177"/>
    <col min="15361" max="15361" width="0.140625" style="177" customWidth="1"/>
    <col min="15362" max="15362" width="27.42578125" style="177" customWidth="1"/>
    <col min="15363" max="15363" width="10.5703125" style="177" customWidth="1"/>
    <col min="15364" max="15364" width="6" style="177" customWidth="1"/>
    <col min="15365" max="15368" width="7.85546875" style="177" customWidth="1"/>
    <col min="15369" max="15369" width="7.5703125" style="177" customWidth="1"/>
    <col min="15370" max="15372" width="13.28515625" style="177" customWidth="1"/>
    <col min="15373" max="15373" width="14" style="177" customWidth="1"/>
    <col min="15374" max="15374" width="7.85546875" style="177" customWidth="1"/>
    <col min="15375" max="15377" width="13.28515625" style="177" customWidth="1"/>
    <col min="15378" max="15378" width="13.85546875" style="177" customWidth="1"/>
    <col min="15379" max="15379" width="7.85546875" style="177" customWidth="1"/>
    <col min="15380" max="15383" width="13.28515625" style="177" customWidth="1"/>
    <col min="15384" max="15384" width="8.28515625" style="177" customWidth="1"/>
    <col min="15385" max="15616" width="9.140625" style="177"/>
    <col min="15617" max="15617" width="0.140625" style="177" customWidth="1"/>
    <col min="15618" max="15618" width="27.42578125" style="177" customWidth="1"/>
    <col min="15619" max="15619" width="10.5703125" style="177" customWidth="1"/>
    <col min="15620" max="15620" width="6" style="177" customWidth="1"/>
    <col min="15621" max="15624" width="7.85546875" style="177" customWidth="1"/>
    <col min="15625" max="15625" width="7.5703125" style="177" customWidth="1"/>
    <col min="15626" max="15628" width="13.28515625" style="177" customWidth="1"/>
    <col min="15629" max="15629" width="14" style="177" customWidth="1"/>
    <col min="15630" max="15630" width="7.85546875" style="177" customWidth="1"/>
    <col min="15631" max="15633" width="13.28515625" style="177" customWidth="1"/>
    <col min="15634" max="15634" width="13.85546875" style="177" customWidth="1"/>
    <col min="15635" max="15635" width="7.85546875" style="177" customWidth="1"/>
    <col min="15636" max="15639" width="13.28515625" style="177" customWidth="1"/>
    <col min="15640" max="15640" width="8.28515625" style="177" customWidth="1"/>
    <col min="15641" max="15872" width="9.140625" style="177"/>
    <col min="15873" max="15873" width="0.140625" style="177" customWidth="1"/>
    <col min="15874" max="15874" width="27.42578125" style="177" customWidth="1"/>
    <col min="15875" max="15875" width="10.5703125" style="177" customWidth="1"/>
    <col min="15876" max="15876" width="6" style="177" customWidth="1"/>
    <col min="15877" max="15880" width="7.85546875" style="177" customWidth="1"/>
    <col min="15881" max="15881" width="7.5703125" style="177" customWidth="1"/>
    <col min="15882" max="15884" width="13.28515625" style="177" customWidth="1"/>
    <col min="15885" max="15885" width="14" style="177" customWidth="1"/>
    <col min="15886" max="15886" width="7.85546875" style="177" customWidth="1"/>
    <col min="15887" max="15889" width="13.28515625" style="177" customWidth="1"/>
    <col min="15890" max="15890" width="13.85546875" style="177" customWidth="1"/>
    <col min="15891" max="15891" width="7.85546875" style="177" customWidth="1"/>
    <col min="15892" max="15895" width="13.28515625" style="177" customWidth="1"/>
    <col min="15896" max="15896" width="8.28515625" style="177" customWidth="1"/>
    <col min="15897" max="16128" width="9.140625" style="177"/>
    <col min="16129" max="16129" width="0.140625" style="177" customWidth="1"/>
    <col min="16130" max="16130" width="27.42578125" style="177" customWidth="1"/>
    <col min="16131" max="16131" width="10.5703125" style="177" customWidth="1"/>
    <col min="16132" max="16132" width="6" style="177" customWidth="1"/>
    <col min="16133" max="16136" width="7.85546875" style="177" customWidth="1"/>
    <col min="16137" max="16137" width="7.5703125" style="177" customWidth="1"/>
    <col min="16138" max="16140" width="13.28515625" style="177" customWidth="1"/>
    <col min="16141" max="16141" width="14" style="177" customWidth="1"/>
    <col min="16142" max="16142" width="7.85546875" style="177" customWidth="1"/>
    <col min="16143" max="16145" width="13.28515625" style="177" customWidth="1"/>
    <col min="16146" max="16146" width="13.85546875" style="177" customWidth="1"/>
    <col min="16147" max="16147" width="7.85546875" style="177" customWidth="1"/>
    <col min="16148" max="16151" width="13.28515625" style="177" customWidth="1"/>
    <col min="16152" max="16152" width="8.28515625" style="177" customWidth="1"/>
    <col min="16153" max="16384" width="9.140625" style="177"/>
  </cols>
  <sheetData>
    <row r="1" spans="1:26" ht="48.75" customHeight="1">
      <c r="B1" s="413" t="s">
        <v>1938</v>
      </c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</row>
    <row r="2" spans="1:26" ht="18">
      <c r="B2" s="178" t="s">
        <v>1939</v>
      </c>
    </row>
    <row r="3" spans="1:26" s="179" customFormat="1" ht="23.25" customHeight="1">
      <c r="A3" s="179" t="s">
        <v>1940</v>
      </c>
      <c r="B3" s="414" t="s">
        <v>1941</v>
      </c>
      <c r="C3" s="414" t="s">
        <v>1942</v>
      </c>
      <c r="D3" s="414" t="s">
        <v>1943</v>
      </c>
      <c r="E3" s="416" t="s">
        <v>1944</v>
      </c>
      <c r="F3" s="417"/>
      <c r="G3" s="417"/>
      <c r="H3" s="418"/>
      <c r="I3" s="419" t="s">
        <v>1945</v>
      </c>
      <c r="J3" s="420"/>
      <c r="K3" s="420"/>
      <c r="L3" s="420"/>
      <c r="M3" s="421"/>
      <c r="N3" s="419" t="s">
        <v>1946</v>
      </c>
      <c r="O3" s="420"/>
      <c r="P3" s="420"/>
      <c r="Q3" s="420"/>
      <c r="R3" s="421"/>
      <c r="S3" s="419" t="s">
        <v>1947</v>
      </c>
      <c r="T3" s="420"/>
      <c r="U3" s="420"/>
      <c r="V3" s="420"/>
      <c r="W3" s="421"/>
      <c r="X3" s="422" t="s">
        <v>1948</v>
      </c>
    </row>
    <row r="4" spans="1:26" s="179" customFormat="1" ht="23.25" customHeight="1">
      <c r="B4" s="415"/>
      <c r="C4" s="415"/>
      <c r="D4" s="415"/>
      <c r="E4" s="180" t="s">
        <v>1949</v>
      </c>
      <c r="F4" s="180" t="s">
        <v>1950</v>
      </c>
      <c r="G4" s="180" t="s">
        <v>1951</v>
      </c>
      <c r="H4" s="181" t="s">
        <v>1952</v>
      </c>
      <c r="I4" s="182" t="s">
        <v>1953</v>
      </c>
      <c r="J4" s="180" t="s">
        <v>1949</v>
      </c>
      <c r="K4" s="180" t="s">
        <v>1950</v>
      </c>
      <c r="L4" s="180" t="s">
        <v>1951</v>
      </c>
      <c r="M4" s="180" t="s">
        <v>1952</v>
      </c>
      <c r="N4" s="182" t="s">
        <v>1953</v>
      </c>
      <c r="O4" s="180" t="s">
        <v>1949</v>
      </c>
      <c r="P4" s="180" t="s">
        <v>1950</v>
      </c>
      <c r="Q4" s="180" t="s">
        <v>1951</v>
      </c>
      <c r="R4" s="180" t="s">
        <v>1952</v>
      </c>
      <c r="S4" s="182" t="s">
        <v>1953</v>
      </c>
      <c r="T4" s="180" t="s">
        <v>1949</v>
      </c>
      <c r="U4" s="180" t="s">
        <v>1950</v>
      </c>
      <c r="V4" s="180" t="s">
        <v>1951</v>
      </c>
      <c r="W4" s="180" t="s">
        <v>1952</v>
      </c>
      <c r="X4" s="423"/>
    </row>
    <row r="5" spans="1:26" s="192" customFormat="1" ht="23.25" customHeight="1">
      <c r="A5" s="183"/>
      <c r="B5" s="184" t="s">
        <v>1954</v>
      </c>
      <c r="C5" s="185"/>
      <c r="D5" s="186"/>
      <c r="E5" s="187"/>
      <c r="F5" s="188"/>
      <c r="G5" s="188"/>
      <c r="H5" s="189"/>
      <c r="I5" s="190"/>
      <c r="J5" s="188"/>
      <c r="K5" s="188"/>
      <c r="L5" s="188"/>
      <c r="M5" s="188"/>
      <c r="N5" s="190"/>
      <c r="O5" s="188"/>
      <c r="P5" s="188"/>
      <c r="Q5" s="188"/>
      <c r="R5" s="188"/>
      <c r="S5" s="191"/>
      <c r="T5" s="188"/>
      <c r="U5" s="188"/>
      <c r="V5" s="188"/>
      <c r="W5" s="188"/>
      <c r="X5" s="188"/>
    </row>
    <row r="6" spans="1:26" s="197" customFormat="1" ht="23.25" customHeight="1">
      <c r="A6" s="193" t="s">
        <v>1955</v>
      </c>
      <c r="B6" s="184" t="s">
        <v>1956</v>
      </c>
      <c r="C6" s="185"/>
      <c r="D6" s="186"/>
      <c r="E6" s="194"/>
      <c r="F6" s="188"/>
      <c r="G6" s="188"/>
      <c r="H6" s="189"/>
      <c r="I6" s="195"/>
      <c r="J6" s="189"/>
      <c r="K6" s="189"/>
      <c r="L6" s="189"/>
      <c r="M6" s="189"/>
      <c r="N6" s="195"/>
      <c r="O6" s="189"/>
      <c r="P6" s="189"/>
      <c r="Q6" s="189"/>
      <c r="R6" s="189"/>
      <c r="S6" s="196"/>
      <c r="T6" s="189"/>
      <c r="U6" s="189"/>
      <c r="V6" s="189"/>
      <c r="W6" s="189"/>
      <c r="X6" s="189"/>
    </row>
    <row r="7" spans="1:26" s="197" customFormat="1" ht="23.25" customHeight="1">
      <c r="A7" s="198" t="s">
        <v>1957</v>
      </c>
      <c r="B7" s="199" t="s">
        <v>1917</v>
      </c>
      <c r="C7" s="200" t="s">
        <v>1919</v>
      </c>
      <c r="D7" s="201" t="s">
        <v>1921</v>
      </c>
      <c r="E7" s="199">
        <v>4737</v>
      </c>
      <c r="F7" s="202">
        <v>16139</v>
      </c>
      <c r="G7" s="203">
        <v>22079</v>
      </c>
      <c r="H7" s="189">
        <f>SUM(E7:G7)</f>
        <v>42955</v>
      </c>
      <c r="I7" s="204">
        <v>246</v>
      </c>
      <c r="J7" s="189">
        <f>INT(I7*E7)</f>
        <v>1165302</v>
      </c>
      <c r="K7" s="189">
        <f>INT(I7*F7)</f>
        <v>3970194</v>
      </c>
      <c r="L7" s="189">
        <f>INT(I7*G7)</f>
        <v>5431434</v>
      </c>
      <c r="M7" s="189">
        <f>SUM(J7:L7)</f>
        <v>10566930</v>
      </c>
      <c r="N7" s="204"/>
      <c r="O7" s="189">
        <f>INT(N7*E7)</f>
        <v>0</v>
      </c>
      <c r="P7" s="189">
        <f>INT(N7*F7)</f>
        <v>0</v>
      </c>
      <c r="Q7" s="189">
        <f>INT(N7*G7)</f>
        <v>0</v>
      </c>
      <c r="R7" s="189">
        <f>SUM(O7:Q7)</f>
        <v>0</v>
      </c>
      <c r="S7" s="196">
        <f t="shared" ref="S7:V22" si="0">N7-I7</f>
        <v>-246</v>
      </c>
      <c r="T7" s="189">
        <f t="shared" si="0"/>
        <v>-1165302</v>
      </c>
      <c r="U7" s="189">
        <f t="shared" si="0"/>
        <v>-3970194</v>
      </c>
      <c r="V7" s="189">
        <f t="shared" si="0"/>
        <v>-5431434</v>
      </c>
      <c r="W7" s="189">
        <f>SUM(T7:V7)</f>
        <v>-10566930</v>
      </c>
      <c r="X7" s="205"/>
      <c r="Z7" s="206"/>
    </row>
    <row r="8" spans="1:26" s="197" customFormat="1" ht="23.25" customHeight="1">
      <c r="A8" s="198" t="s">
        <v>1957</v>
      </c>
      <c r="B8" s="199" t="s">
        <v>1917</v>
      </c>
      <c r="C8" s="207" t="s">
        <v>1923</v>
      </c>
      <c r="D8" s="201" t="s">
        <v>1921</v>
      </c>
      <c r="E8" s="204">
        <v>4952</v>
      </c>
      <c r="F8" s="203">
        <v>16877</v>
      </c>
      <c r="G8" s="203">
        <v>23083</v>
      </c>
      <c r="H8" s="189">
        <f t="shared" ref="H8:H23" si="1">SUM(E8:G8)</f>
        <v>44912</v>
      </c>
      <c r="I8" s="204">
        <v>296</v>
      </c>
      <c r="J8" s="189">
        <f t="shared" ref="J8:J23" si="2">INT(I8*E8)</f>
        <v>1465792</v>
      </c>
      <c r="K8" s="189">
        <f t="shared" ref="K8:K23" si="3">INT(I8*F8)</f>
        <v>4995592</v>
      </c>
      <c r="L8" s="189">
        <f t="shared" ref="L8:L23" si="4">INT(I8*G8)</f>
        <v>6832568</v>
      </c>
      <c r="M8" s="189">
        <f t="shared" ref="M8:M23" si="5">SUM(J8:L8)</f>
        <v>13293952</v>
      </c>
      <c r="N8" s="204"/>
      <c r="O8" s="189">
        <f t="shared" ref="O8:O23" si="6">INT(N8*E8)</f>
        <v>0</v>
      </c>
      <c r="P8" s="189">
        <f t="shared" ref="P8:P23" si="7">INT(N8*F8)</f>
        <v>0</v>
      </c>
      <c r="Q8" s="189">
        <f t="shared" ref="Q8:Q23" si="8">INT(N8*G8)</f>
        <v>0</v>
      </c>
      <c r="R8" s="189">
        <f t="shared" ref="R8:R23" si="9">SUM(O8:Q8)</f>
        <v>0</v>
      </c>
      <c r="S8" s="196">
        <f t="shared" si="0"/>
        <v>-296</v>
      </c>
      <c r="T8" s="189">
        <f t="shared" si="0"/>
        <v>-1465792</v>
      </c>
      <c r="U8" s="189">
        <f t="shared" si="0"/>
        <v>-4995592</v>
      </c>
      <c r="V8" s="189">
        <f t="shared" si="0"/>
        <v>-6832568</v>
      </c>
      <c r="W8" s="189">
        <f t="shared" ref="W8:W23" si="10">SUM(T8:V8)</f>
        <v>-13293952</v>
      </c>
      <c r="X8" s="205"/>
      <c r="Z8" s="206"/>
    </row>
    <row r="9" spans="1:26" s="197" customFormat="1" ht="23.25" customHeight="1">
      <c r="A9" s="198" t="s">
        <v>1957</v>
      </c>
      <c r="B9" s="199" t="s">
        <v>1959</v>
      </c>
      <c r="C9" s="207" t="s">
        <v>1960</v>
      </c>
      <c r="D9" s="201" t="s">
        <v>376</v>
      </c>
      <c r="E9" s="204">
        <f>적용단가!N17</f>
        <v>4063</v>
      </c>
      <c r="F9" s="203">
        <f>적용단가!N18</f>
        <v>19088</v>
      </c>
      <c r="G9" s="203">
        <f>적용단가!N19</f>
        <v>5822</v>
      </c>
      <c r="H9" s="189">
        <f t="shared" si="1"/>
        <v>28973</v>
      </c>
      <c r="I9" s="204"/>
      <c r="J9" s="189">
        <f t="shared" si="2"/>
        <v>0</v>
      </c>
      <c r="K9" s="189">
        <f t="shared" si="3"/>
        <v>0</v>
      </c>
      <c r="L9" s="189">
        <f t="shared" si="4"/>
        <v>0</v>
      </c>
      <c r="M9" s="189">
        <f t="shared" si="5"/>
        <v>0</v>
      </c>
      <c r="N9" s="225">
        <v>2110.48</v>
      </c>
      <c r="O9" s="189">
        <f t="shared" si="6"/>
        <v>8574880</v>
      </c>
      <c r="P9" s="189">
        <f t="shared" si="7"/>
        <v>40284842</v>
      </c>
      <c r="Q9" s="189">
        <f t="shared" si="8"/>
        <v>12287214</v>
      </c>
      <c r="R9" s="189">
        <f t="shared" si="9"/>
        <v>61146936</v>
      </c>
      <c r="S9" s="196">
        <f t="shared" si="0"/>
        <v>2110.48</v>
      </c>
      <c r="T9" s="189">
        <f t="shared" si="0"/>
        <v>8574880</v>
      </c>
      <c r="U9" s="189">
        <f t="shared" si="0"/>
        <v>40284842</v>
      </c>
      <c r="V9" s="189">
        <f t="shared" si="0"/>
        <v>12287214</v>
      </c>
      <c r="W9" s="189">
        <f t="shared" si="10"/>
        <v>61146936</v>
      </c>
      <c r="X9" s="205"/>
      <c r="Z9" s="206"/>
    </row>
    <row r="10" spans="1:26" s="197" customFormat="1" ht="23.25" customHeight="1">
      <c r="A10" s="198" t="s">
        <v>1957</v>
      </c>
      <c r="B10" s="199" t="s">
        <v>1959</v>
      </c>
      <c r="C10" s="207" t="s">
        <v>1961</v>
      </c>
      <c r="D10" s="201" t="s">
        <v>376</v>
      </c>
      <c r="E10" s="204">
        <f>적용단가!N21</f>
        <v>18435</v>
      </c>
      <c r="F10" s="203">
        <f>적용단가!N22</f>
        <v>97869</v>
      </c>
      <c r="G10" s="203">
        <f>적용단가!N23</f>
        <v>30011</v>
      </c>
      <c r="H10" s="189">
        <f t="shared" si="1"/>
        <v>146315</v>
      </c>
      <c r="I10" s="204"/>
      <c r="J10" s="189">
        <f t="shared" si="2"/>
        <v>0</v>
      </c>
      <c r="K10" s="189">
        <f t="shared" si="3"/>
        <v>0</v>
      </c>
      <c r="L10" s="189">
        <f t="shared" si="4"/>
        <v>0</v>
      </c>
      <c r="M10" s="189">
        <f t="shared" si="5"/>
        <v>0</v>
      </c>
      <c r="N10" s="225">
        <v>257.52</v>
      </c>
      <c r="O10" s="189">
        <f t="shared" si="6"/>
        <v>4747381</v>
      </c>
      <c r="P10" s="189">
        <f t="shared" si="7"/>
        <v>25203224</v>
      </c>
      <c r="Q10" s="189">
        <f t="shared" si="8"/>
        <v>7728432</v>
      </c>
      <c r="R10" s="189">
        <f t="shared" si="9"/>
        <v>37679037</v>
      </c>
      <c r="S10" s="196">
        <f t="shared" si="0"/>
        <v>257.52</v>
      </c>
      <c r="T10" s="189">
        <f t="shared" si="0"/>
        <v>4747381</v>
      </c>
      <c r="U10" s="189">
        <f t="shared" si="0"/>
        <v>25203224</v>
      </c>
      <c r="V10" s="189">
        <f t="shared" si="0"/>
        <v>7728432</v>
      </c>
      <c r="W10" s="189">
        <f t="shared" si="10"/>
        <v>37679037</v>
      </c>
      <c r="X10" s="208"/>
      <c r="Z10" s="206"/>
    </row>
    <row r="11" spans="1:26" s="197" customFormat="1" ht="23.25" customHeight="1">
      <c r="A11" s="198" t="s">
        <v>1957</v>
      </c>
      <c r="B11" s="199" t="s">
        <v>1962</v>
      </c>
      <c r="C11" s="207" t="s">
        <v>1963</v>
      </c>
      <c r="D11" s="201" t="s">
        <v>376</v>
      </c>
      <c r="E11" s="204">
        <f>적용단가!N25</f>
        <v>4063</v>
      </c>
      <c r="F11" s="203">
        <f>적용단가!N26</f>
        <v>19088</v>
      </c>
      <c r="G11" s="203">
        <f>적용단가!N27</f>
        <v>5822</v>
      </c>
      <c r="H11" s="189">
        <f t="shared" si="1"/>
        <v>28973</v>
      </c>
      <c r="I11" s="204"/>
      <c r="J11" s="189">
        <f t="shared" si="2"/>
        <v>0</v>
      </c>
      <c r="K11" s="189">
        <f t="shared" si="3"/>
        <v>0</v>
      </c>
      <c r="L11" s="189">
        <f t="shared" si="4"/>
        <v>0</v>
      </c>
      <c r="M11" s="189">
        <f t="shared" si="5"/>
        <v>0</v>
      </c>
      <c r="N11" s="225">
        <v>1859.76</v>
      </c>
      <c r="O11" s="189">
        <f t="shared" si="6"/>
        <v>7556204</v>
      </c>
      <c r="P11" s="189">
        <f t="shared" si="7"/>
        <v>35499098</v>
      </c>
      <c r="Q11" s="189">
        <f t="shared" si="8"/>
        <v>10827522</v>
      </c>
      <c r="R11" s="189">
        <f t="shared" si="9"/>
        <v>53882824</v>
      </c>
      <c r="S11" s="196">
        <f t="shared" si="0"/>
        <v>1859.76</v>
      </c>
      <c r="T11" s="189">
        <f t="shared" si="0"/>
        <v>7556204</v>
      </c>
      <c r="U11" s="189">
        <f t="shared" si="0"/>
        <v>35499098</v>
      </c>
      <c r="V11" s="189">
        <f t="shared" si="0"/>
        <v>10827522</v>
      </c>
      <c r="W11" s="189">
        <f t="shared" si="10"/>
        <v>53882824</v>
      </c>
      <c r="X11" s="208"/>
      <c r="Z11" s="206"/>
    </row>
    <row r="12" spans="1:26" s="197" customFormat="1" ht="23.25" customHeight="1">
      <c r="A12" s="198" t="s">
        <v>1957</v>
      </c>
      <c r="B12" s="199" t="s">
        <v>1934</v>
      </c>
      <c r="C12" s="207" t="s">
        <v>1964</v>
      </c>
      <c r="D12" s="201" t="s">
        <v>376</v>
      </c>
      <c r="E12" s="204">
        <f>적용단가!N29</f>
        <v>3793</v>
      </c>
      <c r="F12" s="203">
        <f>적용단가!N30</f>
        <v>2168</v>
      </c>
      <c r="G12" s="203">
        <f>적용단가!N31</f>
        <v>26</v>
      </c>
      <c r="H12" s="189">
        <f t="shared" si="1"/>
        <v>5987</v>
      </c>
      <c r="I12" s="204"/>
      <c r="J12" s="189">
        <f t="shared" si="2"/>
        <v>0</v>
      </c>
      <c r="K12" s="189">
        <f t="shared" si="3"/>
        <v>0</v>
      </c>
      <c r="L12" s="189">
        <f t="shared" si="4"/>
        <v>0</v>
      </c>
      <c r="M12" s="189">
        <f t="shared" si="5"/>
        <v>0</v>
      </c>
      <c r="N12" s="204">
        <v>422.76</v>
      </c>
      <c r="O12" s="189">
        <f t="shared" si="6"/>
        <v>1603528</v>
      </c>
      <c r="P12" s="189">
        <f t="shared" si="7"/>
        <v>916543</v>
      </c>
      <c r="Q12" s="189">
        <f t="shared" si="8"/>
        <v>10991</v>
      </c>
      <c r="R12" s="189">
        <f t="shared" si="9"/>
        <v>2531062</v>
      </c>
      <c r="S12" s="196">
        <f t="shared" si="0"/>
        <v>422.76</v>
      </c>
      <c r="T12" s="189">
        <f t="shared" si="0"/>
        <v>1603528</v>
      </c>
      <c r="U12" s="189">
        <f t="shared" si="0"/>
        <v>916543</v>
      </c>
      <c r="V12" s="189">
        <f t="shared" si="0"/>
        <v>10991</v>
      </c>
      <c r="W12" s="189">
        <f t="shared" si="10"/>
        <v>2531062</v>
      </c>
      <c r="X12" s="208"/>
      <c r="Z12" s="206"/>
    </row>
    <row r="13" spans="1:26" s="197" customFormat="1" ht="23.25" customHeight="1">
      <c r="A13" s="198" t="s">
        <v>1957</v>
      </c>
      <c r="B13" s="199" t="s">
        <v>1924</v>
      </c>
      <c r="C13" s="207" t="s">
        <v>1919</v>
      </c>
      <c r="D13" s="201" t="s">
        <v>1921</v>
      </c>
      <c r="E13" s="204">
        <f>적용단가!N9</f>
        <v>15872</v>
      </c>
      <c r="F13" s="203">
        <f>적용단가!N10</f>
        <v>27796</v>
      </c>
      <c r="G13" s="203">
        <f>적용단가!N11</f>
        <v>23057</v>
      </c>
      <c r="H13" s="189">
        <f t="shared" si="1"/>
        <v>66725</v>
      </c>
      <c r="I13" s="204"/>
      <c r="J13" s="189">
        <f t="shared" si="2"/>
        <v>0</v>
      </c>
      <c r="K13" s="189">
        <f t="shared" si="3"/>
        <v>0</v>
      </c>
      <c r="L13" s="189">
        <f t="shared" si="4"/>
        <v>0</v>
      </c>
      <c r="M13" s="189">
        <f t="shared" si="5"/>
        <v>0</v>
      </c>
      <c r="N13" s="204">
        <v>246</v>
      </c>
      <c r="O13" s="189">
        <f t="shared" si="6"/>
        <v>3904512</v>
      </c>
      <c r="P13" s="189">
        <f t="shared" si="7"/>
        <v>6837816</v>
      </c>
      <c r="Q13" s="189">
        <f t="shared" si="8"/>
        <v>5672022</v>
      </c>
      <c r="R13" s="189">
        <f t="shared" si="9"/>
        <v>16414350</v>
      </c>
      <c r="S13" s="196">
        <f t="shared" si="0"/>
        <v>246</v>
      </c>
      <c r="T13" s="189">
        <f t="shared" si="0"/>
        <v>3904512</v>
      </c>
      <c r="U13" s="189">
        <f t="shared" si="0"/>
        <v>6837816</v>
      </c>
      <c r="V13" s="189">
        <f t="shared" si="0"/>
        <v>5672022</v>
      </c>
      <c r="W13" s="189">
        <f t="shared" si="10"/>
        <v>16414350</v>
      </c>
      <c r="X13" s="208"/>
      <c r="Z13" s="206"/>
    </row>
    <row r="14" spans="1:26" s="197" customFormat="1" ht="23.25" customHeight="1">
      <c r="A14" s="198" t="s">
        <v>1957</v>
      </c>
      <c r="B14" s="199" t="s">
        <v>1924</v>
      </c>
      <c r="C14" s="200" t="s">
        <v>1923</v>
      </c>
      <c r="D14" s="201" t="s">
        <v>1921</v>
      </c>
      <c r="E14" s="204">
        <f>적용단가!N13</f>
        <v>16615</v>
      </c>
      <c r="F14" s="203">
        <f>적용단가!N14</f>
        <v>29102</v>
      </c>
      <c r="G14" s="203">
        <f>적용단가!N15</f>
        <v>22063</v>
      </c>
      <c r="H14" s="189">
        <f t="shared" si="1"/>
        <v>67780</v>
      </c>
      <c r="I14" s="204"/>
      <c r="J14" s="189">
        <f t="shared" si="2"/>
        <v>0</v>
      </c>
      <c r="K14" s="189">
        <f t="shared" si="3"/>
        <v>0</v>
      </c>
      <c r="L14" s="189">
        <f t="shared" si="4"/>
        <v>0</v>
      </c>
      <c r="M14" s="189">
        <f t="shared" si="5"/>
        <v>0</v>
      </c>
      <c r="N14" s="204">
        <v>296</v>
      </c>
      <c r="O14" s="189">
        <f t="shared" si="6"/>
        <v>4918040</v>
      </c>
      <c r="P14" s="189">
        <f t="shared" si="7"/>
        <v>8614192</v>
      </c>
      <c r="Q14" s="189">
        <f t="shared" si="8"/>
        <v>6530648</v>
      </c>
      <c r="R14" s="189">
        <f t="shared" si="9"/>
        <v>20062880</v>
      </c>
      <c r="S14" s="196">
        <f t="shared" si="0"/>
        <v>296</v>
      </c>
      <c r="T14" s="189">
        <f t="shared" si="0"/>
        <v>4918040</v>
      </c>
      <c r="U14" s="189">
        <f t="shared" si="0"/>
        <v>8614192</v>
      </c>
      <c r="V14" s="189">
        <f t="shared" si="0"/>
        <v>6530648</v>
      </c>
      <c r="W14" s="189">
        <f t="shared" si="10"/>
        <v>20062880</v>
      </c>
      <c r="X14" s="205"/>
      <c r="Z14" s="206"/>
    </row>
    <row r="15" spans="1:26" s="197" customFormat="1" ht="23.25" customHeight="1">
      <c r="A15" s="198" t="s">
        <v>1957</v>
      </c>
      <c r="B15" s="199" t="s">
        <v>1965</v>
      </c>
      <c r="C15" s="200" t="s">
        <v>1966</v>
      </c>
      <c r="D15" s="201" t="s">
        <v>559</v>
      </c>
      <c r="E15" s="204">
        <f>적용단가!N33</f>
        <v>3767</v>
      </c>
      <c r="F15" s="203">
        <f>적용단가!N34</f>
        <v>2501</v>
      </c>
      <c r="G15" s="203">
        <f>적용단가!N35</f>
        <v>191</v>
      </c>
      <c r="H15" s="189">
        <f t="shared" si="1"/>
        <v>6459</v>
      </c>
      <c r="I15" s="204"/>
      <c r="J15" s="189">
        <f t="shared" si="2"/>
        <v>0</v>
      </c>
      <c r="K15" s="189">
        <f t="shared" si="3"/>
        <v>0</v>
      </c>
      <c r="L15" s="189">
        <f t="shared" si="4"/>
        <v>0</v>
      </c>
      <c r="M15" s="189">
        <f t="shared" si="5"/>
        <v>0</v>
      </c>
      <c r="N15" s="204">
        <v>4227.76</v>
      </c>
      <c r="O15" s="189">
        <f t="shared" si="6"/>
        <v>15925971</v>
      </c>
      <c r="P15" s="189">
        <f t="shared" si="7"/>
        <v>10573627</v>
      </c>
      <c r="Q15" s="189">
        <f t="shared" si="8"/>
        <v>807502</v>
      </c>
      <c r="R15" s="189">
        <f t="shared" si="9"/>
        <v>27307100</v>
      </c>
      <c r="S15" s="196">
        <f t="shared" si="0"/>
        <v>4227.76</v>
      </c>
      <c r="T15" s="189">
        <f t="shared" si="0"/>
        <v>15925971</v>
      </c>
      <c r="U15" s="189">
        <f t="shared" si="0"/>
        <v>10573627</v>
      </c>
      <c r="V15" s="189">
        <f t="shared" si="0"/>
        <v>807502</v>
      </c>
      <c r="W15" s="189">
        <f t="shared" si="10"/>
        <v>27307100</v>
      </c>
      <c r="X15" s="205"/>
      <c r="Z15" s="206"/>
    </row>
    <row r="16" spans="1:26" s="197" customFormat="1" ht="23.25" customHeight="1">
      <c r="A16" s="198" t="s">
        <v>1957</v>
      </c>
      <c r="B16" s="199"/>
      <c r="C16" s="200"/>
      <c r="D16" s="201"/>
      <c r="E16" s="204"/>
      <c r="F16" s="203"/>
      <c r="G16" s="203"/>
      <c r="H16" s="189">
        <f t="shared" si="1"/>
        <v>0</v>
      </c>
      <c r="I16" s="204"/>
      <c r="J16" s="189">
        <f t="shared" si="2"/>
        <v>0</v>
      </c>
      <c r="K16" s="189">
        <f t="shared" si="3"/>
        <v>0</v>
      </c>
      <c r="L16" s="189">
        <f t="shared" si="4"/>
        <v>0</v>
      </c>
      <c r="M16" s="189">
        <f t="shared" si="5"/>
        <v>0</v>
      </c>
      <c r="N16" s="204"/>
      <c r="O16" s="189">
        <f t="shared" si="6"/>
        <v>0</v>
      </c>
      <c r="P16" s="189">
        <f t="shared" si="7"/>
        <v>0</v>
      </c>
      <c r="Q16" s="189">
        <f t="shared" si="8"/>
        <v>0</v>
      </c>
      <c r="R16" s="189">
        <f t="shared" si="9"/>
        <v>0</v>
      </c>
      <c r="S16" s="196">
        <f t="shared" si="0"/>
        <v>0</v>
      </c>
      <c r="T16" s="189">
        <f t="shared" si="0"/>
        <v>0</v>
      </c>
      <c r="U16" s="189">
        <f t="shared" si="0"/>
        <v>0</v>
      </c>
      <c r="V16" s="189">
        <f t="shared" si="0"/>
        <v>0</v>
      </c>
      <c r="W16" s="189">
        <f t="shared" si="10"/>
        <v>0</v>
      </c>
      <c r="X16" s="205"/>
      <c r="Z16" s="206"/>
    </row>
    <row r="17" spans="1:26" s="197" customFormat="1" ht="23.25" customHeight="1">
      <c r="A17" s="198" t="s">
        <v>1957</v>
      </c>
      <c r="B17" s="199"/>
      <c r="C17" s="200"/>
      <c r="D17" s="201"/>
      <c r="E17" s="204"/>
      <c r="F17" s="203"/>
      <c r="G17" s="203"/>
      <c r="H17" s="189">
        <f t="shared" si="1"/>
        <v>0</v>
      </c>
      <c r="I17" s="204"/>
      <c r="J17" s="189">
        <f t="shared" si="2"/>
        <v>0</v>
      </c>
      <c r="K17" s="189">
        <f t="shared" si="3"/>
        <v>0</v>
      </c>
      <c r="L17" s="189">
        <f t="shared" si="4"/>
        <v>0</v>
      </c>
      <c r="M17" s="189">
        <f t="shared" si="5"/>
        <v>0</v>
      </c>
      <c r="N17" s="204"/>
      <c r="O17" s="189">
        <f t="shared" si="6"/>
        <v>0</v>
      </c>
      <c r="P17" s="189">
        <f t="shared" si="7"/>
        <v>0</v>
      </c>
      <c r="Q17" s="189">
        <f t="shared" si="8"/>
        <v>0</v>
      </c>
      <c r="R17" s="189">
        <f t="shared" si="9"/>
        <v>0</v>
      </c>
      <c r="S17" s="196">
        <f t="shared" si="0"/>
        <v>0</v>
      </c>
      <c r="T17" s="189">
        <f t="shared" si="0"/>
        <v>0</v>
      </c>
      <c r="U17" s="189">
        <f t="shared" si="0"/>
        <v>0</v>
      </c>
      <c r="V17" s="189">
        <f t="shared" si="0"/>
        <v>0</v>
      </c>
      <c r="W17" s="189">
        <f t="shared" si="10"/>
        <v>0</v>
      </c>
      <c r="X17" s="205"/>
      <c r="Z17" s="206"/>
    </row>
    <row r="18" spans="1:26" s="197" customFormat="1" ht="23.25" customHeight="1">
      <c r="A18" s="198" t="s">
        <v>1957</v>
      </c>
      <c r="B18" s="199"/>
      <c r="C18" s="200"/>
      <c r="D18" s="201"/>
      <c r="E18" s="204"/>
      <c r="F18" s="203"/>
      <c r="G18" s="203"/>
      <c r="H18" s="189">
        <f t="shared" si="1"/>
        <v>0</v>
      </c>
      <c r="I18" s="204"/>
      <c r="J18" s="189">
        <f t="shared" si="2"/>
        <v>0</v>
      </c>
      <c r="K18" s="189">
        <f t="shared" si="3"/>
        <v>0</v>
      </c>
      <c r="L18" s="189">
        <f t="shared" si="4"/>
        <v>0</v>
      </c>
      <c r="M18" s="189">
        <f t="shared" si="5"/>
        <v>0</v>
      </c>
      <c r="N18" s="204"/>
      <c r="O18" s="189">
        <f t="shared" si="6"/>
        <v>0</v>
      </c>
      <c r="P18" s="189">
        <f t="shared" si="7"/>
        <v>0</v>
      </c>
      <c r="Q18" s="189">
        <f t="shared" si="8"/>
        <v>0</v>
      </c>
      <c r="R18" s="189">
        <f t="shared" si="9"/>
        <v>0</v>
      </c>
      <c r="S18" s="196">
        <f t="shared" si="0"/>
        <v>0</v>
      </c>
      <c r="T18" s="189">
        <f t="shared" si="0"/>
        <v>0</v>
      </c>
      <c r="U18" s="189">
        <f t="shared" si="0"/>
        <v>0</v>
      </c>
      <c r="V18" s="189">
        <f t="shared" si="0"/>
        <v>0</v>
      </c>
      <c r="W18" s="189">
        <f t="shared" si="10"/>
        <v>0</v>
      </c>
      <c r="X18" s="205"/>
      <c r="Z18" s="206"/>
    </row>
    <row r="19" spans="1:26" s="197" customFormat="1" ht="23.25" customHeight="1">
      <c r="A19" s="198" t="s">
        <v>1957</v>
      </c>
      <c r="B19" s="199"/>
      <c r="C19" s="200"/>
      <c r="D19" s="201"/>
      <c r="E19" s="204"/>
      <c r="F19" s="204"/>
      <c r="G19" s="204"/>
      <c r="H19" s="189">
        <f t="shared" si="1"/>
        <v>0</v>
      </c>
      <c r="I19" s="204"/>
      <c r="J19" s="189">
        <f t="shared" si="2"/>
        <v>0</v>
      </c>
      <c r="K19" s="189">
        <f t="shared" si="3"/>
        <v>0</v>
      </c>
      <c r="L19" s="189">
        <f t="shared" si="4"/>
        <v>0</v>
      </c>
      <c r="M19" s="189">
        <f t="shared" si="5"/>
        <v>0</v>
      </c>
      <c r="N19" s="204"/>
      <c r="O19" s="189">
        <f t="shared" si="6"/>
        <v>0</v>
      </c>
      <c r="P19" s="189">
        <f t="shared" si="7"/>
        <v>0</v>
      </c>
      <c r="Q19" s="189">
        <f t="shared" si="8"/>
        <v>0</v>
      </c>
      <c r="R19" s="189">
        <f t="shared" si="9"/>
        <v>0</v>
      </c>
      <c r="S19" s="196">
        <f t="shared" si="0"/>
        <v>0</v>
      </c>
      <c r="T19" s="189">
        <f t="shared" si="0"/>
        <v>0</v>
      </c>
      <c r="U19" s="189">
        <f t="shared" si="0"/>
        <v>0</v>
      </c>
      <c r="V19" s="189">
        <f t="shared" si="0"/>
        <v>0</v>
      </c>
      <c r="W19" s="189">
        <f t="shared" si="10"/>
        <v>0</v>
      </c>
      <c r="X19" s="205"/>
      <c r="Z19" s="206"/>
    </row>
    <row r="20" spans="1:26" s="197" customFormat="1" ht="23.25" customHeight="1">
      <c r="A20" s="198" t="s">
        <v>1957</v>
      </c>
      <c r="B20" s="199"/>
      <c r="C20" s="200"/>
      <c r="D20" s="201"/>
      <c r="E20" s="204"/>
      <c r="F20" s="204"/>
      <c r="G20" s="204"/>
      <c r="H20" s="189">
        <f t="shared" si="1"/>
        <v>0</v>
      </c>
      <c r="I20" s="204"/>
      <c r="J20" s="189">
        <f t="shared" si="2"/>
        <v>0</v>
      </c>
      <c r="K20" s="189">
        <f t="shared" si="3"/>
        <v>0</v>
      </c>
      <c r="L20" s="189">
        <f t="shared" si="4"/>
        <v>0</v>
      </c>
      <c r="M20" s="189">
        <f t="shared" si="5"/>
        <v>0</v>
      </c>
      <c r="N20" s="204"/>
      <c r="O20" s="189">
        <f t="shared" si="6"/>
        <v>0</v>
      </c>
      <c r="P20" s="189">
        <f t="shared" si="7"/>
        <v>0</v>
      </c>
      <c r="Q20" s="189">
        <f t="shared" si="8"/>
        <v>0</v>
      </c>
      <c r="R20" s="189">
        <f t="shared" si="9"/>
        <v>0</v>
      </c>
      <c r="S20" s="196">
        <f t="shared" si="0"/>
        <v>0</v>
      </c>
      <c r="T20" s="189">
        <f t="shared" si="0"/>
        <v>0</v>
      </c>
      <c r="U20" s="189">
        <f t="shared" si="0"/>
        <v>0</v>
      </c>
      <c r="V20" s="189">
        <f t="shared" si="0"/>
        <v>0</v>
      </c>
      <c r="W20" s="189">
        <f t="shared" si="10"/>
        <v>0</v>
      </c>
      <c r="X20" s="205"/>
      <c r="Z20" s="206"/>
    </row>
    <row r="21" spans="1:26" s="197" customFormat="1" ht="23.25" customHeight="1">
      <c r="A21" s="198" t="s">
        <v>1957</v>
      </c>
      <c r="B21" s="209"/>
      <c r="C21" s="200"/>
      <c r="D21" s="201"/>
      <c r="E21" s="204"/>
      <c r="F21" s="203"/>
      <c r="G21" s="203"/>
      <c r="H21" s="189">
        <f t="shared" si="1"/>
        <v>0</v>
      </c>
      <c r="I21" s="204"/>
      <c r="J21" s="189">
        <f t="shared" si="2"/>
        <v>0</v>
      </c>
      <c r="K21" s="189">
        <f t="shared" si="3"/>
        <v>0</v>
      </c>
      <c r="L21" s="189">
        <f t="shared" si="4"/>
        <v>0</v>
      </c>
      <c r="M21" s="189">
        <f t="shared" si="5"/>
        <v>0</v>
      </c>
      <c r="N21" s="204"/>
      <c r="O21" s="189">
        <f t="shared" si="6"/>
        <v>0</v>
      </c>
      <c r="P21" s="189">
        <f t="shared" si="7"/>
        <v>0</v>
      </c>
      <c r="Q21" s="189">
        <f t="shared" si="8"/>
        <v>0</v>
      </c>
      <c r="R21" s="189">
        <f t="shared" si="9"/>
        <v>0</v>
      </c>
      <c r="S21" s="196">
        <f t="shared" si="0"/>
        <v>0</v>
      </c>
      <c r="T21" s="189">
        <f t="shared" si="0"/>
        <v>0</v>
      </c>
      <c r="U21" s="189">
        <f t="shared" si="0"/>
        <v>0</v>
      </c>
      <c r="V21" s="189">
        <f t="shared" si="0"/>
        <v>0</v>
      </c>
      <c r="W21" s="189">
        <f t="shared" si="10"/>
        <v>0</v>
      </c>
      <c r="X21" s="208"/>
      <c r="Z21" s="206"/>
    </row>
    <row r="22" spans="1:26" s="197" customFormat="1" ht="23.25" customHeight="1">
      <c r="A22" s="198" t="s">
        <v>1957</v>
      </c>
      <c r="B22" s="199"/>
      <c r="C22" s="207"/>
      <c r="D22" s="201"/>
      <c r="E22" s="204"/>
      <c r="F22" s="203"/>
      <c r="G22" s="203"/>
      <c r="H22" s="189">
        <f t="shared" si="1"/>
        <v>0</v>
      </c>
      <c r="I22" s="204"/>
      <c r="J22" s="189">
        <f t="shared" si="2"/>
        <v>0</v>
      </c>
      <c r="K22" s="189">
        <f t="shared" si="3"/>
        <v>0</v>
      </c>
      <c r="L22" s="189">
        <f t="shared" si="4"/>
        <v>0</v>
      </c>
      <c r="M22" s="189">
        <f t="shared" si="5"/>
        <v>0</v>
      </c>
      <c r="N22" s="204"/>
      <c r="O22" s="189">
        <f t="shared" si="6"/>
        <v>0</v>
      </c>
      <c r="P22" s="189">
        <f t="shared" si="7"/>
        <v>0</v>
      </c>
      <c r="Q22" s="189">
        <f t="shared" si="8"/>
        <v>0</v>
      </c>
      <c r="R22" s="189">
        <f t="shared" si="9"/>
        <v>0</v>
      </c>
      <c r="S22" s="196">
        <f t="shared" si="0"/>
        <v>0</v>
      </c>
      <c r="T22" s="189">
        <f t="shared" si="0"/>
        <v>0</v>
      </c>
      <c r="U22" s="189">
        <f t="shared" si="0"/>
        <v>0</v>
      </c>
      <c r="V22" s="189">
        <f t="shared" si="0"/>
        <v>0</v>
      </c>
      <c r="W22" s="189">
        <f t="shared" si="10"/>
        <v>0</v>
      </c>
      <c r="X22" s="208"/>
      <c r="Z22" s="206"/>
    </row>
    <row r="23" spans="1:26" s="197" customFormat="1" ht="23.25" customHeight="1">
      <c r="A23" s="198" t="s">
        <v>1957</v>
      </c>
      <c r="B23" s="209"/>
      <c r="C23" s="207"/>
      <c r="D23" s="210"/>
      <c r="E23" s="204"/>
      <c r="F23" s="203"/>
      <c r="G23" s="203"/>
      <c r="H23" s="189">
        <f t="shared" si="1"/>
        <v>0</v>
      </c>
      <c r="I23" s="204"/>
      <c r="J23" s="189">
        <f t="shared" si="2"/>
        <v>0</v>
      </c>
      <c r="K23" s="189">
        <f t="shared" si="3"/>
        <v>0</v>
      </c>
      <c r="L23" s="189">
        <f t="shared" si="4"/>
        <v>0</v>
      </c>
      <c r="M23" s="189">
        <f t="shared" si="5"/>
        <v>0</v>
      </c>
      <c r="N23" s="204"/>
      <c r="O23" s="189">
        <f t="shared" si="6"/>
        <v>0</v>
      </c>
      <c r="P23" s="189">
        <f t="shared" si="7"/>
        <v>0</v>
      </c>
      <c r="Q23" s="189">
        <f t="shared" si="8"/>
        <v>0</v>
      </c>
      <c r="R23" s="189">
        <f t="shared" si="9"/>
        <v>0</v>
      </c>
      <c r="S23" s="196">
        <f t="shared" ref="S23:V23" si="11">N23-I23</f>
        <v>0</v>
      </c>
      <c r="T23" s="189">
        <f t="shared" si="11"/>
        <v>0</v>
      </c>
      <c r="U23" s="189">
        <f t="shared" si="11"/>
        <v>0</v>
      </c>
      <c r="V23" s="189">
        <f t="shared" si="11"/>
        <v>0</v>
      </c>
      <c r="W23" s="189">
        <f t="shared" si="10"/>
        <v>0</v>
      </c>
      <c r="X23" s="208"/>
      <c r="Z23" s="206"/>
    </row>
    <row r="24" spans="1:26" s="211" customFormat="1" ht="23.25" customHeight="1">
      <c r="B24" s="212"/>
      <c r="C24" s="213"/>
      <c r="D24" s="214"/>
      <c r="E24" s="215"/>
      <c r="F24" s="216"/>
      <c r="G24" s="216"/>
      <c r="H24" s="216"/>
      <c r="I24" s="217"/>
      <c r="J24" s="216"/>
      <c r="K24" s="216"/>
      <c r="L24" s="216"/>
      <c r="M24" s="216"/>
      <c r="N24" s="217"/>
      <c r="O24" s="216"/>
      <c r="P24" s="216"/>
      <c r="Q24" s="216"/>
      <c r="R24" s="216"/>
      <c r="S24" s="218"/>
      <c r="T24" s="216"/>
      <c r="U24" s="216"/>
      <c r="V24" s="216"/>
      <c r="W24" s="216"/>
      <c r="X24" s="219"/>
      <c r="Z24" s="220"/>
    </row>
    <row r="25" spans="1:26" s="211" customFormat="1" ht="23.25" customHeight="1">
      <c r="B25" s="221" t="s">
        <v>1958</v>
      </c>
      <c r="C25" s="219"/>
      <c r="D25" s="219"/>
      <c r="E25" s="219"/>
      <c r="F25" s="219"/>
      <c r="G25" s="219"/>
      <c r="H25" s="219"/>
      <c r="I25" s="219"/>
      <c r="J25" s="222">
        <f>SUM(J7:J24)</f>
        <v>2631094</v>
      </c>
      <c r="K25" s="222">
        <f t="shared" ref="K25:M25" si="12">SUM(K7:K24)</f>
        <v>8965786</v>
      </c>
      <c r="L25" s="222">
        <f t="shared" si="12"/>
        <v>12264002</v>
      </c>
      <c r="M25" s="222">
        <f t="shared" si="12"/>
        <v>23860882</v>
      </c>
      <c r="N25" s="222"/>
      <c r="O25" s="222">
        <f t="shared" ref="O25:R25" si="13">SUM(O7:O24)</f>
        <v>47230516</v>
      </c>
      <c r="P25" s="222">
        <f t="shared" si="13"/>
        <v>127929342</v>
      </c>
      <c r="Q25" s="222">
        <f t="shared" si="13"/>
        <v>43864331</v>
      </c>
      <c r="R25" s="222">
        <f t="shared" si="13"/>
        <v>219024189</v>
      </c>
      <c r="S25" s="222"/>
      <c r="T25" s="222">
        <f t="shared" ref="T25:W25" si="14">SUM(T7:T24)</f>
        <v>44599422</v>
      </c>
      <c r="U25" s="222">
        <f t="shared" si="14"/>
        <v>118963556</v>
      </c>
      <c r="V25" s="222">
        <f t="shared" si="14"/>
        <v>31600329</v>
      </c>
      <c r="W25" s="222">
        <f t="shared" si="14"/>
        <v>195163307</v>
      </c>
      <c r="X25" s="219"/>
    </row>
    <row r="27" spans="1:26">
      <c r="H27" s="223"/>
    </row>
    <row r="28" spans="1:26">
      <c r="H28" s="224"/>
    </row>
  </sheetData>
  <mergeCells count="9">
    <mergeCell ref="B1:X1"/>
    <mergeCell ref="B3:B4"/>
    <mergeCell ref="C3:C4"/>
    <mergeCell ref="D3:D4"/>
    <mergeCell ref="E3:H3"/>
    <mergeCell ref="I3:M3"/>
    <mergeCell ref="N3:R3"/>
    <mergeCell ref="S3:W3"/>
    <mergeCell ref="X3:X4"/>
  </mergeCells>
  <phoneticPr fontId="1" type="noConversion"/>
  <pageMargins left="0.55118110236220474" right="0.11811023622047245" top="0.74803149606299213" bottom="0.74803149606299213" header="0.31496062992125984" footer="0.31496062992125984"/>
  <pageSetup paperSize="9" scale="5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8"/>
  <sheetViews>
    <sheetView view="pageBreakPreview" topLeftCell="B1" zoomScale="80" zoomScaleSheetLayoutView="80" workbookViewId="0">
      <pane xSplit="3" ySplit="4" topLeftCell="L11" activePane="bottomRight" state="frozen"/>
      <selection activeCell="H11" sqref="H11"/>
      <selection pane="topRight" activeCell="H11" sqref="H11"/>
      <selection pane="bottomLeft" activeCell="H11" sqref="H11"/>
      <selection pane="bottomRight" activeCell="H11" sqref="H11"/>
    </sheetView>
  </sheetViews>
  <sheetFormatPr defaultRowHeight="16.5"/>
  <cols>
    <col min="1" max="1" width="0.140625" style="177" customWidth="1"/>
    <col min="2" max="2" width="27.42578125" style="177" customWidth="1"/>
    <col min="3" max="3" width="10.5703125" style="177" customWidth="1"/>
    <col min="4" max="4" width="6" style="177" customWidth="1"/>
    <col min="5" max="8" width="7.85546875" style="177" customWidth="1"/>
    <col min="9" max="9" width="7.5703125" style="177" customWidth="1"/>
    <col min="10" max="12" width="13.28515625" style="177" customWidth="1"/>
    <col min="13" max="13" width="14" style="177" customWidth="1"/>
    <col min="14" max="14" width="7.85546875" style="177" customWidth="1"/>
    <col min="15" max="17" width="13.28515625" style="177" customWidth="1"/>
    <col min="18" max="18" width="13.85546875" style="177" customWidth="1"/>
    <col min="19" max="19" width="7.85546875" style="177" customWidth="1"/>
    <col min="20" max="23" width="13.28515625" style="177" customWidth="1"/>
    <col min="24" max="24" width="8.28515625" style="177" customWidth="1"/>
    <col min="25" max="256" width="9.140625" style="177"/>
    <col min="257" max="257" width="0.140625" style="177" customWidth="1"/>
    <col min="258" max="258" width="27.42578125" style="177" customWidth="1"/>
    <col min="259" max="259" width="10.5703125" style="177" customWidth="1"/>
    <col min="260" max="260" width="6" style="177" customWidth="1"/>
    <col min="261" max="264" width="7.85546875" style="177" customWidth="1"/>
    <col min="265" max="265" width="7.5703125" style="177" customWidth="1"/>
    <col min="266" max="268" width="13.28515625" style="177" customWidth="1"/>
    <col min="269" max="269" width="14" style="177" customWidth="1"/>
    <col min="270" max="270" width="7.85546875" style="177" customWidth="1"/>
    <col min="271" max="273" width="13.28515625" style="177" customWidth="1"/>
    <col min="274" max="274" width="13.85546875" style="177" customWidth="1"/>
    <col min="275" max="275" width="7.85546875" style="177" customWidth="1"/>
    <col min="276" max="279" width="13.28515625" style="177" customWidth="1"/>
    <col min="280" max="280" width="8.28515625" style="177" customWidth="1"/>
    <col min="281" max="512" width="9.140625" style="177"/>
    <col min="513" max="513" width="0.140625" style="177" customWidth="1"/>
    <col min="514" max="514" width="27.42578125" style="177" customWidth="1"/>
    <col min="515" max="515" width="10.5703125" style="177" customWidth="1"/>
    <col min="516" max="516" width="6" style="177" customWidth="1"/>
    <col min="517" max="520" width="7.85546875" style="177" customWidth="1"/>
    <col min="521" max="521" width="7.5703125" style="177" customWidth="1"/>
    <col min="522" max="524" width="13.28515625" style="177" customWidth="1"/>
    <col min="525" max="525" width="14" style="177" customWidth="1"/>
    <col min="526" max="526" width="7.85546875" style="177" customWidth="1"/>
    <col min="527" max="529" width="13.28515625" style="177" customWidth="1"/>
    <col min="530" max="530" width="13.85546875" style="177" customWidth="1"/>
    <col min="531" max="531" width="7.85546875" style="177" customWidth="1"/>
    <col min="532" max="535" width="13.28515625" style="177" customWidth="1"/>
    <col min="536" max="536" width="8.28515625" style="177" customWidth="1"/>
    <col min="537" max="768" width="9.140625" style="177"/>
    <col min="769" max="769" width="0.140625" style="177" customWidth="1"/>
    <col min="770" max="770" width="27.42578125" style="177" customWidth="1"/>
    <col min="771" max="771" width="10.5703125" style="177" customWidth="1"/>
    <col min="772" max="772" width="6" style="177" customWidth="1"/>
    <col min="773" max="776" width="7.85546875" style="177" customWidth="1"/>
    <col min="777" max="777" width="7.5703125" style="177" customWidth="1"/>
    <col min="778" max="780" width="13.28515625" style="177" customWidth="1"/>
    <col min="781" max="781" width="14" style="177" customWidth="1"/>
    <col min="782" max="782" width="7.85546875" style="177" customWidth="1"/>
    <col min="783" max="785" width="13.28515625" style="177" customWidth="1"/>
    <col min="786" max="786" width="13.85546875" style="177" customWidth="1"/>
    <col min="787" max="787" width="7.85546875" style="177" customWidth="1"/>
    <col min="788" max="791" width="13.28515625" style="177" customWidth="1"/>
    <col min="792" max="792" width="8.28515625" style="177" customWidth="1"/>
    <col min="793" max="1024" width="9.140625" style="177"/>
    <col min="1025" max="1025" width="0.140625" style="177" customWidth="1"/>
    <col min="1026" max="1026" width="27.42578125" style="177" customWidth="1"/>
    <col min="1027" max="1027" width="10.5703125" style="177" customWidth="1"/>
    <col min="1028" max="1028" width="6" style="177" customWidth="1"/>
    <col min="1029" max="1032" width="7.85546875" style="177" customWidth="1"/>
    <col min="1033" max="1033" width="7.5703125" style="177" customWidth="1"/>
    <col min="1034" max="1036" width="13.28515625" style="177" customWidth="1"/>
    <col min="1037" max="1037" width="14" style="177" customWidth="1"/>
    <col min="1038" max="1038" width="7.85546875" style="177" customWidth="1"/>
    <col min="1039" max="1041" width="13.28515625" style="177" customWidth="1"/>
    <col min="1042" max="1042" width="13.85546875" style="177" customWidth="1"/>
    <col min="1043" max="1043" width="7.85546875" style="177" customWidth="1"/>
    <col min="1044" max="1047" width="13.28515625" style="177" customWidth="1"/>
    <col min="1048" max="1048" width="8.28515625" style="177" customWidth="1"/>
    <col min="1049" max="1280" width="9.140625" style="177"/>
    <col min="1281" max="1281" width="0.140625" style="177" customWidth="1"/>
    <col min="1282" max="1282" width="27.42578125" style="177" customWidth="1"/>
    <col min="1283" max="1283" width="10.5703125" style="177" customWidth="1"/>
    <col min="1284" max="1284" width="6" style="177" customWidth="1"/>
    <col min="1285" max="1288" width="7.85546875" style="177" customWidth="1"/>
    <col min="1289" max="1289" width="7.5703125" style="177" customWidth="1"/>
    <col min="1290" max="1292" width="13.28515625" style="177" customWidth="1"/>
    <col min="1293" max="1293" width="14" style="177" customWidth="1"/>
    <col min="1294" max="1294" width="7.85546875" style="177" customWidth="1"/>
    <col min="1295" max="1297" width="13.28515625" style="177" customWidth="1"/>
    <col min="1298" max="1298" width="13.85546875" style="177" customWidth="1"/>
    <col min="1299" max="1299" width="7.85546875" style="177" customWidth="1"/>
    <col min="1300" max="1303" width="13.28515625" style="177" customWidth="1"/>
    <col min="1304" max="1304" width="8.28515625" style="177" customWidth="1"/>
    <col min="1305" max="1536" width="9.140625" style="177"/>
    <col min="1537" max="1537" width="0.140625" style="177" customWidth="1"/>
    <col min="1538" max="1538" width="27.42578125" style="177" customWidth="1"/>
    <col min="1539" max="1539" width="10.5703125" style="177" customWidth="1"/>
    <col min="1540" max="1540" width="6" style="177" customWidth="1"/>
    <col min="1541" max="1544" width="7.85546875" style="177" customWidth="1"/>
    <col min="1545" max="1545" width="7.5703125" style="177" customWidth="1"/>
    <col min="1546" max="1548" width="13.28515625" style="177" customWidth="1"/>
    <col min="1549" max="1549" width="14" style="177" customWidth="1"/>
    <col min="1550" max="1550" width="7.85546875" style="177" customWidth="1"/>
    <col min="1551" max="1553" width="13.28515625" style="177" customWidth="1"/>
    <col min="1554" max="1554" width="13.85546875" style="177" customWidth="1"/>
    <col min="1555" max="1555" width="7.85546875" style="177" customWidth="1"/>
    <col min="1556" max="1559" width="13.28515625" style="177" customWidth="1"/>
    <col min="1560" max="1560" width="8.28515625" style="177" customWidth="1"/>
    <col min="1561" max="1792" width="9.140625" style="177"/>
    <col min="1793" max="1793" width="0.140625" style="177" customWidth="1"/>
    <col min="1794" max="1794" width="27.42578125" style="177" customWidth="1"/>
    <col min="1795" max="1795" width="10.5703125" style="177" customWidth="1"/>
    <col min="1796" max="1796" width="6" style="177" customWidth="1"/>
    <col min="1797" max="1800" width="7.85546875" style="177" customWidth="1"/>
    <col min="1801" max="1801" width="7.5703125" style="177" customWidth="1"/>
    <col min="1802" max="1804" width="13.28515625" style="177" customWidth="1"/>
    <col min="1805" max="1805" width="14" style="177" customWidth="1"/>
    <col min="1806" max="1806" width="7.85546875" style="177" customWidth="1"/>
    <col min="1807" max="1809" width="13.28515625" style="177" customWidth="1"/>
    <col min="1810" max="1810" width="13.85546875" style="177" customWidth="1"/>
    <col min="1811" max="1811" width="7.85546875" style="177" customWidth="1"/>
    <col min="1812" max="1815" width="13.28515625" style="177" customWidth="1"/>
    <col min="1816" max="1816" width="8.28515625" style="177" customWidth="1"/>
    <col min="1817" max="2048" width="9.140625" style="177"/>
    <col min="2049" max="2049" width="0.140625" style="177" customWidth="1"/>
    <col min="2050" max="2050" width="27.42578125" style="177" customWidth="1"/>
    <col min="2051" max="2051" width="10.5703125" style="177" customWidth="1"/>
    <col min="2052" max="2052" width="6" style="177" customWidth="1"/>
    <col min="2053" max="2056" width="7.85546875" style="177" customWidth="1"/>
    <col min="2057" max="2057" width="7.5703125" style="177" customWidth="1"/>
    <col min="2058" max="2060" width="13.28515625" style="177" customWidth="1"/>
    <col min="2061" max="2061" width="14" style="177" customWidth="1"/>
    <col min="2062" max="2062" width="7.85546875" style="177" customWidth="1"/>
    <col min="2063" max="2065" width="13.28515625" style="177" customWidth="1"/>
    <col min="2066" max="2066" width="13.85546875" style="177" customWidth="1"/>
    <col min="2067" max="2067" width="7.85546875" style="177" customWidth="1"/>
    <col min="2068" max="2071" width="13.28515625" style="177" customWidth="1"/>
    <col min="2072" max="2072" width="8.28515625" style="177" customWidth="1"/>
    <col min="2073" max="2304" width="9.140625" style="177"/>
    <col min="2305" max="2305" width="0.140625" style="177" customWidth="1"/>
    <col min="2306" max="2306" width="27.42578125" style="177" customWidth="1"/>
    <col min="2307" max="2307" width="10.5703125" style="177" customWidth="1"/>
    <col min="2308" max="2308" width="6" style="177" customWidth="1"/>
    <col min="2309" max="2312" width="7.85546875" style="177" customWidth="1"/>
    <col min="2313" max="2313" width="7.5703125" style="177" customWidth="1"/>
    <col min="2314" max="2316" width="13.28515625" style="177" customWidth="1"/>
    <col min="2317" max="2317" width="14" style="177" customWidth="1"/>
    <col min="2318" max="2318" width="7.85546875" style="177" customWidth="1"/>
    <col min="2319" max="2321" width="13.28515625" style="177" customWidth="1"/>
    <col min="2322" max="2322" width="13.85546875" style="177" customWidth="1"/>
    <col min="2323" max="2323" width="7.85546875" style="177" customWidth="1"/>
    <col min="2324" max="2327" width="13.28515625" style="177" customWidth="1"/>
    <col min="2328" max="2328" width="8.28515625" style="177" customWidth="1"/>
    <col min="2329" max="2560" width="9.140625" style="177"/>
    <col min="2561" max="2561" width="0.140625" style="177" customWidth="1"/>
    <col min="2562" max="2562" width="27.42578125" style="177" customWidth="1"/>
    <col min="2563" max="2563" width="10.5703125" style="177" customWidth="1"/>
    <col min="2564" max="2564" width="6" style="177" customWidth="1"/>
    <col min="2565" max="2568" width="7.85546875" style="177" customWidth="1"/>
    <col min="2569" max="2569" width="7.5703125" style="177" customWidth="1"/>
    <col min="2570" max="2572" width="13.28515625" style="177" customWidth="1"/>
    <col min="2573" max="2573" width="14" style="177" customWidth="1"/>
    <col min="2574" max="2574" width="7.85546875" style="177" customWidth="1"/>
    <col min="2575" max="2577" width="13.28515625" style="177" customWidth="1"/>
    <col min="2578" max="2578" width="13.85546875" style="177" customWidth="1"/>
    <col min="2579" max="2579" width="7.85546875" style="177" customWidth="1"/>
    <col min="2580" max="2583" width="13.28515625" style="177" customWidth="1"/>
    <col min="2584" max="2584" width="8.28515625" style="177" customWidth="1"/>
    <col min="2585" max="2816" width="9.140625" style="177"/>
    <col min="2817" max="2817" width="0.140625" style="177" customWidth="1"/>
    <col min="2818" max="2818" width="27.42578125" style="177" customWidth="1"/>
    <col min="2819" max="2819" width="10.5703125" style="177" customWidth="1"/>
    <col min="2820" max="2820" width="6" style="177" customWidth="1"/>
    <col min="2821" max="2824" width="7.85546875" style="177" customWidth="1"/>
    <col min="2825" max="2825" width="7.5703125" style="177" customWidth="1"/>
    <col min="2826" max="2828" width="13.28515625" style="177" customWidth="1"/>
    <col min="2829" max="2829" width="14" style="177" customWidth="1"/>
    <col min="2830" max="2830" width="7.85546875" style="177" customWidth="1"/>
    <col min="2831" max="2833" width="13.28515625" style="177" customWidth="1"/>
    <col min="2834" max="2834" width="13.85546875" style="177" customWidth="1"/>
    <col min="2835" max="2835" width="7.85546875" style="177" customWidth="1"/>
    <col min="2836" max="2839" width="13.28515625" style="177" customWidth="1"/>
    <col min="2840" max="2840" width="8.28515625" style="177" customWidth="1"/>
    <col min="2841" max="3072" width="9.140625" style="177"/>
    <col min="3073" max="3073" width="0.140625" style="177" customWidth="1"/>
    <col min="3074" max="3074" width="27.42578125" style="177" customWidth="1"/>
    <col min="3075" max="3075" width="10.5703125" style="177" customWidth="1"/>
    <col min="3076" max="3076" width="6" style="177" customWidth="1"/>
    <col min="3077" max="3080" width="7.85546875" style="177" customWidth="1"/>
    <col min="3081" max="3081" width="7.5703125" style="177" customWidth="1"/>
    <col min="3082" max="3084" width="13.28515625" style="177" customWidth="1"/>
    <col min="3085" max="3085" width="14" style="177" customWidth="1"/>
    <col min="3086" max="3086" width="7.85546875" style="177" customWidth="1"/>
    <col min="3087" max="3089" width="13.28515625" style="177" customWidth="1"/>
    <col min="3090" max="3090" width="13.85546875" style="177" customWidth="1"/>
    <col min="3091" max="3091" width="7.85546875" style="177" customWidth="1"/>
    <col min="3092" max="3095" width="13.28515625" style="177" customWidth="1"/>
    <col min="3096" max="3096" width="8.28515625" style="177" customWidth="1"/>
    <col min="3097" max="3328" width="9.140625" style="177"/>
    <col min="3329" max="3329" width="0.140625" style="177" customWidth="1"/>
    <col min="3330" max="3330" width="27.42578125" style="177" customWidth="1"/>
    <col min="3331" max="3331" width="10.5703125" style="177" customWidth="1"/>
    <col min="3332" max="3332" width="6" style="177" customWidth="1"/>
    <col min="3333" max="3336" width="7.85546875" style="177" customWidth="1"/>
    <col min="3337" max="3337" width="7.5703125" style="177" customWidth="1"/>
    <col min="3338" max="3340" width="13.28515625" style="177" customWidth="1"/>
    <col min="3341" max="3341" width="14" style="177" customWidth="1"/>
    <col min="3342" max="3342" width="7.85546875" style="177" customWidth="1"/>
    <col min="3343" max="3345" width="13.28515625" style="177" customWidth="1"/>
    <col min="3346" max="3346" width="13.85546875" style="177" customWidth="1"/>
    <col min="3347" max="3347" width="7.85546875" style="177" customWidth="1"/>
    <col min="3348" max="3351" width="13.28515625" style="177" customWidth="1"/>
    <col min="3352" max="3352" width="8.28515625" style="177" customWidth="1"/>
    <col min="3353" max="3584" width="9.140625" style="177"/>
    <col min="3585" max="3585" width="0.140625" style="177" customWidth="1"/>
    <col min="3586" max="3586" width="27.42578125" style="177" customWidth="1"/>
    <col min="3587" max="3587" width="10.5703125" style="177" customWidth="1"/>
    <col min="3588" max="3588" width="6" style="177" customWidth="1"/>
    <col min="3589" max="3592" width="7.85546875" style="177" customWidth="1"/>
    <col min="3593" max="3593" width="7.5703125" style="177" customWidth="1"/>
    <col min="3594" max="3596" width="13.28515625" style="177" customWidth="1"/>
    <col min="3597" max="3597" width="14" style="177" customWidth="1"/>
    <col min="3598" max="3598" width="7.85546875" style="177" customWidth="1"/>
    <col min="3599" max="3601" width="13.28515625" style="177" customWidth="1"/>
    <col min="3602" max="3602" width="13.85546875" style="177" customWidth="1"/>
    <col min="3603" max="3603" width="7.85546875" style="177" customWidth="1"/>
    <col min="3604" max="3607" width="13.28515625" style="177" customWidth="1"/>
    <col min="3608" max="3608" width="8.28515625" style="177" customWidth="1"/>
    <col min="3609" max="3840" width="9.140625" style="177"/>
    <col min="3841" max="3841" width="0.140625" style="177" customWidth="1"/>
    <col min="3842" max="3842" width="27.42578125" style="177" customWidth="1"/>
    <col min="3843" max="3843" width="10.5703125" style="177" customWidth="1"/>
    <col min="3844" max="3844" width="6" style="177" customWidth="1"/>
    <col min="3845" max="3848" width="7.85546875" style="177" customWidth="1"/>
    <col min="3849" max="3849" width="7.5703125" style="177" customWidth="1"/>
    <col min="3850" max="3852" width="13.28515625" style="177" customWidth="1"/>
    <col min="3853" max="3853" width="14" style="177" customWidth="1"/>
    <col min="3854" max="3854" width="7.85546875" style="177" customWidth="1"/>
    <col min="3855" max="3857" width="13.28515625" style="177" customWidth="1"/>
    <col min="3858" max="3858" width="13.85546875" style="177" customWidth="1"/>
    <col min="3859" max="3859" width="7.85546875" style="177" customWidth="1"/>
    <col min="3860" max="3863" width="13.28515625" style="177" customWidth="1"/>
    <col min="3864" max="3864" width="8.28515625" style="177" customWidth="1"/>
    <col min="3865" max="4096" width="9.140625" style="177"/>
    <col min="4097" max="4097" width="0.140625" style="177" customWidth="1"/>
    <col min="4098" max="4098" width="27.42578125" style="177" customWidth="1"/>
    <col min="4099" max="4099" width="10.5703125" style="177" customWidth="1"/>
    <col min="4100" max="4100" width="6" style="177" customWidth="1"/>
    <col min="4101" max="4104" width="7.85546875" style="177" customWidth="1"/>
    <col min="4105" max="4105" width="7.5703125" style="177" customWidth="1"/>
    <col min="4106" max="4108" width="13.28515625" style="177" customWidth="1"/>
    <col min="4109" max="4109" width="14" style="177" customWidth="1"/>
    <col min="4110" max="4110" width="7.85546875" style="177" customWidth="1"/>
    <col min="4111" max="4113" width="13.28515625" style="177" customWidth="1"/>
    <col min="4114" max="4114" width="13.85546875" style="177" customWidth="1"/>
    <col min="4115" max="4115" width="7.85546875" style="177" customWidth="1"/>
    <col min="4116" max="4119" width="13.28515625" style="177" customWidth="1"/>
    <col min="4120" max="4120" width="8.28515625" style="177" customWidth="1"/>
    <col min="4121" max="4352" width="9.140625" style="177"/>
    <col min="4353" max="4353" width="0.140625" style="177" customWidth="1"/>
    <col min="4354" max="4354" width="27.42578125" style="177" customWidth="1"/>
    <col min="4355" max="4355" width="10.5703125" style="177" customWidth="1"/>
    <col min="4356" max="4356" width="6" style="177" customWidth="1"/>
    <col min="4357" max="4360" width="7.85546875" style="177" customWidth="1"/>
    <col min="4361" max="4361" width="7.5703125" style="177" customWidth="1"/>
    <col min="4362" max="4364" width="13.28515625" style="177" customWidth="1"/>
    <col min="4365" max="4365" width="14" style="177" customWidth="1"/>
    <col min="4366" max="4366" width="7.85546875" style="177" customWidth="1"/>
    <col min="4367" max="4369" width="13.28515625" style="177" customWidth="1"/>
    <col min="4370" max="4370" width="13.85546875" style="177" customWidth="1"/>
    <col min="4371" max="4371" width="7.85546875" style="177" customWidth="1"/>
    <col min="4372" max="4375" width="13.28515625" style="177" customWidth="1"/>
    <col min="4376" max="4376" width="8.28515625" style="177" customWidth="1"/>
    <col min="4377" max="4608" width="9.140625" style="177"/>
    <col min="4609" max="4609" width="0.140625" style="177" customWidth="1"/>
    <col min="4610" max="4610" width="27.42578125" style="177" customWidth="1"/>
    <col min="4611" max="4611" width="10.5703125" style="177" customWidth="1"/>
    <col min="4612" max="4612" width="6" style="177" customWidth="1"/>
    <col min="4613" max="4616" width="7.85546875" style="177" customWidth="1"/>
    <col min="4617" max="4617" width="7.5703125" style="177" customWidth="1"/>
    <col min="4618" max="4620" width="13.28515625" style="177" customWidth="1"/>
    <col min="4621" max="4621" width="14" style="177" customWidth="1"/>
    <col min="4622" max="4622" width="7.85546875" style="177" customWidth="1"/>
    <col min="4623" max="4625" width="13.28515625" style="177" customWidth="1"/>
    <col min="4626" max="4626" width="13.85546875" style="177" customWidth="1"/>
    <col min="4627" max="4627" width="7.85546875" style="177" customWidth="1"/>
    <col min="4628" max="4631" width="13.28515625" style="177" customWidth="1"/>
    <col min="4632" max="4632" width="8.28515625" style="177" customWidth="1"/>
    <col min="4633" max="4864" width="9.140625" style="177"/>
    <col min="4865" max="4865" width="0.140625" style="177" customWidth="1"/>
    <col min="4866" max="4866" width="27.42578125" style="177" customWidth="1"/>
    <col min="4867" max="4867" width="10.5703125" style="177" customWidth="1"/>
    <col min="4868" max="4868" width="6" style="177" customWidth="1"/>
    <col min="4869" max="4872" width="7.85546875" style="177" customWidth="1"/>
    <col min="4873" max="4873" width="7.5703125" style="177" customWidth="1"/>
    <col min="4874" max="4876" width="13.28515625" style="177" customWidth="1"/>
    <col min="4877" max="4877" width="14" style="177" customWidth="1"/>
    <col min="4878" max="4878" width="7.85546875" style="177" customWidth="1"/>
    <col min="4879" max="4881" width="13.28515625" style="177" customWidth="1"/>
    <col min="4882" max="4882" width="13.85546875" style="177" customWidth="1"/>
    <col min="4883" max="4883" width="7.85546875" style="177" customWidth="1"/>
    <col min="4884" max="4887" width="13.28515625" style="177" customWidth="1"/>
    <col min="4888" max="4888" width="8.28515625" style="177" customWidth="1"/>
    <col min="4889" max="5120" width="9.140625" style="177"/>
    <col min="5121" max="5121" width="0.140625" style="177" customWidth="1"/>
    <col min="5122" max="5122" width="27.42578125" style="177" customWidth="1"/>
    <col min="5123" max="5123" width="10.5703125" style="177" customWidth="1"/>
    <col min="5124" max="5124" width="6" style="177" customWidth="1"/>
    <col min="5125" max="5128" width="7.85546875" style="177" customWidth="1"/>
    <col min="5129" max="5129" width="7.5703125" style="177" customWidth="1"/>
    <col min="5130" max="5132" width="13.28515625" style="177" customWidth="1"/>
    <col min="5133" max="5133" width="14" style="177" customWidth="1"/>
    <col min="5134" max="5134" width="7.85546875" style="177" customWidth="1"/>
    <col min="5135" max="5137" width="13.28515625" style="177" customWidth="1"/>
    <col min="5138" max="5138" width="13.85546875" style="177" customWidth="1"/>
    <col min="5139" max="5139" width="7.85546875" style="177" customWidth="1"/>
    <col min="5140" max="5143" width="13.28515625" style="177" customWidth="1"/>
    <col min="5144" max="5144" width="8.28515625" style="177" customWidth="1"/>
    <col min="5145" max="5376" width="9.140625" style="177"/>
    <col min="5377" max="5377" width="0.140625" style="177" customWidth="1"/>
    <col min="5378" max="5378" width="27.42578125" style="177" customWidth="1"/>
    <col min="5379" max="5379" width="10.5703125" style="177" customWidth="1"/>
    <col min="5380" max="5380" width="6" style="177" customWidth="1"/>
    <col min="5381" max="5384" width="7.85546875" style="177" customWidth="1"/>
    <col min="5385" max="5385" width="7.5703125" style="177" customWidth="1"/>
    <col min="5386" max="5388" width="13.28515625" style="177" customWidth="1"/>
    <col min="5389" max="5389" width="14" style="177" customWidth="1"/>
    <col min="5390" max="5390" width="7.85546875" style="177" customWidth="1"/>
    <col min="5391" max="5393" width="13.28515625" style="177" customWidth="1"/>
    <col min="5394" max="5394" width="13.85546875" style="177" customWidth="1"/>
    <col min="5395" max="5395" width="7.85546875" style="177" customWidth="1"/>
    <col min="5396" max="5399" width="13.28515625" style="177" customWidth="1"/>
    <col min="5400" max="5400" width="8.28515625" style="177" customWidth="1"/>
    <col min="5401" max="5632" width="9.140625" style="177"/>
    <col min="5633" max="5633" width="0.140625" style="177" customWidth="1"/>
    <col min="5634" max="5634" width="27.42578125" style="177" customWidth="1"/>
    <col min="5635" max="5635" width="10.5703125" style="177" customWidth="1"/>
    <col min="5636" max="5636" width="6" style="177" customWidth="1"/>
    <col min="5637" max="5640" width="7.85546875" style="177" customWidth="1"/>
    <col min="5641" max="5641" width="7.5703125" style="177" customWidth="1"/>
    <col min="5642" max="5644" width="13.28515625" style="177" customWidth="1"/>
    <col min="5645" max="5645" width="14" style="177" customWidth="1"/>
    <col min="5646" max="5646" width="7.85546875" style="177" customWidth="1"/>
    <col min="5647" max="5649" width="13.28515625" style="177" customWidth="1"/>
    <col min="5650" max="5650" width="13.85546875" style="177" customWidth="1"/>
    <col min="5651" max="5651" width="7.85546875" style="177" customWidth="1"/>
    <col min="5652" max="5655" width="13.28515625" style="177" customWidth="1"/>
    <col min="5656" max="5656" width="8.28515625" style="177" customWidth="1"/>
    <col min="5657" max="5888" width="9.140625" style="177"/>
    <col min="5889" max="5889" width="0.140625" style="177" customWidth="1"/>
    <col min="5890" max="5890" width="27.42578125" style="177" customWidth="1"/>
    <col min="5891" max="5891" width="10.5703125" style="177" customWidth="1"/>
    <col min="5892" max="5892" width="6" style="177" customWidth="1"/>
    <col min="5893" max="5896" width="7.85546875" style="177" customWidth="1"/>
    <col min="5897" max="5897" width="7.5703125" style="177" customWidth="1"/>
    <col min="5898" max="5900" width="13.28515625" style="177" customWidth="1"/>
    <col min="5901" max="5901" width="14" style="177" customWidth="1"/>
    <col min="5902" max="5902" width="7.85546875" style="177" customWidth="1"/>
    <col min="5903" max="5905" width="13.28515625" style="177" customWidth="1"/>
    <col min="5906" max="5906" width="13.85546875" style="177" customWidth="1"/>
    <col min="5907" max="5907" width="7.85546875" style="177" customWidth="1"/>
    <col min="5908" max="5911" width="13.28515625" style="177" customWidth="1"/>
    <col min="5912" max="5912" width="8.28515625" style="177" customWidth="1"/>
    <col min="5913" max="6144" width="9.140625" style="177"/>
    <col min="6145" max="6145" width="0.140625" style="177" customWidth="1"/>
    <col min="6146" max="6146" width="27.42578125" style="177" customWidth="1"/>
    <col min="6147" max="6147" width="10.5703125" style="177" customWidth="1"/>
    <col min="6148" max="6148" width="6" style="177" customWidth="1"/>
    <col min="6149" max="6152" width="7.85546875" style="177" customWidth="1"/>
    <col min="6153" max="6153" width="7.5703125" style="177" customWidth="1"/>
    <col min="6154" max="6156" width="13.28515625" style="177" customWidth="1"/>
    <col min="6157" max="6157" width="14" style="177" customWidth="1"/>
    <col min="6158" max="6158" width="7.85546875" style="177" customWidth="1"/>
    <col min="6159" max="6161" width="13.28515625" style="177" customWidth="1"/>
    <col min="6162" max="6162" width="13.85546875" style="177" customWidth="1"/>
    <col min="6163" max="6163" width="7.85546875" style="177" customWidth="1"/>
    <col min="6164" max="6167" width="13.28515625" style="177" customWidth="1"/>
    <col min="6168" max="6168" width="8.28515625" style="177" customWidth="1"/>
    <col min="6169" max="6400" width="9.140625" style="177"/>
    <col min="6401" max="6401" width="0.140625" style="177" customWidth="1"/>
    <col min="6402" max="6402" width="27.42578125" style="177" customWidth="1"/>
    <col min="6403" max="6403" width="10.5703125" style="177" customWidth="1"/>
    <col min="6404" max="6404" width="6" style="177" customWidth="1"/>
    <col min="6405" max="6408" width="7.85546875" style="177" customWidth="1"/>
    <col min="6409" max="6409" width="7.5703125" style="177" customWidth="1"/>
    <col min="6410" max="6412" width="13.28515625" style="177" customWidth="1"/>
    <col min="6413" max="6413" width="14" style="177" customWidth="1"/>
    <col min="6414" max="6414" width="7.85546875" style="177" customWidth="1"/>
    <col min="6415" max="6417" width="13.28515625" style="177" customWidth="1"/>
    <col min="6418" max="6418" width="13.85546875" style="177" customWidth="1"/>
    <col min="6419" max="6419" width="7.85546875" style="177" customWidth="1"/>
    <col min="6420" max="6423" width="13.28515625" style="177" customWidth="1"/>
    <col min="6424" max="6424" width="8.28515625" style="177" customWidth="1"/>
    <col min="6425" max="6656" width="9.140625" style="177"/>
    <col min="6657" max="6657" width="0.140625" style="177" customWidth="1"/>
    <col min="6658" max="6658" width="27.42578125" style="177" customWidth="1"/>
    <col min="6659" max="6659" width="10.5703125" style="177" customWidth="1"/>
    <col min="6660" max="6660" width="6" style="177" customWidth="1"/>
    <col min="6661" max="6664" width="7.85546875" style="177" customWidth="1"/>
    <col min="6665" max="6665" width="7.5703125" style="177" customWidth="1"/>
    <col min="6666" max="6668" width="13.28515625" style="177" customWidth="1"/>
    <col min="6669" max="6669" width="14" style="177" customWidth="1"/>
    <col min="6670" max="6670" width="7.85546875" style="177" customWidth="1"/>
    <col min="6671" max="6673" width="13.28515625" style="177" customWidth="1"/>
    <col min="6674" max="6674" width="13.85546875" style="177" customWidth="1"/>
    <col min="6675" max="6675" width="7.85546875" style="177" customWidth="1"/>
    <col min="6676" max="6679" width="13.28515625" style="177" customWidth="1"/>
    <col min="6680" max="6680" width="8.28515625" style="177" customWidth="1"/>
    <col min="6681" max="6912" width="9.140625" style="177"/>
    <col min="6913" max="6913" width="0.140625" style="177" customWidth="1"/>
    <col min="6914" max="6914" width="27.42578125" style="177" customWidth="1"/>
    <col min="6915" max="6915" width="10.5703125" style="177" customWidth="1"/>
    <col min="6916" max="6916" width="6" style="177" customWidth="1"/>
    <col min="6917" max="6920" width="7.85546875" style="177" customWidth="1"/>
    <col min="6921" max="6921" width="7.5703125" style="177" customWidth="1"/>
    <col min="6922" max="6924" width="13.28515625" style="177" customWidth="1"/>
    <col min="6925" max="6925" width="14" style="177" customWidth="1"/>
    <col min="6926" max="6926" width="7.85546875" style="177" customWidth="1"/>
    <col min="6927" max="6929" width="13.28515625" style="177" customWidth="1"/>
    <col min="6930" max="6930" width="13.85546875" style="177" customWidth="1"/>
    <col min="6931" max="6931" width="7.85546875" style="177" customWidth="1"/>
    <col min="6932" max="6935" width="13.28515625" style="177" customWidth="1"/>
    <col min="6936" max="6936" width="8.28515625" style="177" customWidth="1"/>
    <col min="6937" max="7168" width="9.140625" style="177"/>
    <col min="7169" max="7169" width="0.140625" style="177" customWidth="1"/>
    <col min="7170" max="7170" width="27.42578125" style="177" customWidth="1"/>
    <col min="7171" max="7171" width="10.5703125" style="177" customWidth="1"/>
    <col min="7172" max="7172" width="6" style="177" customWidth="1"/>
    <col min="7173" max="7176" width="7.85546875" style="177" customWidth="1"/>
    <col min="7177" max="7177" width="7.5703125" style="177" customWidth="1"/>
    <col min="7178" max="7180" width="13.28515625" style="177" customWidth="1"/>
    <col min="7181" max="7181" width="14" style="177" customWidth="1"/>
    <col min="7182" max="7182" width="7.85546875" style="177" customWidth="1"/>
    <col min="7183" max="7185" width="13.28515625" style="177" customWidth="1"/>
    <col min="7186" max="7186" width="13.85546875" style="177" customWidth="1"/>
    <col min="7187" max="7187" width="7.85546875" style="177" customWidth="1"/>
    <col min="7188" max="7191" width="13.28515625" style="177" customWidth="1"/>
    <col min="7192" max="7192" width="8.28515625" style="177" customWidth="1"/>
    <col min="7193" max="7424" width="9.140625" style="177"/>
    <col min="7425" max="7425" width="0.140625" style="177" customWidth="1"/>
    <col min="7426" max="7426" width="27.42578125" style="177" customWidth="1"/>
    <col min="7427" max="7427" width="10.5703125" style="177" customWidth="1"/>
    <col min="7428" max="7428" width="6" style="177" customWidth="1"/>
    <col min="7429" max="7432" width="7.85546875" style="177" customWidth="1"/>
    <col min="7433" max="7433" width="7.5703125" style="177" customWidth="1"/>
    <col min="7434" max="7436" width="13.28515625" style="177" customWidth="1"/>
    <col min="7437" max="7437" width="14" style="177" customWidth="1"/>
    <col min="7438" max="7438" width="7.85546875" style="177" customWidth="1"/>
    <col min="7439" max="7441" width="13.28515625" style="177" customWidth="1"/>
    <col min="7442" max="7442" width="13.85546875" style="177" customWidth="1"/>
    <col min="7443" max="7443" width="7.85546875" style="177" customWidth="1"/>
    <col min="7444" max="7447" width="13.28515625" style="177" customWidth="1"/>
    <col min="7448" max="7448" width="8.28515625" style="177" customWidth="1"/>
    <col min="7449" max="7680" width="9.140625" style="177"/>
    <col min="7681" max="7681" width="0.140625" style="177" customWidth="1"/>
    <col min="7682" max="7682" width="27.42578125" style="177" customWidth="1"/>
    <col min="7683" max="7683" width="10.5703125" style="177" customWidth="1"/>
    <col min="7684" max="7684" width="6" style="177" customWidth="1"/>
    <col min="7685" max="7688" width="7.85546875" style="177" customWidth="1"/>
    <col min="7689" max="7689" width="7.5703125" style="177" customWidth="1"/>
    <col min="7690" max="7692" width="13.28515625" style="177" customWidth="1"/>
    <col min="7693" max="7693" width="14" style="177" customWidth="1"/>
    <col min="7694" max="7694" width="7.85546875" style="177" customWidth="1"/>
    <col min="7695" max="7697" width="13.28515625" style="177" customWidth="1"/>
    <col min="7698" max="7698" width="13.85546875" style="177" customWidth="1"/>
    <col min="7699" max="7699" width="7.85546875" style="177" customWidth="1"/>
    <col min="7700" max="7703" width="13.28515625" style="177" customWidth="1"/>
    <col min="7704" max="7704" width="8.28515625" style="177" customWidth="1"/>
    <col min="7705" max="7936" width="9.140625" style="177"/>
    <col min="7937" max="7937" width="0.140625" style="177" customWidth="1"/>
    <col min="7938" max="7938" width="27.42578125" style="177" customWidth="1"/>
    <col min="7939" max="7939" width="10.5703125" style="177" customWidth="1"/>
    <col min="7940" max="7940" width="6" style="177" customWidth="1"/>
    <col min="7941" max="7944" width="7.85546875" style="177" customWidth="1"/>
    <col min="7945" max="7945" width="7.5703125" style="177" customWidth="1"/>
    <col min="7946" max="7948" width="13.28515625" style="177" customWidth="1"/>
    <col min="7949" max="7949" width="14" style="177" customWidth="1"/>
    <col min="7950" max="7950" width="7.85546875" style="177" customWidth="1"/>
    <col min="7951" max="7953" width="13.28515625" style="177" customWidth="1"/>
    <col min="7954" max="7954" width="13.85546875" style="177" customWidth="1"/>
    <col min="7955" max="7955" width="7.85546875" style="177" customWidth="1"/>
    <col min="7956" max="7959" width="13.28515625" style="177" customWidth="1"/>
    <col min="7960" max="7960" width="8.28515625" style="177" customWidth="1"/>
    <col min="7961" max="8192" width="9.140625" style="177"/>
    <col min="8193" max="8193" width="0.140625" style="177" customWidth="1"/>
    <col min="8194" max="8194" width="27.42578125" style="177" customWidth="1"/>
    <col min="8195" max="8195" width="10.5703125" style="177" customWidth="1"/>
    <col min="8196" max="8196" width="6" style="177" customWidth="1"/>
    <col min="8197" max="8200" width="7.85546875" style="177" customWidth="1"/>
    <col min="8201" max="8201" width="7.5703125" style="177" customWidth="1"/>
    <col min="8202" max="8204" width="13.28515625" style="177" customWidth="1"/>
    <col min="8205" max="8205" width="14" style="177" customWidth="1"/>
    <col min="8206" max="8206" width="7.85546875" style="177" customWidth="1"/>
    <col min="8207" max="8209" width="13.28515625" style="177" customWidth="1"/>
    <col min="8210" max="8210" width="13.85546875" style="177" customWidth="1"/>
    <col min="8211" max="8211" width="7.85546875" style="177" customWidth="1"/>
    <col min="8212" max="8215" width="13.28515625" style="177" customWidth="1"/>
    <col min="8216" max="8216" width="8.28515625" style="177" customWidth="1"/>
    <col min="8217" max="8448" width="9.140625" style="177"/>
    <col min="8449" max="8449" width="0.140625" style="177" customWidth="1"/>
    <col min="8450" max="8450" width="27.42578125" style="177" customWidth="1"/>
    <col min="8451" max="8451" width="10.5703125" style="177" customWidth="1"/>
    <col min="8452" max="8452" width="6" style="177" customWidth="1"/>
    <col min="8453" max="8456" width="7.85546875" style="177" customWidth="1"/>
    <col min="8457" max="8457" width="7.5703125" style="177" customWidth="1"/>
    <col min="8458" max="8460" width="13.28515625" style="177" customWidth="1"/>
    <col min="8461" max="8461" width="14" style="177" customWidth="1"/>
    <col min="8462" max="8462" width="7.85546875" style="177" customWidth="1"/>
    <col min="8463" max="8465" width="13.28515625" style="177" customWidth="1"/>
    <col min="8466" max="8466" width="13.85546875" style="177" customWidth="1"/>
    <col min="8467" max="8467" width="7.85546875" style="177" customWidth="1"/>
    <col min="8468" max="8471" width="13.28515625" style="177" customWidth="1"/>
    <col min="8472" max="8472" width="8.28515625" style="177" customWidth="1"/>
    <col min="8473" max="8704" width="9.140625" style="177"/>
    <col min="8705" max="8705" width="0.140625" style="177" customWidth="1"/>
    <col min="8706" max="8706" width="27.42578125" style="177" customWidth="1"/>
    <col min="8707" max="8707" width="10.5703125" style="177" customWidth="1"/>
    <col min="8708" max="8708" width="6" style="177" customWidth="1"/>
    <col min="8709" max="8712" width="7.85546875" style="177" customWidth="1"/>
    <col min="8713" max="8713" width="7.5703125" style="177" customWidth="1"/>
    <col min="8714" max="8716" width="13.28515625" style="177" customWidth="1"/>
    <col min="8717" max="8717" width="14" style="177" customWidth="1"/>
    <col min="8718" max="8718" width="7.85546875" style="177" customWidth="1"/>
    <col min="8719" max="8721" width="13.28515625" style="177" customWidth="1"/>
    <col min="8722" max="8722" width="13.85546875" style="177" customWidth="1"/>
    <col min="8723" max="8723" width="7.85546875" style="177" customWidth="1"/>
    <col min="8724" max="8727" width="13.28515625" style="177" customWidth="1"/>
    <col min="8728" max="8728" width="8.28515625" style="177" customWidth="1"/>
    <col min="8729" max="8960" width="9.140625" style="177"/>
    <col min="8961" max="8961" width="0.140625" style="177" customWidth="1"/>
    <col min="8962" max="8962" width="27.42578125" style="177" customWidth="1"/>
    <col min="8963" max="8963" width="10.5703125" style="177" customWidth="1"/>
    <col min="8964" max="8964" width="6" style="177" customWidth="1"/>
    <col min="8965" max="8968" width="7.85546875" style="177" customWidth="1"/>
    <col min="8969" max="8969" width="7.5703125" style="177" customWidth="1"/>
    <col min="8970" max="8972" width="13.28515625" style="177" customWidth="1"/>
    <col min="8973" max="8973" width="14" style="177" customWidth="1"/>
    <col min="8974" max="8974" width="7.85546875" style="177" customWidth="1"/>
    <col min="8975" max="8977" width="13.28515625" style="177" customWidth="1"/>
    <col min="8978" max="8978" width="13.85546875" style="177" customWidth="1"/>
    <col min="8979" max="8979" width="7.85546875" style="177" customWidth="1"/>
    <col min="8980" max="8983" width="13.28515625" style="177" customWidth="1"/>
    <col min="8984" max="8984" width="8.28515625" style="177" customWidth="1"/>
    <col min="8985" max="9216" width="9.140625" style="177"/>
    <col min="9217" max="9217" width="0.140625" style="177" customWidth="1"/>
    <col min="9218" max="9218" width="27.42578125" style="177" customWidth="1"/>
    <col min="9219" max="9219" width="10.5703125" style="177" customWidth="1"/>
    <col min="9220" max="9220" width="6" style="177" customWidth="1"/>
    <col min="9221" max="9224" width="7.85546875" style="177" customWidth="1"/>
    <col min="9225" max="9225" width="7.5703125" style="177" customWidth="1"/>
    <col min="9226" max="9228" width="13.28515625" style="177" customWidth="1"/>
    <col min="9229" max="9229" width="14" style="177" customWidth="1"/>
    <col min="9230" max="9230" width="7.85546875" style="177" customWidth="1"/>
    <col min="9231" max="9233" width="13.28515625" style="177" customWidth="1"/>
    <col min="9234" max="9234" width="13.85546875" style="177" customWidth="1"/>
    <col min="9235" max="9235" width="7.85546875" style="177" customWidth="1"/>
    <col min="9236" max="9239" width="13.28515625" style="177" customWidth="1"/>
    <col min="9240" max="9240" width="8.28515625" style="177" customWidth="1"/>
    <col min="9241" max="9472" width="9.140625" style="177"/>
    <col min="9473" max="9473" width="0.140625" style="177" customWidth="1"/>
    <col min="9474" max="9474" width="27.42578125" style="177" customWidth="1"/>
    <col min="9475" max="9475" width="10.5703125" style="177" customWidth="1"/>
    <col min="9476" max="9476" width="6" style="177" customWidth="1"/>
    <col min="9477" max="9480" width="7.85546875" style="177" customWidth="1"/>
    <col min="9481" max="9481" width="7.5703125" style="177" customWidth="1"/>
    <col min="9482" max="9484" width="13.28515625" style="177" customWidth="1"/>
    <col min="9485" max="9485" width="14" style="177" customWidth="1"/>
    <col min="9486" max="9486" width="7.85546875" style="177" customWidth="1"/>
    <col min="9487" max="9489" width="13.28515625" style="177" customWidth="1"/>
    <col min="9490" max="9490" width="13.85546875" style="177" customWidth="1"/>
    <col min="9491" max="9491" width="7.85546875" style="177" customWidth="1"/>
    <col min="9492" max="9495" width="13.28515625" style="177" customWidth="1"/>
    <col min="9496" max="9496" width="8.28515625" style="177" customWidth="1"/>
    <col min="9497" max="9728" width="9.140625" style="177"/>
    <col min="9729" max="9729" width="0.140625" style="177" customWidth="1"/>
    <col min="9730" max="9730" width="27.42578125" style="177" customWidth="1"/>
    <col min="9731" max="9731" width="10.5703125" style="177" customWidth="1"/>
    <col min="9732" max="9732" width="6" style="177" customWidth="1"/>
    <col min="9733" max="9736" width="7.85546875" style="177" customWidth="1"/>
    <col min="9737" max="9737" width="7.5703125" style="177" customWidth="1"/>
    <col min="9738" max="9740" width="13.28515625" style="177" customWidth="1"/>
    <col min="9741" max="9741" width="14" style="177" customWidth="1"/>
    <col min="9742" max="9742" width="7.85546875" style="177" customWidth="1"/>
    <col min="9743" max="9745" width="13.28515625" style="177" customWidth="1"/>
    <col min="9746" max="9746" width="13.85546875" style="177" customWidth="1"/>
    <col min="9747" max="9747" width="7.85546875" style="177" customWidth="1"/>
    <col min="9748" max="9751" width="13.28515625" style="177" customWidth="1"/>
    <col min="9752" max="9752" width="8.28515625" style="177" customWidth="1"/>
    <col min="9753" max="9984" width="9.140625" style="177"/>
    <col min="9985" max="9985" width="0.140625" style="177" customWidth="1"/>
    <col min="9986" max="9986" width="27.42578125" style="177" customWidth="1"/>
    <col min="9987" max="9987" width="10.5703125" style="177" customWidth="1"/>
    <col min="9988" max="9988" width="6" style="177" customWidth="1"/>
    <col min="9989" max="9992" width="7.85546875" style="177" customWidth="1"/>
    <col min="9993" max="9993" width="7.5703125" style="177" customWidth="1"/>
    <col min="9994" max="9996" width="13.28515625" style="177" customWidth="1"/>
    <col min="9997" max="9997" width="14" style="177" customWidth="1"/>
    <col min="9998" max="9998" width="7.85546875" style="177" customWidth="1"/>
    <col min="9999" max="10001" width="13.28515625" style="177" customWidth="1"/>
    <col min="10002" max="10002" width="13.85546875" style="177" customWidth="1"/>
    <col min="10003" max="10003" width="7.85546875" style="177" customWidth="1"/>
    <col min="10004" max="10007" width="13.28515625" style="177" customWidth="1"/>
    <col min="10008" max="10008" width="8.28515625" style="177" customWidth="1"/>
    <col min="10009" max="10240" width="9.140625" style="177"/>
    <col min="10241" max="10241" width="0.140625" style="177" customWidth="1"/>
    <col min="10242" max="10242" width="27.42578125" style="177" customWidth="1"/>
    <col min="10243" max="10243" width="10.5703125" style="177" customWidth="1"/>
    <col min="10244" max="10244" width="6" style="177" customWidth="1"/>
    <col min="10245" max="10248" width="7.85546875" style="177" customWidth="1"/>
    <col min="10249" max="10249" width="7.5703125" style="177" customWidth="1"/>
    <col min="10250" max="10252" width="13.28515625" style="177" customWidth="1"/>
    <col min="10253" max="10253" width="14" style="177" customWidth="1"/>
    <col min="10254" max="10254" width="7.85546875" style="177" customWidth="1"/>
    <col min="10255" max="10257" width="13.28515625" style="177" customWidth="1"/>
    <col min="10258" max="10258" width="13.85546875" style="177" customWidth="1"/>
    <col min="10259" max="10259" width="7.85546875" style="177" customWidth="1"/>
    <col min="10260" max="10263" width="13.28515625" style="177" customWidth="1"/>
    <col min="10264" max="10264" width="8.28515625" style="177" customWidth="1"/>
    <col min="10265" max="10496" width="9.140625" style="177"/>
    <col min="10497" max="10497" width="0.140625" style="177" customWidth="1"/>
    <col min="10498" max="10498" width="27.42578125" style="177" customWidth="1"/>
    <col min="10499" max="10499" width="10.5703125" style="177" customWidth="1"/>
    <col min="10500" max="10500" width="6" style="177" customWidth="1"/>
    <col min="10501" max="10504" width="7.85546875" style="177" customWidth="1"/>
    <col min="10505" max="10505" width="7.5703125" style="177" customWidth="1"/>
    <col min="10506" max="10508" width="13.28515625" style="177" customWidth="1"/>
    <col min="10509" max="10509" width="14" style="177" customWidth="1"/>
    <col min="10510" max="10510" width="7.85546875" style="177" customWidth="1"/>
    <col min="10511" max="10513" width="13.28515625" style="177" customWidth="1"/>
    <col min="10514" max="10514" width="13.85546875" style="177" customWidth="1"/>
    <col min="10515" max="10515" width="7.85546875" style="177" customWidth="1"/>
    <col min="10516" max="10519" width="13.28515625" style="177" customWidth="1"/>
    <col min="10520" max="10520" width="8.28515625" style="177" customWidth="1"/>
    <col min="10521" max="10752" width="9.140625" style="177"/>
    <col min="10753" max="10753" width="0.140625" style="177" customWidth="1"/>
    <col min="10754" max="10754" width="27.42578125" style="177" customWidth="1"/>
    <col min="10755" max="10755" width="10.5703125" style="177" customWidth="1"/>
    <col min="10756" max="10756" width="6" style="177" customWidth="1"/>
    <col min="10757" max="10760" width="7.85546875" style="177" customWidth="1"/>
    <col min="10761" max="10761" width="7.5703125" style="177" customWidth="1"/>
    <col min="10762" max="10764" width="13.28515625" style="177" customWidth="1"/>
    <col min="10765" max="10765" width="14" style="177" customWidth="1"/>
    <col min="10766" max="10766" width="7.85546875" style="177" customWidth="1"/>
    <col min="10767" max="10769" width="13.28515625" style="177" customWidth="1"/>
    <col min="10770" max="10770" width="13.85546875" style="177" customWidth="1"/>
    <col min="10771" max="10771" width="7.85546875" style="177" customWidth="1"/>
    <col min="10772" max="10775" width="13.28515625" style="177" customWidth="1"/>
    <col min="10776" max="10776" width="8.28515625" style="177" customWidth="1"/>
    <col min="10777" max="11008" width="9.140625" style="177"/>
    <col min="11009" max="11009" width="0.140625" style="177" customWidth="1"/>
    <col min="11010" max="11010" width="27.42578125" style="177" customWidth="1"/>
    <col min="11011" max="11011" width="10.5703125" style="177" customWidth="1"/>
    <col min="11012" max="11012" width="6" style="177" customWidth="1"/>
    <col min="11013" max="11016" width="7.85546875" style="177" customWidth="1"/>
    <col min="11017" max="11017" width="7.5703125" style="177" customWidth="1"/>
    <col min="11018" max="11020" width="13.28515625" style="177" customWidth="1"/>
    <col min="11021" max="11021" width="14" style="177" customWidth="1"/>
    <col min="11022" max="11022" width="7.85546875" style="177" customWidth="1"/>
    <col min="11023" max="11025" width="13.28515625" style="177" customWidth="1"/>
    <col min="11026" max="11026" width="13.85546875" style="177" customWidth="1"/>
    <col min="11027" max="11027" width="7.85546875" style="177" customWidth="1"/>
    <col min="11028" max="11031" width="13.28515625" style="177" customWidth="1"/>
    <col min="11032" max="11032" width="8.28515625" style="177" customWidth="1"/>
    <col min="11033" max="11264" width="9.140625" style="177"/>
    <col min="11265" max="11265" width="0.140625" style="177" customWidth="1"/>
    <col min="11266" max="11266" width="27.42578125" style="177" customWidth="1"/>
    <col min="11267" max="11267" width="10.5703125" style="177" customWidth="1"/>
    <col min="11268" max="11268" width="6" style="177" customWidth="1"/>
    <col min="11269" max="11272" width="7.85546875" style="177" customWidth="1"/>
    <col min="11273" max="11273" width="7.5703125" style="177" customWidth="1"/>
    <col min="11274" max="11276" width="13.28515625" style="177" customWidth="1"/>
    <col min="11277" max="11277" width="14" style="177" customWidth="1"/>
    <col min="11278" max="11278" width="7.85546875" style="177" customWidth="1"/>
    <col min="11279" max="11281" width="13.28515625" style="177" customWidth="1"/>
    <col min="11282" max="11282" width="13.85546875" style="177" customWidth="1"/>
    <col min="11283" max="11283" width="7.85546875" style="177" customWidth="1"/>
    <col min="11284" max="11287" width="13.28515625" style="177" customWidth="1"/>
    <col min="11288" max="11288" width="8.28515625" style="177" customWidth="1"/>
    <col min="11289" max="11520" width="9.140625" style="177"/>
    <col min="11521" max="11521" width="0.140625" style="177" customWidth="1"/>
    <col min="11522" max="11522" width="27.42578125" style="177" customWidth="1"/>
    <col min="11523" max="11523" width="10.5703125" style="177" customWidth="1"/>
    <col min="11524" max="11524" width="6" style="177" customWidth="1"/>
    <col min="11525" max="11528" width="7.85546875" style="177" customWidth="1"/>
    <col min="11529" max="11529" width="7.5703125" style="177" customWidth="1"/>
    <col min="11530" max="11532" width="13.28515625" style="177" customWidth="1"/>
    <col min="11533" max="11533" width="14" style="177" customWidth="1"/>
    <col min="11534" max="11534" width="7.85546875" style="177" customWidth="1"/>
    <col min="11535" max="11537" width="13.28515625" style="177" customWidth="1"/>
    <col min="11538" max="11538" width="13.85546875" style="177" customWidth="1"/>
    <col min="11539" max="11539" width="7.85546875" style="177" customWidth="1"/>
    <col min="11540" max="11543" width="13.28515625" style="177" customWidth="1"/>
    <col min="11544" max="11544" width="8.28515625" style="177" customWidth="1"/>
    <col min="11545" max="11776" width="9.140625" style="177"/>
    <col min="11777" max="11777" width="0.140625" style="177" customWidth="1"/>
    <col min="11778" max="11778" width="27.42578125" style="177" customWidth="1"/>
    <col min="11779" max="11779" width="10.5703125" style="177" customWidth="1"/>
    <col min="11780" max="11780" width="6" style="177" customWidth="1"/>
    <col min="11781" max="11784" width="7.85546875" style="177" customWidth="1"/>
    <col min="11785" max="11785" width="7.5703125" style="177" customWidth="1"/>
    <col min="11786" max="11788" width="13.28515625" style="177" customWidth="1"/>
    <col min="11789" max="11789" width="14" style="177" customWidth="1"/>
    <col min="11790" max="11790" width="7.85546875" style="177" customWidth="1"/>
    <col min="11791" max="11793" width="13.28515625" style="177" customWidth="1"/>
    <col min="11794" max="11794" width="13.85546875" style="177" customWidth="1"/>
    <col min="11795" max="11795" width="7.85546875" style="177" customWidth="1"/>
    <col min="11796" max="11799" width="13.28515625" style="177" customWidth="1"/>
    <col min="11800" max="11800" width="8.28515625" style="177" customWidth="1"/>
    <col min="11801" max="12032" width="9.140625" style="177"/>
    <col min="12033" max="12033" width="0.140625" style="177" customWidth="1"/>
    <col min="12034" max="12034" width="27.42578125" style="177" customWidth="1"/>
    <col min="12035" max="12035" width="10.5703125" style="177" customWidth="1"/>
    <col min="12036" max="12036" width="6" style="177" customWidth="1"/>
    <col min="12037" max="12040" width="7.85546875" style="177" customWidth="1"/>
    <col min="12041" max="12041" width="7.5703125" style="177" customWidth="1"/>
    <col min="12042" max="12044" width="13.28515625" style="177" customWidth="1"/>
    <col min="12045" max="12045" width="14" style="177" customWidth="1"/>
    <col min="12046" max="12046" width="7.85546875" style="177" customWidth="1"/>
    <col min="12047" max="12049" width="13.28515625" style="177" customWidth="1"/>
    <col min="12050" max="12050" width="13.85546875" style="177" customWidth="1"/>
    <col min="12051" max="12051" width="7.85546875" style="177" customWidth="1"/>
    <col min="12052" max="12055" width="13.28515625" style="177" customWidth="1"/>
    <col min="12056" max="12056" width="8.28515625" style="177" customWidth="1"/>
    <col min="12057" max="12288" width="9.140625" style="177"/>
    <col min="12289" max="12289" width="0.140625" style="177" customWidth="1"/>
    <col min="12290" max="12290" width="27.42578125" style="177" customWidth="1"/>
    <col min="12291" max="12291" width="10.5703125" style="177" customWidth="1"/>
    <col min="12292" max="12292" width="6" style="177" customWidth="1"/>
    <col min="12293" max="12296" width="7.85546875" style="177" customWidth="1"/>
    <col min="12297" max="12297" width="7.5703125" style="177" customWidth="1"/>
    <col min="12298" max="12300" width="13.28515625" style="177" customWidth="1"/>
    <col min="12301" max="12301" width="14" style="177" customWidth="1"/>
    <col min="12302" max="12302" width="7.85546875" style="177" customWidth="1"/>
    <col min="12303" max="12305" width="13.28515625" style="177" customWidth="1"/>
    <col min="12306" max="12306" width="13.85546875" style="177" customWidth="1"/>
    <col min="12307" max="12307" width="7.85546875" style="177" customWidth="1"/>
    <col min="12308" max="12311" width="13.28515625" style="177" customWidth="1"/>
    <col min="12312" max="12312" width="8.28515625" style="177" customWidth="1"/>
    <col min="12313" max="12544" width="9.140625" style="177"/>
    <col min="12545" max="12545" width="0.140625" style="177" customWidth="1"/>
    <col min="12546" max="12546" width="27.42578125" style="177" customWidth="1"/>
    <col min="12547" max="12547" width="10.5703125" style="177" customWidth="1"/>
    <col min="12548" max="12548" width="6" style="177" customWidth="1"/>
    <col min="12549" max="12552" width="7.85546875" style="177" customWidth="1"/>
    <col min="12553" max="12553" width="7.5703125" style="177" customWidth="1"/>
    <col min="12554" max="12556" width="13.28515625" style="177" customWidth="1"/>
    <col min="12557" max="12557" width="14" style="177" customWidth="1"/>
    <col min="12558" max="12558" width="7.85546875" style="177" customWidth="1"/>
    <col min="12559" max="12561" width="13.28515625" style="177" customWidth="1"/>
    <col min="12562" max="12562" width="13.85546875" style="177" customWidth="1"/>
    <col min="12563" max="12563" width="7.85546875" style="177" customWidth="1"/>
    <col min="12564" max="12567" width="13.28515625" style="177" customWidth="1"/>
    <col min="12568" max="12568" width="8.28515625" style="177" customWidth="1"/>
    <col min="12569" max="12800" width="9.140625" style="177"/>
    <col min="12801" max="12801" width="0.140625" style="177" customWidth="1"/>
    <col min="12802" max="12802" width="27.42578125" style="177" customWidth="1"/>
    <col min="12803" max="12803" width="10.5703125" style="177" customWidth="1"/>
    <col min="12804" max="12804" width="6" style="177" customWidth="1"/>
    <col min="12805" max="12808" width="7.85546875" style="177" customWidth="1"/>
    <col min="12809" max="12809" width="7.5703125" style="177" customWidth="1"/>
    <col min="12810" max="12812" width="13.28515625" style="177" customWidth="1"/>
    <col min="12813" max="12813" width="14" style="177" customWidth="1"/>
    <col min="12814" max="12814" width="7.85546875" style="177" customWidth="1"/>
    <col min="12815" max="12817" width="13.28515625" style="177" customWidth="1"/>
    <col min="12818" max="12818" width="13.85546875" style="177" customWidth="1"/>
    <col min="12819" max="12819" width="7.85546875" style="177" customWidth="1"/>
    <col min="12820" max="12823" width="13.28515625" style="177" customWidth="1"/>
    <col min="12824" max="12824" width="8.28515625" style="177" customWidth="1"/>
    <col min="12825" max="13056" width="9.140625" style="177"/>
    <col min="13057" max="13057" width="0.140625" style="177" customWidth="1"/>
    <col min="13058" max="13058" width="27.42578125" style="177" customWidth="1"/>
    <col min="13059" max="13059" width="10.5703125" style="177" customWidth="1"/>
    <col min="13060" max="13060" width="6" style="177" customWidth="1"/>
    <col min="13061" max="13064" width="7.85546875" style="177" customWidth="1"/>
    <col min="13065" max="13065" width="7.5703125" style="177" customWidth="1"/>
    <col min="13066" max="13068" width="13.28515625" style="177" customWidth="1"/>
    <col min="13069" max="13069" width="14" style="177" customWidth="1"/>
    <col min="13070" max="13070" width="7.85546875" style="177" customWidth="1"/>
    <col min="13071" max="13073" width="13.28515625" style="177" customWidth="1"/>
    <col min="13074" max="13074" width="13.85546875" style="177" customWidth="1"/>
    <col min="13075" max="13075" width="7.85546875" style="177" customWidth="1"/>
    <col min="13076" max="13079" width="13.28515625" style="177" customWidth="1"/>
    <col min="13080" max="13080" width="8.28515625" style="177" customWidth="1"/>
    <col min="13081" max="13312" width="9.140625" style="177"/>
    <col min="13313" max="13313" width="0.140625" style="177" customWidth="1"/>
    <col min="13314" max="13314" width="27.42578125" style="177" customWidth="1"/>
    <col min="13315" max="13315" width="10.5703125" style="177" customWidth="1"/>
    <col min="13316" max="13316" width="6" style="177" customWidth="1"/>
    <col min="13317" max="13320" width="7.85546875" style="177" customWidth="1"/>
    <col min="13321" max="13321" width="7.5703125" style="177" customWidth="1"/>
    <col min="13322" max="13324" width="13.28515625" style="177" customWidth="1"/>
    <col min="13325" max="13325" width="14" style="177" customWidth="1"/>
    <col min="13326" max="13326" width="7.85546875" style="177" customWidth="1"/>
    <col min="13327" max="13329" width="13.28515625" style="177" customWidth="1"/>
    <col min="13330" max="13330" width="13.85546875" style="177" customWidth="1"/>
    <col min="13331" max="13331" width="7.85546875" style="177" customWidth="1"/>
    <col min="13332" max="13335" width="13.28515625" style="177" customWidth="1"/>
    <col min="13336" max="13336" width="8.28515625" style="177" customWidth="1"/>
    <col min="13337" max="13568" width="9.140625" style="177"/>
    <col min="13569" max="13569" width="0.140625" style="177" customWidth="1"/>
    <col min="13570" max="13570" width="27.42578125" style="177" customWidth="1"/>
    <col min="13571" max="13571" width="10.5703125" style="177" customWidth="1"/>
    <col min="13572" max="13572" width="6" style="177" customWidth="1"/>
    <col min="13573" max="13576" width="7.85546875" style="177" customWidth="1"/>
    <col min="13577" max="13577" width="7.5703125" style="177" customWidth="1"/>
    <col min="13578" max="13580" width="13.28515625" style="177" customWidth="1"/>
    <col min="13581" max="13581" width="14" style="177" customWidth="1"/>
    <col min="13582" max="13582" width="7.85546875" style="177" customWidth="1"/>
    <col min="13583" max="13585" width="13.28515625" style="177" customWidth="1"/>
    <col min="13586" max="13586" width="13.85546875" style="177" customWidth="1"/>
    <col min="13587" max="13587" width="7.85546875" style="177" customWidth="1"/>
    <col min="13588" max="13591" width="13.28515625" style="177" customWidth="1"/>
    <col min="13592" max="13592" width="8.28515625" style="177" customWidth="1"/>
    <col min="13593" max="13824" width="9.140625" style="177"/>
    <col min="13825" max="13825" width="0.140625" style="177" customWidth="1"/>
    <col min="13826" max="13826" width="27.42578125" style="177" customWidth="1"/>
    <col min="13827" max="13827" width="10.5703125" style="177" customWidth="1"/>
    <col min="13828" max="13828" width="6" style="177" customWidth="1"/>
    <col min="13829" max="13832" width="7.85546875" style="177" customWidth="1"/>
    <col min="13833" max="13833" width="7.5703125" style="177" customWidth="1"/>
    <col min="13834" max="13836" width="13.28515625" style="177" customWidth="1"/>
    <col min="13837" max="13837" width="14" style="177" customWidth="1"/>
    <col min="13838" max="13838" width="7.85546875" style="177" customWidth="1"/>
    <col min="13839" max="13841" width="13.28515625" style="177" customWidth="1"/>
    <col min="13842" max="13842" width="13.85546875" style="177" customWidth="1"/>
    <col min="13843" max="13843" width="7.85546875" style="177" customWidth="1"/>
    <col min="13844" max="13847" width="13.28515625" style="177" customWidth="1"/>
    <col min="13848" max="13848" width="8.28515625" style="177" customWidth="1"/>
    <col min="13849" max="14080" width="9.140625" style="177"/>
    <col min="14081" max="14081" width="0.140625" style="177" customWidth="1"/>
    <col min="14082" max="14082" width="27.42578125" style="177" customWidth="1"/>
    <col min="14083" max="14083" width="10.5703125" style="177" customWidth="1"/>
    <col min="14084" max="14084" width="6" style="177" customWidth="1"/>
    <col min="14085" max="14088" width="7.85546875" style="177" customWidth="1"/>
    <col min="14089" max="14089" width="7.5703125" style="177" customWidth="1"/>
    <col min="14090" max="14092" width="13.28515625" style="177" customWidth="1"/>
    <col min="14093" max="14093" width="14" style="177" customWidth="1"/>
    <col min="14094" max="14094" width="7.85546875" style="177" customWidth="1"/>
    <col min="14095" max="14097" width="13.28515625" style="177" customWidth="1"/>
    <col min="14098" max="14098" width="13.85546875" style="177" customWidth="1"/>
    <col min="14099" max="14099" width="7.85546875" style="177" customWidth="1"/>
    <col min="14100" max="14103" width="13.28515625" style="177" customWidth="1"/>
    <col min="14104" max="14104" width="8.28515625" style="177" customWidth="1"/>
    <col min="14105" max="14336" width="9.140625" style="177"/>
    <col min="14337" max="14337" width="0.140625" style="177" customWidth="1"/>
    <col min="14338" max="14338" width="27.42578125" style="177" customWidth="1"/>
    <col min="14339" max="14339" width="10.5703125" style="177" customWidth="1"/>
    <col min="14340" max="14340" width="6" style="177" customWidth="1"/>
    <col min="14341" max="14344" width="7.85546875" style="177" customWidth="1"/>
    <col min="14345" max="14345" width="7.5703125" style="177" customWidth="1"/>
    <col min="14346" max="14348" width="13.28515625" style="177" customWidth="1"/>
    <col min="14349" max="14349" width="14" style="177" customWidth="1"/>
    <col min="14350" max="14350" width="7.85546875" style="177" customWidth="1"/>
    <col min="14351" max="14353" width="13.28515625" style="177" customWidth="1"/>
    <col min="14354" max="14354" width="13.85546875" style="177" customWidth="1"/>
    <col min="14355" max="14355" width="7.85546875" style="177" customWidth="1"/>
    <col min="14356" max="14359" width="13.28515625" style="177" customWidth="1"/>
    <col min="14360" max="14360" width="8.28515625" style="177" customWidth="1"/>
    <col min="14361" max="14592" width="9.140625" style="177"/>
    <col min="14593" max="14593" width="0.140625" style="177" customWidth="1"/>
    <col min="14594" max="14594" width="27.42578125" style="177" customWidth="1"/>
    <col min="14595" max="14595" width="10.5703125" style="177" customWidth="1"/>
    <col min="14596" max="14596" width="6" style="177" customWidth="1"/>
    <col min="14597" max="14600" width="7.85546875" style="177" customWidth="1"/>
    <col min="14601" max="14601" width="7.5703125" style="177" customWidth="1"/>
    <col min="14602" max="14604" width="13.28515625" style="177" customWidth="1"/>
    <col min="14605" max="14605" width="14" style="177" customWidth="1"/>
    <col min="14606" max="14606" width="7.85546875" style="177" customWidth="1"/>
    <col min="14607" max="14609" width="13.28515625" style="177" customWidth="1"/>
    <col min="14610" max="14610" width="13.85546875" style="177" customWidth="1"/>
    <col min="14611" max="14611" width="7.85546875" style="177" customWidth="1"/>
    <col min="14612" max="14615" width="13.28515625" style="177" customWidth="1"/>
    <col min="14616" max="14616" width="8.28515625" style="177" customWidth="1"/>
    <col min="14617" max="14848" width="9.140625" style="177"/>
    <col min="14849" max="14849" width="0.140625" style="177" customWidth="1"/>
    <col min="14850" max="14850" width="27.42578125" style="177" customWidth="1"/>
    <col min="14851" max="14851" width="10.5703125" style="177" customWidth="1"/>
    <col min="14852" max="14852" width="6" style="177" customWidth="1"/>
    <col min="14853" max="14856" width="7.85546875" style="177" customWidth="1"/>
    <col min="14857" max="14857" width="7.5703125" style="177" customWidth="1"/>
    <col min="14858" max="14860" width="13.28515625" style="177" customWidth="1"/>
    <col min="14861" max="14861" width="14" style="177" customWidth="1"/>
    <col min="14862" max="14862" width="7.85546875" style="177" customWidth="1"/>
    <col min="14863" max="14865" width="13.28515625" style="177" customWidth="1"/>
    <col min="14866" max="14866" width="13.85546875" style="177" customWidth="1"/>
    <col min="14867" max="14867" width="7.85546875" style="177" customWidth="1"/>
    <col min="14868" max="14871" width="13.28515625" style="177" customWidth="1"/>
    <col min="14872" max="14872" width="8.28515625" style="177" customWidth="1"/>
    <col min="14873" max="15104" width="9.140625" style="177"/>
    <col min="15105" max="15105" width="0.140625" style="177" customWidth="1"/>
    <col min="15106" max="15106" width="27.42578125" style="177" customWidth="1"/>
    <col min="15107" max="15107" width="10.5703125" style="177" customWidth="1"/>
    <col min="15108" max="15108" width="6" style="177" customWidth="1"/>
    <col min="15109" max="15112" width="7.85546875" style="177" customWidth="1"/>
    <col min="15113" max="15113" width="7.5703125" style="177" customWidth="1"/>
    <col min="15114" max="15116" width="13.28515625" style="177" customWidth="1"/>
    <col min="15117" max="15117" width="14" style="177" customWidth="1"/>
    <col min="15118" max="15118" width="7.85546875" style="177" customWidth="1"/>
    <col min="15119" max="15121" width="13.28515625" style="177" customWidth="1"/>
    <col min="15122" max="15122" width="13.85546875" style="177" customWidth="1"/>
    <col min="15123" max="15123" width="7.85546875" style="177" customWidth="1"/>
    <col min="15124" max="15127" width="13.28515625" style="177" customWidth="1"/>
    <col min="15128" max="15128" width="8.28515625" style="177" customWidth="1"/>
    <col min="15129" max="15360" width="9.140625" style="177"/>
    <col min="15361" max="15361" width="0.140625" style="177" customWidth="1"/>
    <col min="15362" max="15362" width="27.42578125" style="177" customWidth="1"/>
    <col min="15363" max="15363" width="10.5703125" style="177" customWidth="1"/>
    <col min="15364" max="15364" width="6" style="177" customWidth="1"/>
    <col min="15365" max="15368" width="7.85546875" style="177" customWidth="1"/>
    <col min="15369" max="15369" width="7.5703125" style="177" customWidth="1"/>
    <col min="15370" max="15372" width="13.28515625" style="177" customWidth="1"/>
    <col min="15373" max="15373" width="14" style="177" customWidth="1"/>
    <col min="15374" max="15374" width="7.85546875" style="177" customWidth="1"/>
    <col min="15375" max="15377" width="13.28515625" style="177" customWidth="1"/>
    <col min="15378" max="15378" width="13.85546875" style="177" customWidth="1"/>
    <col min="15379" max="15379" width="7.85546875" style="177" customWidth="1"/>
    <col min="15380" max="15383" width="13.28515625" style="177" customWidth="1"/>
    <col min="15384" max="15384" width="8.28515625" style="177" customWidth="1"/>
    <col min="15385" max="15616" width="9.140625" style="177"/>
    <col min="15617" max="15617" width="0.140625" style="177" customWidth="1"/>
    <col min="15618" max="15618" width="27.42578125" style="177" customWidth="1"/>
    <col min="15619" max="15619" width="10.5703125" style="177" customWidth="1"/>
    <col min="15620" max="15620" width="6" style="177" customWidth="1"/>
    <col min="15621" max="15624" width="7.85546875" style="177" customWidth="1"/>
    <col min="15625" max="15625" width="7.5703125" style="177" customWidth="1"/>
    <col min="15626" max="15628" width="13.28515625" style="177" customWidth="1"/>
    <col min="15629" max="15629" width="14" style="177" customWidth="1"/>
    <col min="15630" max="15630" width="7.85546875" style="177" customWidth="1"/>
    <col min="15631" max="15633" width="13.28515625" style="177" customWidth="1"/>
    <col min="15634" max="15634" width="13.85546875" style="177" customWidth="1"/>
    <col min="15635" max="15635" width="7.85546875" style="177" customWidth="1"/>
    <col min="15636" max="15639" width="13.28515625" style="177" customWidth="1"/>
    <col min="15640" max="15640" width="8.28515625" style="177" customWidth="1"/>
    <col min="15641" max="15872" width="9.140625" style="177"/>
    <col min="15873" max="15873" width="0.140625" style="177" customWidth="1"/>
    <col min="15874" max="15874" width="27.42578125" style="177" customWidth="1"/>
    <col min="15875" max="15875" width="10.5703125" style="177" customWidth="1"/>
    <col min="15876" max="15876" width="6" style="177" customWidth="1"/>
    <col min="15877" max="15880" width="7.85546875" style="177" customWidth="1"/>
    <col min="15881" max="15881" width="7.5703125" style="177" customWidth="1"/>
    <col min="15882" max="15884" width="13.28515625" style="177" customWidth="1"/>
    <col min="15885" max="15885" width="14" style="177" customWidth="1"/>
    <col min="15886" max="15886" width="7.85546875" style="177" customWidth="1"/>
    <col min="15887" max="15889" width="13.28515625" style="177" customWidth="1"/>
    <col min="15890" max="15890" width="13.85546875" style="177" customWidth="1"/>
    <col min="15891" max="15891" width="7.85546875" style="177" customWidth="1"/>
    <col min="15892" max="15895" width="13.28515625" style="177" customWidth="1"/>
    <col min="15896" max="15896" width="8.28515625" style="177" customWidth="1"/>
    <col min="15897" max="16128" width="9.140625" style="177"/>
    <col min="16129" max="16129" width="0.140625" style="177" customWidth="1"/>
    <col min="16130" max="16130" width="27.42578125" style="177" customWidth="1"/>
    <col min="16131" max="16131" width="10.5703125" style="177" customWidth="1"/>
    <col min="16132" max="16132" width="6" style="177" customWidth="1"/>
    <col min="16133" max="16136" width="7.85546875" style="177" customWidth="1"/>
    <col min="16137" max="16137" width="7.5703125" style="177" customWidth="1"/>
    <col min="16138" max="16140" width="13.28515625" style="177" customWidth="1"/>
    <col min="16141" max="16141" width="14" style="177" customWidth="1"/>
    <col min="16142" max="16142" width="7.85546875" style="177" customWidth="1"/>
    <col min="16143" max="16145" width="13.28515625" style="177" customWidth="1"/>
    <col min="16146" max="16146" width="13.85546875" style="177" customWidth="1"/>
    <col min="16147" max="16147" width="7.85546875" style="177" customWidth="1"/>
    <col min="16148" max="16151" width="13.28515625" style="177" customWidth="1"/>
    <col min="16152" max="16152" width="8.28515625" style="177" customWidth="1"/>
    <col min="16153" max="16384" width="9.140625" style="177"/>
  </cols>
  <sheetData>
    <row r="1" spans="1:26" ht="48.75" customHeight="1">
      <c r="B1" s="413" t="s">
        <v>1983</v>
      </c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</row>
    <row r="2" spans="1:26" ht="18">
      <c r="B2" s="178" t="s">
        <v>1939</v>
      </c>
    </row>
    <row r="3" spans="1:26" s="179" customFormat="1" ht="23.25" customHeight="1">
      <c r="A3" s="179" t="s">
        <v>1940</v>
      </c>
      <c r="B3" s="414" t="s">
        <v>1941</v>
      </c>
      <c r="C3" s="414" t="s">
        <v>1942</v>
      </c>
      <c r="D3" s="414" t="s">
        <v>1943</v>
      </c>
      <c r="E3" s="416" t="s">
        <v>1944</v>
      </c>
      <c r="F3" s="417"/>
      <c r="G3" s="417"/>
      <c r="H3" s="418"/>
      <c r="I3" s="419" t="s">
        <v>1945</v>
      </c>
      <c r="J3" s="420"/>
      <c r="K3" s="420"/>
      <c r="L3" s="420"/>
      <c r="M3" s="421"/>
      <c r="N3" s="419" t="s">
        <v>1946</v>
      </c>
      <c r="O3" s="420"/>
      <c r="P3" s="420"/>
      <c r="Q3" s="420"/>
      <c r="R3" s="421"/>
      <c r="S3" s="419" t="s">
        <v>1947</v>
      </c>
      <c r="T3" s="420"/>
      <c r="U3" s="420"/>
      <c r="V3" s="420"/>
      <c r="W3" s="421"/>
      <c r="X3" s="422" t="s">
        <v>1948</v>
      </c>
    </row>
    <row r="4" spans="1:26" s="179" customFormat="1" ht="23.25" customHeight="1">
      <c r="B4" s="415"/>
      <c r="C4" s="415"/>
      <c r="D4" s="415"/>
      <c r="E4" s="180" t="s">
        <v>1949</v>
      </c>
      <c r="F4" s="180" t="s">
        <v>1950</v>
      </c>
      <c r="G4" s="180" t="s">
        <v>1951</v>
      </c>
      <c r="H4" s="181" t="s">
        <v>1952</v>
      </c>
      <c r="I4" s="182" t="s">
        <v>1953</v>
      </c>
      <c r="J4" s="180" t="s">
        <v>1949</v>
      </c>
      <c r="K4" s="180" t="s">
        <v>1950</v>
      </c>
      <c r="L4" s="180" t="s">
        <v>1951</v>
      </c>
      <c r="M4" s="180" t="s">
        <v>1952</v>
      </c>
      <c r="N4" s="182" t="s">
        <v>1953</v>
      </c>
      <c r="O4" s="180" t="s">
        <v>1949</v>
      </c>
      <c r="P4" s="180" t="s">
        <v>1950</v>
      </c>
      <c r="Q4" s="180" t="s">
        <v>1951</v>
      </c>
      <c r="R4" s="180" t="s">
        <v>1952</v>
      </c>
      <c r="S4" s="182" t="s">
        <v>1953</v>
      </c>
      <c r="T4" s="180" t="s">
        <v>1949</v>
      </c>
      <c r="U4" s="180" t="s">
        <v>1950</v>
      </c>
      <c r="V4" s="180" t="s">
        <v>1951</v>
      </c>
      <c r="W4" s="180" t="s">
        <v>1952</v>
      </c>
      <c r="X4" s="423"/>
    </row>
    <row r="5" spans="1:26" s="192" customFormat="1" ht="23.25" customHeight="1">
      <c r="A5" s="183"/>
      <c r="B5" s="184" t="s">
        <v>1954</v>
      </c>
      <c r="C5" s="185"/>
      <c r="D5" s="186"/>
      <c r="E5" s="187"/>
      <c r="F5" s="188"/>
      <c r="G5" s="188"/>
      <c r="H5" s="189"/>
      <c r="I5" s="190"/>
      <c r="J5" s="188"/>
      <c r="K5" s="188"/>
      <c r="L5" s="188"/>
      <c r="M5" s="188"/>
      <c r="N5" s="190"/>
      <c r="O5" s="188"/>
      <c r="P5" s="188"/>
      <c r="Q5" s="188"/>
      <c r="R5" s="188"/>
      <c r="S5" s="191"/>
      <c r="T5" s="188"/>
      <c r="U5" s="188"/>
      <c r="V5" s="188"/>
      <c r="W5" s="188"/>
      <c r="X5" s="188"/>
    </row>
    <row r="6" spans="1:26" s="197" customFormat="1" ht="23.25" customHeight="1">
      <c r="A6" s="193" t="s">
        <v>1955</v>
      </c>
      <c r="B6" s="184" t="s">
        <v>1956</v>
      </c>
      <c r="C6" s="185"/>
      <c r="D6" s="186"/>
      <c r="E6" s="194"/>
      <c r="F6" s="188"/>
      <c r="G6" s="188"/>
      <c r="H6" s="189"/>
      <c r="I6" s="195"/>
      <c r="J6" s="189"/>
      <c r="K6" s="189"/>
      <c r="L6" s="189"/>
      <c r="M6" s="189"/>
      <c r="N6" s="195"/>
      <c r="O6" s="189"/>
      <c r="P6" s="189"/>
      <c r="Q6" s="189"/>
      <c r="R6" s="189"/>
      <c r="S6" s="196"/>
      <c r="T6" s="189"/>
      <c r="U6" s="189"/>
      <c r="V6" s="189"/>
      <c r="W6" s="189"/>
      <c r="X6" s="189"/>
    </row>
    <row r="7" spans="1:26" s="197" customFormat="1" ht="23.25" customHeight="1">
      <c r="A7" s="198" t="s">
        <v>1957</v>
      </c>
      <c r="B7" s="199" t="s">
        <v>1917</v>
      </c>
      <c r="C7" s="200" t="s">
        <v>1919</v>
      </c>
      <c r="D7" s="201" t="s">
        <v>1921</v>
      </c>
      <c r="E7" s="199">
        <v>4737</v>
      </c>
      <c r="F7" s="202">
        <v>16139</v>
      </c>
      <c r="G7" s="203">
        <v>22079</v>
      </c>
      <c r="H7" s="189">
        <f>SUM(E7:G7)</f>
        <v>42955</v>
      </c>
      <c r="I7" s="204">
        <v>246</v>
      </c>
      <c r="J7" s="189">
        <f>INT(I7*E7)</f>
        <v>1165302</v>
      </c>
      <c r="K7" s="189">
        <f>INT(I7*F7)</f>
        <v>3970194</v>
      </c>
      <c r="L7" s="189">
        <f>INT(I7*G7)</f>
        <v>5431434</v>
      </c>
      <c r="M7" s="189">
        <f>SUM(J7:L7)</f>
        <v>10566930</v>
      </c>
      <c r="N7" s="204"/>
      <c r="O7" s="189">
        <f>INT(N7*E7)</f>
        <v>0</v>
      </c>
      <c r="P7" s="189">
        <f>INT(N7*F7)</f>
        <v>0</v>
      </c>
      <c r="Q7" s="189">
        <f>INT(N7*G7)</f>
        <v>0</v>
      </c>
      <c r="R7" s="189">
        <f>SUM(O7:Q7)</f>
        <v>0</v>
      </c>
      <c r="S7" s="196">
        <f t="shared" ref="S7:V22" si="0">N7-I7</f>
        <v>-246</v>
      </c>
      <c r="T7" s="189">
        <f t="shared" si="0"/>
        <v>-1165302</v>
      </c>
      <c r="U7" s="189">
        <f t="shared" si="0"/>
        <v>-3970194</v>
      </c>
      <c r="V7" s="189">
        <f t="shared" si="0"/>
        <v>-5431434</v>
      </c>
      <c r="W7" s="189">
        <f>SUM(T7:V7)</f>
        <v>-10566930</v>
      </c>
      <c r="X7" s="205"/>
      <c r="Z7" s="206"/>
    </row>
    <row r="8" spans="1:26" s="197" customFormat="1" ht="23.25" customHeight="1">
      <c r="A8" s="198" t="s">
        <v>1957</v>
      </c>
      <c r="B8" s="199" t="s">
        <v>1917</v>
      </c>
      <c r="C8" s="207" t="s">
        <v>1923</v>
      </c>
      <c r="D8" s="201" t="s">
        <v>1921</v>
      </c>
      <c r="E8" s="204">
        <v>4952</v>
      </c>
      <c r="F8" s="203">
        <v>16877</v>
      </c>
      <c r="G8" s="203">
        <v>23083</v>
      </c>
      <c r="H8" s="189">
        <f t="shared" ref="H8:H23" si="1">SUM(E8:G8)</f>
        <v>44912</v>
      </c>
      <c r="I8" s="204">
        <v>296</v>
      </c>
      <c r="J8" s="189">
        <f t="shared" ref="J8:J23" si="2">INT(I8*E8)</f>
        <v>1465792</v>
      </c>
      <c r="K8" s="189">
        <f t="shared" ref="K8:K23" si="3">INT(I8*F8)</f>
        <v>4995592</v>
      </c>
      <c r="L8" s="189">
        <f t="shared" ref="L8:L23" si="4">INT(I8*G8)</f>
        <v>6832568</v>
      </c>
      <c r="M8" s="189">
        <f t="shared" ref="M8:M23" si="5">SUM(J8:L8)</f>
        <v>13293952</v>
      </c>
      <c r="N8" s="204"/>
      <c r="O8" s="189">
        <f t="shared" ref="O8:O23" si="6">INT(N8*E8)</f>
        <v>0</v>
      </c>
      <c r="P8" s="189">
        <f t="shared" ref="P8:P23" si="7">INT(N8*F8)</f>
        <v>0</v>
      </c>
      <c r="Q8" s="189">
        <f t="shared" ref="Q8:Q23" si="8">INT(N8*G8)</f>
        <v>0</v>
      </c>
      <c r="R8" s="189">
        <f t="shared" ref="R8:R23" si="9">SUM(O8:Q8)</f>
        <v>0</v>
      </c>
      <c r="S8" s="196">
        <f t="shared" si="0"/>
        <v>-296</v>
      </c>
      <c r="T8" s="189">
        <f t="shared" si="0"/>
        <v>-1465792</v>
      </c>
      <c r="U8" s="189">
        <f t="shared" si="0"/>
        <v>-4995592</v>
      </c>
      <c r="V8" s="189">
        <f t="shared" si="0"/>
        <v>-6832568</v>
      </c>
      <c r="W8" s="189">
        <f t="shared" ref="W8:W23" si="10">SUM(T8:V8)</f>
        <v>-13293952</v>
      </c>
      <c r="X8" s="205"/>
      <c r="Z8" s="206"/>
    </row>
    <row r="9" spans="1:26" s="197" customFormat="1" ht="23.25" customHeight="1">
      <c r="A9" s="198" t="s">
        <v>1957</v>
      </c>
      <c r="B9" s="199" t="s">
        <v>1959</v>
      </c>
      <c r="C9" s="207" t="s">
        <v>1960</v>
      </c>
      <c r="D9" s="201" t="s">
        <v>376</v>
      </c>
      <c r="E9" s="204">
        <f>적용단가!O17</f>
        <v>4808</v>
      </c>
      <c r="F9" s="203">
        <f>적용단가!O18</f>
        <v>22585</v>
      </c>
      <c r="G9" s="203">
        <f>적용단가!O19</f>
        <v>6889</v>
      </c>
      <c r="H9" s="189">
        <f t="shared" si="1"/>
        <v>34282</v>
      </c>
      <c r="I9" s="204"/>
      <c r="J9" s="189">
        <f t="shared" si="2"/>
        <v>0</v>
      </c>
      <c r="K9" s="189">
        <f t="shared" si="3"/>
        <v>0</v>
      </c>
      <c r="L9" s="189">
        <f t="shared" si="4"/>
        <v>0</v>
      </c>
      <c r="M9" s="189">
        <f t="shared" si="5"/>
        <v>0</v>
      </c>
      <c r="N9" s="225">
        <v>2110.48</v>
      </c>
      <c r="O9" s="189">
        <f t="shared" si="6"/>
        <v>10147187</v>
      </c>
      <c r="P9" s="189">
        <f t="shared" si="7"/>
        <v>47665190</v>
      </c>
      <c r="Q9" s="189">
        <f t="shared" si="8"/>
        <v>14539096</v>
      </c>
      <c r="R9" s="189">
        <f t="shared" si="9"/>
        <v>72351473</v>
      </c>
      <c r="S9" s="196">
        <f t="shared" si="0"/>
        <v>2110.48</v>
      </c>
      <c r="T9" s="189">
        <f t="shared" si="0"/>
        <v>10147187</v>
      </c>
      <c r="U9" s="189">
        <f t="shared" si="0"/>
        <v>47665190</v>
      </c>
      <c r="V9" s="189">
        <f t="shared" si="0"/>
        <v>14539096</v>
      </c>
      <c r="W9" s="189">
        <f t="shared" si="10"/>
        <v>72351473</v>
      </c>
      <c r="X9" s="205"/>
      <c r="Z9" s="206"/>
    </row>
    <row r="10" spans="1:26" s="197" customFormat="1" ht="23.25" customHeight="1">
      <c r="A10" s="198" t="s">
        <v>1957</v>
      </c>
      <c r="B10" s="199" t="s">
        <v>1959</v>
      </c>
      <c r="C10" s="207" t="s">
        <v>1961</v>
      </c>
      <c r="D10" s="201" t="s">
        <v>376</v>
      </c>
      <c r="E10" s="204">
        <f>적용단가!O21</f>
        <v>21813</v>
      </c>
      <c r="F10" s="203">
        <f>적용단가!O22</f>
        <v>115802</v>
      </c>
      <c r="G10" s="203">
        <f>적용단가!O23</f>
        <v>35511</v>
      </c>
      <c r="H10" s="189">
        <f t="shared" si="1"/>
        <v>173126</v>
      </c>
      <c r="I10" s="204"/>
      <c r="J10" s="189">
        <f t="shared" si="2"/>
        <v>0</v>
      </c>
      <c r="K10" s="189">
        <f t="shared" si="3"/>
        <v>0</v>
      </c>
      <c r="L10" s="189">
        <f t="shared" si="4"/>
        <v>0</v>
      </c>
      <c r="M10" s="189">
        <f t="shared" si="5"/>
        <v>0</v>
      </c>
      <c r="N10" s="225">
        <v>257.52</v>
      </c>
      <c r="O10" s="189">
        <f t="shared" si="6"/>
        <v>5617283</v>
      </c>
      <c r="P10" s="189">
        <f t="shared" si="7"/>
        <v>29821331</v>
      </c>
      <c r="Q10" s="189">
        <f t="shared" si="8"/>
        <v>9144792</v>
      </c>
      <c r="R10" s="189">
        <f t="shared" si="9"/>
        <v>44583406</v>
      </c>
      <c r="S10" s="196">
        <f t="shared" si="0"/>
        <v>257.52</v>
      </c>
      <c r="T10" s="189">
        <f t="shared" si="0"/>
        <v>5617283</v>
      </c>
      <c r="U10" s="189">
        <f t="shared" si="0"/>
        <v>29821331</v>
      </c>
      <c r="V10" s="189">
        <f t="shared" si="0"/>
        <v>9144792</v>
      </c>
      <c r="W10" s="189">
        <f t="shared" si="10"/>
        <v>44583406</v>
      </c>
      <c r="X10" s="208"/>
      <c r="Z10" s="206"/>
    </row>
    <row r="11" spans="1:26" s="197" customFormat="1" ht="23.25" customHeight="1">
      <c r="A11" s="198" t="s">
        <v>1957</v>
      </c>
      <c r="B11" s="199" t="s">
        <v>1962</v>
      </c>
      <c r="C11" s="207" t="s">
        <v>1963</v>
      </c>
      <c r="D11" s="201" t="s">
        <v>376</v>
      </c>
      <c r="E11" s="204">
        <f>적용단가!O25</f>
        <v>4808</v>
      </c>
      <c r="F11" s="203">
        <f>적용단가!O26</f>
        <v>22585</v>
      </c>
      <c r="G11" s="203">
        <f>적용단가!O27</f>
        <v>6889</v>
      </c>
      <c r="H11" s="189">
        <f t="shared" si="1"/>
        <v>34282</v>
      </c>
      <c r="I11" s="204"/>
      <c r="J11" s="189">
        <f t="shared" si="2"/>
        <v>0</v>
      </c>
      <c r="K11" s="189">
        <f t="shared" si="3"/>
        <v>0</v>
      </c>
      <c r="L11" s="189">
        <f t="shared" si="4"/>
        <v>0</v>
      </c>
      <c r="M11" s="189">
        <f t="shared" si="5"/>
        <v>0</v>
      </c>
      <c r="N11" s="225">
        <v>1859.76</v>
      </c>
      <c r="O11" s="189">
        <f t="shared" si="6"/>
        <v>8941726</v>
      </c>
      <c r="P11" s="189">
        <f t="shared" si="7"/>
        <v>42002679</v>
      </c>
      <c r="Q11" s="189">
        <f t="shared" si="8"/>
        <v>12811886</v>
      </c>
      <c r="R11" s="189">
        <f t="shared" si="9"/>
        <v>63756291</v>
      </c>
      <c r="S11" s="196">
        <f t="shared" si="0"/>
        <v>1859.76</v>
      </c>
      <c r="T11" s="189">
        <f t="shared" si="0"/>
        <v>8941726</v>
      </c>
      <c r="U11" s="189">
        <f t="shared" si="0"/>
        <v>42002679</v>
      </c>
      <c r="V11" s="189">
        <f t="shared" si="0"/>
        <v>12811886</v>
      </c>
      <c r="W11" s="189">
        <f t="shared" si="10"/>
        <v>63756291</v>
      </c>
      <c r="X11" s="208"/>
      <c r="Z11" s="206"/>
    </row>
    <row r="12" spans="1:26" s="197" customFormat="1" ht="23.25" customHeight="1">
      <c r="A12" s="198" t="s">
        <v>1957</v>
      </c>
      <c r="B12" s="199" t="s">
        <v>1934</v>
      </c>
      <c r="C12" s="207" t="s">
        <v>1964</v>
      </c>
      <c r="D12" s="201" t="s">
        <v>376</v>
      </c>
      <c r="E12" s="204">
        <f>적용단가!O29</f>
        <v>4488</v>
      </c>
      <c r="F12" s="203">
        <f>적용단가!O30</f>
        <v>2565</v>
      </c>
      <c r="G12" s="203">
        <f>적용단가!O31</f>
        <v>31</v>
      </c>
      <c r="H12" s="189">
        <f t="shared" si="1"/>
        <v>7084</v>
      </c>
      <c r="I12" s="204"/>
      <c r="J12" s="189">
        <f t="shared" si="2"/>
        <v>0</v>
      </c>
      <c r="K12" s="189">
        <f t="shared" si="3"/>
        <v>0</v>
      </c>
      <c r="L12" s="189">
        <f t="shared" si="4"/>
        <v>0</v>
      </c>
      <c r="M12" s="189">
        <f t="shared" si="5"/>
        <v>0</v>
      </c>
      <c r="N12" s="204">
        <v>422.76</v>
      </c>
      <c r="O12" s="189">
        <f t="shared" si="6"/>
        <v>1897346</v>
      </c>
      <c r="P12" s="189">
        <f t="shared" si="7"/>
        <v>1084379</v>
      </c>
      <c r="Q12" s="189">
        <f t="shared" si="8"/>
        <v>13105</v>
      </c>
      <c r="R12" s="189">
        <f t="shared" si="9"/>
        <v>2994830</v>
      </c>
      <c r="S12" s="196">
        <f t="shared" si="0"/>
        <v>422.76</v>
      </c>
      <c r="T12" s="189">
        <f t="shared" si="0"/>
        <v>1897346</v>
      </c>
      <c r="U12" s="189">
        <f t="shared" si="0"/>
        <v>1084379</v>
      </c>
      <c r="V12" s="189">
        <f t="shared" si="0"/>
        <v>13105</v>
      </c>
      <c r="W12" s="189">
        <f t="shared" si="10"/>
        <v>2994830</v>
      </c>
      <c r="X12" s="208"/>
      <c r="Z12" s="206"/>
    </row>
    <row r="13" spans="1:26" s="197" customFormat="1" ht="23.25" customHeight="1">
      <c r="A13" s="198" t="s">
        <v>1957</v>
      </c>
      <c r="B13" s="199" t="s">
        <v>1924</v>
      </c>
      <c r="C13" s="207" t="s">
        <v>1919</v>
      </c>
      <c r="D13" s="201" t="s">
        <v>1921</v>
      </c>
      <c r="E13" s="204">
        <f>적용단가!O9</f>
        <v>17912</v>
      </c>
      <c r="F13" s="203">
        <f>적용단가!O10</f>
        <v>29932</v>
      </c>
      <c r="G13" s="203">
        <f>적용단가!O11</f>
        <v>23237</v>
      </c>
      <c r="H13" s="189">
        <f t="shared" si="1"/>
        <v>71081</v>
      </c>
      <c r="I13" s="204"/>
      <c r="J13" s="189">
        <f t="shared" si="2"/>
        <v>0</v>
      </c>
      <c r="K13" s="189">
        <f t="shared" si="3"/>
        <v>0</v>
      </c>
      <c r="L13" s="189">
        <f t="shared" si="4"/>
        <v>0</v>
      </c>
      <c r="M13" s="189">
        <f t="shared" si="5"/>
        <v>0</v>
      </c>
      <c r="N13" s="204">
        <v>246</v>
      </c>
      <c r="O13" s="189">
        <f t="shared" si="6"/>
        <v>4406352</v>
      </c>
      <c r="P13" s="189">
        <f t="shared" si="7"/>
        <v>7363272</v>
      </c>
      <c r="Q13" s="189">
        <f t="shared" si="8"/>
        <v>5716302</v>
      </c>
      <c r="R13" s="189">
        <f t="shared" si="9"/>
        <v>17485926</v>
      </c>
      <c r="S13" s="196">
        <f t="shared" si="0"/>
        <v>246</v>
      </c>
      <c r="T13" s="189">
        <f t="shared" si="0"/>
        <v>4406352</v>
      </c>
      <c r="U13" s="189">
        <f t="shared" si="0"/>
        <v>7363272</v>
      </c>
      <c r="V13" s="189">
        <f t="shared" si="0"/>
        <v>5716302</v>
      </c>
      <c r="W13" s="189">
        <f t="shared" si="10"/>
        <v>17485926</v>
      </c>
      <c r="X13" s="208"/>
      <c r="Z13" s="206"/>
    </row>
    <row r="14" spans="1:26" s="197" customFormat="1" ht="23.25" customHeight="1">
      <c r="A14" s="198" t="s">
        <v>1957</v>
      </c>
      <c r="B14" s="199" t="s">
        <v>1924</v>
      </c>
      <c r="C14" s="200" t="s">
        <v>1923</v>
      </c>
      <c r="D14" s="201" t="s">
        <v>1921</v>
      </c>
      <c r="E14" s="204">
        <f>적용단가!O13</f>
        <v>18752</v>
      </c>
      <c r="F14" s="203">
        <f>적용단가!O14</f>
        <v>31342</v>
      </c>
      <c r="G14" s="203">
        <f>적용단가!O15</f>
        <v>21876</v>
      </c>
      <c r="H14" s="189">
        <f t="shared" si="1"/>
        <v>71970</v>
      </c>
      <c r="I14" s="204"/>
      <c r="J14" s="189">
        <f t="shared" si="2"/>
        <v>0</v>
      </c>
      <c r="K14" s="189">
        <f t="shared" si="3"/>
        <v>0</v>
      </c>
      <c r="L14" s="189">
        <f t="shared" si="4"/>
        <v>0</v>
      </c>
      <c r="M14" s="189">
        <f t="shared" si="5"/>
        <v>0</v>
      </c>
      <c r="N14" s="204">
        <v>296</v>
      </c>
      <c r="O14" s="189">
        <f t="shared" si="6"/>
        <v>5550592</v>
      </c>
      <c r="P14" s="189">
        <f t="shared" si="7"/>
        <v>9277232</v>
      </c>
      <c r="Q14" s="189">
        <f t="shared" si="8"/>
        <v>6475296</v>
      </c>
      <c r="R14" s="189">
        <f t="shared" si="9"/>
        <v>21303120</v>
      </c>
      <c r="S14" s="196">
        <f t="shared" si="0"/>
        <v>296</v>
      </c>
      <c r="T14" s="189">
        <f t="shared" si="0"/>
        <v>5550592</v>
      </c>
      <c r="U14" s="189">
        <f t="shared" si="0"/>
        <v>9277232</v>
      </c>
      <c r="V14" s="189">
        <f t="shared" si="0"/>
        <v>6475296</v>
      </c>
      <c r="W14" s="189">
        <f t="shared" si="10"/>
        <v>21303120</v>
      </c>
      <c r="X14" s="205"/>
      <c r="Z14" s="206"/>
    </row>
    <row r="15" spans="1:26" s="197" customFormat="1" ht="23.25" customHeight="1">
      <c r="A15" s="198" t="s">
        <v>1957</v>
      </c>
      <c r="B15" s="199" t="s">
        <v>1965</v>
      </c>
      <c r="C15" s="200" t="s">
        <v>1966</v>
      </c>
      <c r="D15" s="201" t="s">
        <v>559</v>
      </c>
      <c r="E15" s="204">
        <f>적용단가!O33</f>
        <v>4458</v>
      </c>
      <c r="F15" s="203">
        <f>적용단가!O34</f>
        <v>2959</v>
      </c>
      <c r="G15" s="203">
        <f>적용단가!O35</f>
        <v>226</v>
      </c>
      <c r="H15" s="189">
        <f t="shared" si="1"/>
        <v>7643</v>
      </c>
      <c r="I15" s="204"/>
      <c r="J15" s="189">
        <f t="shared" si="2"/>
        <v>0</v>
      </c>
      <c r="K15" s="189">
        <f t="shared" si="3"/>
        <v>0</v>
      </c>
      <c r="L15" s="189">
        <f t="shared" si="4"/>
        <v>0</v>
      </c>
      <c r="M15" s="189">
        <f t="shared" si="5"/>
        <v>0</v>
      </c>
      <c r="N15" s="204">
        <v>4227.76</v>
      </c>
      <c r="O15" s="189">
        <f t="shared" si="6"/>
        <v>18847354</v>
      </c>
      <c r="P15" s="189">
        <f t="shared" si="7"/>
        <v>12509941</v>
      </c>
      <c r="Q15" s="189">
        <f t="shared" si="8"/>
        <v>955473</v>
      </c>
      <c r="R15" s="189">
        <f t="shared" si="9"/>
        <v>32312768</v>
      </c>
      <c r="S15" s="196">
        <f t="shared" si="0"/>
        <v>4227.76</v>
      </c>
      <c r="T15" s="189">
        <f t="shared" si="0"/>
        <v>18847354</v>
      </c>
      <c r="U15" s="189">
        <f t="shared" si="0"/>
        <v>12509941</v>
      </c>
      <c r="V15" s="189">
        <f t="shared" si="0"/>
        <v>955473</v>
      </c>
      <c r="W15" s="189">
        <f t="shared" si="10"/>
        <v>32312768</v>
      </c>
      <c r="X15" s="205"/>
      <c r="Z15" s="206"/>
    </row>
    <row r="16" spans="1:26" s="197" customFormat="1" ht="23.25" customHeight="1">
      <c r="A16" s="198" t="s">
        <v>1957</v>
      </c>
      <c r="B16" s="199"/>
      <c r="C16" s="200"/>
      <c r="D16" s="201"/>
      <c r="E16" s="204"/>
      <c r="F16" s="203"/>
      <c r="G16" s="203"/>
      <c r="H16" s="189">
        <f t="shared" si="1"/>
        <v>0</v>
      </c>
      <c r="I16" s="204"/>
      <c r="J16" s="189">
        <f t="shared" si="2"/>
        <v>0</v>
      </c>
      <c r="K16" s="189">
        <f t="shared" si="3"/>
        <v>0</v>
      </c>
      <c r="L16" s="189">
        <f t="shared" si="4"/>
        <v>0</v>
      </c>
      <c r="M16" s="189">
        <f t="shared" si="5"/>
        <v>0</v>
      </c>
      <c r="N16" s="204"/>
      <c r="O16" s="189">
        <f t="shared" si="6"/>
        <v>0</v>
      </c>
      <c r="P16" s="189">
        <f t="shared" si="7"/>
        <v>0</v>
      </c>
      <c r="Q16" s="189">
        <f t="shared" si="8"/>
        <v>0</v>
      </c>
      <c r="R16" s="189">
        <f t="shared" si="9"/>
        <v>0</v>
      </c>
      <c r="S16" s="196">
        <f t="shared" si="0"/>
        <v>0</v>
      </c>
      <c r="T16" s="189">
        <f t="shared" si="0"/>
        <v>0</v>
      </c>
      <c r="U16" s="189">
        <f t="shared" si="0"/>
        <v>0</v>
      </c>
      <c r="V16" s="189">
        <f t="shared" si="0"/>
        <v>0</v>
      </c>
      <c r="W16" s="189">
        <f t="shared" si="10"/>
        <v>0</v>
      </c>
      <c r="X16" s="205"/>
      <c r="Z16" s="206"/>
    </row>
    <row r="17" spans="1:26" s="197" customFormat="1" ht="23.25" customHeight="1">
      <c r="A17" s="198" t="s">
        <v>1957</v>
      </c>
      <c r="B17" s="199"/>
      <c r="C17" s="200"/>
      <c r="D17" s="201"/>
      <c r="E17" s="204"/>
      <c r="F17" s="203"/>
      <c r="G17" s="203"/>
      <c r="H17" s="189">
        <f t="shared" si="1"/>
        <v>0</v>
      </c>
      <c r="I17" s="204"/>
      <c r="J17" s="189">
        <f t="shared" si="2"/>
        <v>0</v>
      </c>
      <c r="K17" s="189">
        <f t="shared" si="3"/>
        <v>0</v>
      </c>
      <c r="L17" s="189">
        <f t="shared" si="4"/>
        <v>0</v>
      </c>
      <c r="M17" s="189">
        <f t="shared" si="5"/>
        <v>0</v>
      </c>
      <c r="N17" s="204"/>
      <c r="O17" s="189">
        <f t="shared" si="6"/>
        <v>0</v>
      </c>
      <c r="P17" s="189">
        <f t="shared" si="7"/>
        <v>0</v>
      </c>
      <c r="Q17" s="189">
        <f t="shared" si="8"/>
        <v>0</v>
      </c>
      <c r="R17" s="189">
        <f t="shared" si="9"/>
        <v>0</v>
      </c>
      <c r="S17" s="196">
        <f t="shared" si="0"/>
        <v>0</v>
      </c>
      <c r="T17" s="189">
        <f t="shared" si="0"/>
        <v>0</v>
      </c>
      <c r="U17" s="189">
        <f t="shared" si="0"/>
        <v>0</v>
      </c>
      <c r="V17" s="189">
        <f t="shared" si="0"/>
        <v>0</v>
      </c>
      <c r="W17" s="189">
        <f t="shared" si="10"/>
        <v>0</v>
      </c>
      <c r="X17" s="205"/>
      <c r="Z17" s="206"/>
    </row>
    <row r="18" spans="1:26" s="197" customFormat="1" ht="23.25" customHeight="1">
      <c r="A18" s="198" t="s">
        <v>1957</v>
      </c>
      <c r="B18" s="199"/>
      <c r="C18" s="200"/>
      <c r="D18" s="201"/>
      <c r="E18" s="204"/>
      <c r="F18" s="203"/>
      <c r="G18" s="203"/>
      <c r="H18" s="189">
        <f t="shared" si="1"/>
        <v>0</v>
      </c>
      <c r="I18" s="204"/>
      <c r="J18" s="189">
        <f t="shared" si="2"/>
        <v>0</v>
      </c>
      <c r="K18" s="189">
        <f t="shared" si="3"/>
        <v>0</v>
      </c>
      <c r="L18" s="189">
        <f t="shared" si="4"/>
        <v>0</v>
      </c>
      <c r="M18" s="189">
        <f t="shared" si="5"/>
        <v>0</v>
      </c>
      <c r="N18" s="204"/>
      <c r="O18" s="189">
        <f t="shared" si="6"/>
        <v>0</v>
      </c>
      <c r="P18" s="189">
        <f t="shared" si="7"/>
        <v>0</v>
      </c>
      <c r="Q18" s="189">
        <f t="shared" si="8"/>
        <v>0</v>
      </c>
      <c r="R18" s="189">
        <f t="shared" si="9"/>
        <v>0</v>
      </c>
      <c r="S18" s="196">
        <f t="shared" si="0"/>
        <v>0</v>
      </c>
      <c r="T18" s="189">
        <f t="shared" si="0"/>
        <v>0</v>
      </c>
      <c r="U18" s="189">
        <f t="shared" si="0"/>
        <v>0</v>
      </c>
      <c r="V18" s="189">
        <f t="shared" si="0"/>
        <v>0</v>
      </c>
      <c r="W18" s="189">
        <f t="shared" si="10"/>
        <v>0</v>
      </c>
      <c r="X18" s="205"/>
      <c r="Z18" s="206"/>
    </row>
    <row r="19" spans="1:26" s="197" customFormat="1" ht="23.25" customHeight="1">
      <c r="A19" s="198" t="s">
        <v>1957</v>
      </c>
      <c r="B19" s="199"/>
      <c r="C19" s="200"/>
      <c r="D19" s="201"/>
      <c r="E19" s="204"/>
      <c r="F19" s="204"/>
      <c r="G19" s="204"/>
      <c r="H19" s="189">
        <f t="shared" si="1"/>
        <v>0</v>
      </c>
      <c r="I19" s="204"/>
      <c r="J19" s="189">
        <f t="shared" si="2"/>
        <v>0</v>
      </c>
      <c r="K19" s="189">
        <f t="shared" si="3"/>
        <v>0</v>
      </c>
      <c r="L19" s="189">
        <f t="shared" si="4"/>
        <v>0</v>
      </c>
      <c r="M19" s="189">
        <f t="shared" si="5"/>
        <v>0</v>
      </c>
      <c r="N19" s="204"/>
      <c r="O19" s="189">
        <f t="shared" si="6"/>
        <v>0</v>
      </c>
      <c r="P19" s="189">
        <f t="shared" si="7"/>
        <v>0</v>
      </c>
      <c r="Q19" s="189">
        <f t="shared" si="8"/>
        <v>0</v>
      </c>
      <c r="R19" s="189">
        <f t="shared" si="9"/>
        <v>0</v>
      </c>
      <c r="S19" s="196">
        <f t="shared" si="0"/>
        <v>0</v>
      </c>
      <c r="T19" s="189">
        <f t="shared" si="0"/>
        <v>0</v>
      </c>
      <c r="U19" s="189">
        <f t="shared" si="0"/>
        <v>0</v>
      </c>
      <c r="V19" s="189">
        <f t="shared" si="0"/>
        <v>0</v>
      </c>
      <c r="W19" s="189">
        <f t="shared" si="10"/>
        <v>0</v>
      </c>
      <c r="X19" s="205"/>
      <c r="Z19" s="206"/>
    </row>
    <row r="20" spans="1:26" s="197" customFormat="1" ht="23.25" customHeight="1">
      <c r="A20" s="198" t="s">
        <v>1957</v>
      </c>
      <c r="B20" s="199"/>
      <c r="C20" s="200"/>
      <c r="D20" s="201"/>
      <c r="E20" s="204"/>
      <c r="F20" s="204"/>
      <c r="G20" s="204"/>
      <c r="H20" s="189">
        <f t="shared" si="1"/>
        <v>0</v>
      </c>
      <c r="I20" s="204"/>
      <c r="J20" s="189">
        <f t="shared" si="2"/>
        <v>0</v>
      </c>
      <c r="K20" s="189">
        <f t="shared" si="3"/>
        <v>0</v>
      </c>
      <c r="L20" s="189">
        <f t="shared" si="4"/>
        <v>0</v>
      </c>
      <c r="M20" s="189">
        <f t="shared" si="5"/>
        <v>0</v>
      </c>
      <c r="N20" s="204"/>
      <c r="O20" s="189">
        <f t="shared" si="6"/>
        <v>0</v>
      </c>
      <c r="P20" s="189">
        <f t="shared" si="7"/>
        <v>0</v>
      </c>
      <c r="Q20" s="189">
        <f t="shared" si="8"/>
        <v>0</v>
      </c>
      <c r="R20" s="189">
        <f t="shared" si="9"/>
        <v>0</v>
      </c>
      <c r="S20" s="196">
        <f t="shared" si="0"/>
        <v>0</v>
      </c>
      <c r="T20" s="189">
        <f t="shared" si="0"/>
        <v>0</v>
      </c>
      <c r="U20" s="189">
        <f t="shared" si="0"/>
        <v>0</v>
      </c>
      <c r="V20" s="189">
        <f t="shared" si="0"/>
        <v>0</v>
      </c>
      <c r="W20" s="189">
        <f t="shared" si="10"/>
        <v>0</v>
      </c>
      <c r="X20" s="205"/>
      <c r="Z20" s="206"/>
    </row>
    <row r="21" spans="1:26" s="197" customFormat="1" ht="23.25" customHeight="1">
      <c r="A21" s="198" t="s">
        <v>1957</v>
      </c>
      <c r="B21" s="209"/>
      <c r="C21" s="200"/>
      <c r="D21" s="201"/>
      <c r="E21" s="204"/>
      <c r="F21" s="203"/>
      <c r="G21" s="203"/>
      <c r="H21" s="189">
        <f t="shared" si="1"/>
        <v>0</v>
      </c>
      <c r="I21" s="204"/>
      <c r="J21" s="189">
        <f t="shared" si="2"/>
        <v>0</v>
      </c>
      <c r="K21" s="189">
        <f t="shared" si="3"/>
        <v>0</v>
      </c>
      <c r="L21" s="189">
        <f t="shared" si="4"/>
        <v>0</v>
      </c>
      <c r="M21" s="189">
        <f t="shared" si="5"/>
        <v>0</v>
      </c>
      <c r="N21" s="204"/>
      <c r="O21" s="189">
        <f t="shared" si="6"/>
        <v>0</v>
      </c>
      <c r="P21" s="189">
        <f t="shared" si="7"/>
        <v>0</v>
      </c>
      <c r="Q21" s="189">
        <f t="shared" si="8"/>
        <v>0</v>
      </c>
      <c r="R21" s="189">
        <f t="shared" si="9"/>
        <v>0</v>
      </c>
      <c r="S21" s="196">
        <f t="shared" si="0"/>
        <v>0</v>
      </c>
      <c r="T21" s="189">
        <f t="shared" si="0"/>
        <v>0</v>
      </c>
      <c r="U21" s="189">
        <f t="shared" si="0"/>
        <v>0</v>
      </c>
      <c r="V21" s="189">
        <f t="shared" si="0"/>
        <v>0</v>
      </c>
      <c r="W21" s="189">
        <f t="shared" si="10"/>
        <v>0</v>
      </c>
      <c r="X21" s="208"/>
      <c r="Z21" s="206"/>
    </row>
    <row r="22" spans="1:26" s="197" customFormat="1" ht="23.25" customHeight="1">
      <c r="A22" s="198" t="s">
        <v>1957</v>
      </c>
      <c r="B22" s="199"/>
      <c r="C22" s="207"/>
      <c r="D22" s="201"/>
      <c r="E22" s="204"/>
      <c r="F22" s="203"/>
      <c r="G22" s="203"/>
      <c r="H22" s="189">
        <f t="shared" si="1"/>
        <v>0</v>
      </c>
      <c r="I22" s="204"/>
      <c r="J22" s="189">
        <f t="shared" si="2"/>
        <v>0</v>
      </c>
      <c r="K22" s="189">
        <f t="shared" si="3"/>
        <v>0</v>
      </c>
      <c r="L22" s="189">
        <f t="shared" si="4"/>
        <v>0</v>
      </c>
      <c r="M22" s="189">
        <f t="shared" si="5"/>
        <v>0</v>
      </c>
      <c r="N22" s="204"/>
      <c r="O22" s="189">
        <f t="shared" si="6"/>
        <v>0</v>
      </c>
      <c r="P22" s="189">
        <f t="shared" si="7"/>
        <v>0</v>
      </c>
      <c r="Q22" s="189">
        <f t="shared" si="8"/>
        <v>0</v>
      </c>
      <c r="R22" s="189">
        <f t="shared" si="9"/>
        <v>0</v>
      </c>
      <c r="S22" s="196">
        <f t="shared" si="0"/>
        <v>0</v>
      </c>
      <c r="T22" s="189">
        <f t="shared" si="0"/>
        <v>0</v>
      </c>
      <c r="U22" s="189">
        <f t="shared" si="0"/>
        <v>0</v>
      </c>
      <c r="V22" s="189">
        <f t="shared" si="0"/>
        <v>0</v>
      </c>
      <c r="W22" s="189">
        <f t="shared" si="10"/>
        <v>0</v>
      </c>
      <c r="X22" s="208"/>
      <c r="Z22" s="206"/>
    </row>
    <row r="23" spans="1:26" s="197" customFormat="1" ht="23.25" customHeight="1">
      <c r="A23" s="198" t="s">
        <v>1957</v>
      </c>
      <c r="B23" s="209"/>
      <c r="C23" s="207"/>
      <c r="D23" s="210"/>
      <c r="E23" s="204"/>
      <c r="F23" s="203"/>
      <c r="G23" s="203"/>
      <c r="H23" s="189">
        <f t="shared" si="1"/>
        <v>0</v>
      </c>
      <c r="I23" s="204"/>
      <c r="J23" s="189">
        <f t="shared" si="2"/>
        <v>0</v>
      </c>
      <c r="K23" s="189">
        <f t="shared" si="3"/>
        <v>0</v>
      </c>
      <c r="L23" s="189">
        <f t="shared" si="4"/>
        <v>0</v>
      </c>
      <c r="M23" s="189">
        <f t="shared" si="5"/>
        <v>0</v>
      </c>
      <c r="N23" s="204"/>
      <c r="O23" s="189">
        <f t="shared" si="6"/>
        <v>0</v>
      </c>
      <c r="P23" s="189">
        <f t="shared" si="7"/>
        <v>0</v>
      </c>
      <c r="Q23" s="189">
        <f t="shared" si="8"/>
        <v>0</v>
      </c>
      <c r="R23" s="189">
        <f t="shared" si="9"/>
        <v>0</v>
      </c>
      <c r="S23" s="196">
        <f t="shared" ref="S23:V23" si="11">N23-I23</f>
        <v>0</v>
      </c>
      <c r="T23" s="189">
        <f t="shared" si="11"/>
        <v>0</v>
      </c>
      <c r="U23" s="189">
        <f t="shared" si="11"/>
        <v>0</v>
      </c>
      <c r="V23" s="189">
        <f t="shared" si="11"/>
        <v>0</v>
      </c>
      <c r="W23" s="189">
        <f t="shared" si="10"/>
        <v>0</v>
      </c>
      <c r="X23" s="208"/>
      <c r="Z23" s="206"/>
    </row>
    <row r="24" spans="1:26" s="211" customFormat="1" ht="23.25" customHeight="1">
      <c r="B24" s="212"/>
      <c r="C24" s="213"/>
      <c r="D24" s="214"/>
      <c r="E24" s="215"/>
      <c r="F24" s="216"/>
      <c r="G24" s="216"/>
      <c r="H24" s="216"/>
      <c r="I24" s="217"/>
      <c r="J24" s="216"/>
      <c r="K24" s="216"/>
      <c r="L24" s="216"/>
      <c r="M24" s="216"/>
      <c r="N24" s="217"/>
      <c r="O24" s="216"/>
      <c r="P24" s="216"/>
      <c r="Q24" s="216"/>
      <c r="R24" s="216"/>
      <c r="S24" s="218"/>
      <c r="T24" s="216"/>
      <c r="U24" s="216"/>
      <c r="V24" s="216"/>
      <c r="W24" s="216"/>
      <c r="X24" s="219"/>
      <c r="Z24" s="220"/>
    </row>
    <row r="25" spans="1:26" s="211" customFormat="1" ht="23.25" customHeight="1">
      <c r="B25" s="221" t="s">
        <v>1958</v>
      </c>
      <c r="C25" s="219"/>
      <c r="D25" s="219"/>
      <c r="E25" s="219"/>
      <c r="F25" s="219"/>
      <c r="G25" s="219"/>
      <c r="H25" s="219"/>
      <c r="I25" s="219"/>
      <c r="J25" s="222">
        <f>SUM(J7:J24)</f>
        <v>2631094</v>
      </c>
      <c r="K25" s="222">
        <f t="shared" ref="K25:M25" si="12">SUM(K7:K24)</f>
        <v>8965786</v>
      </c>
      <c r="L25" s="222">
        <f t="shared" si="12"/>
        <v>12264002</v>
      </c>
      <c r="M25" s="222">
        <f t="shared" si="12"/>
        <v>23860882</v>
      </c>
      <c r="N25" s="222"/>
      <c r="O25" s="222">
        <f t="shared" ref="O25:R25" si="13">SUM(O7:O24)</f>
        <v>55407840</v>
      </c>
      <c r="P25" s="222">
        <f t="shared" si="13"/>
        <v>149724024</v>
      </c>
      <c r="Q25" s="222">
        <f t="shared" si="13"/>
        <v>49655950</v>
      </c>
      <c r="R25" s="222">
        <f t="shared" si="13"/>
        <v>254787814</v>
      </c>
      <c r="S25" s="222"/>
      <c r="T25" s="222">
        <f t="shared" ref="T25:W25" si="14">SUM(T7:T24)</f>
        <v>52776746</v>
      </c>
      <c r="U25" s="222">
        <f t="shared" si="14"/>
        <v>140758238</v>
      </c>
      <c r="V25" s="222">
        <f t="shared" si="14"/>
        <v>37391948</v>
      </c>
      <c r="W25" s="222">
        <f t="shared" si="14"/>
        <v>230926932</v>
      </c>
      <c r="X25" s="219"/>
    </row>
    <row r="27" spans="1:26">
      <c r="H27" s="223"/>
    </row>
    <row r="28" spans="1:26">
      <c r="H28" s="224"/>
    </row>
  </sheetData>
  <mergeCells count="9">
    <mergeCell ref="B1:X1"/>
    <mergeCell ref="B3:B4"/>
    <mergeCell ref="C3:C4"/>
    <mergeCell ref="D3:D4"/>
    <mergeCell ref="E3:H3"/>
    <mergeCell ref="I3:M3"/>
    <mergeCell ref="N3:R3"/>
    <mergeCell ref="S3:W3"/>
    <mergeCell ref="X3:X4"/>
  </mergeCells>
  <phoneticPr fontId="1" type="noConversion"/>
  <pageMargins left="0.55118110236220474" right="0.11811023622047245" top="0.74803149606299213" bottom="0.74803149606299213" header="0.31496062992125984" footer="0.31496062992125984"/>
  <pageSetup paperSize="9" scale="5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8"/>
  <sheetViews>
    <sheetView view="pageBreakPreview" topLeftCell="B1" zoomScale="80" zoomScaleSheetLayoutView="80" workbookViewId="0">
      <pane xSplit="3" ySplit="4" topLeftCell="K12" activePane="bottomRight" state="frozen"/>
      <selection activeCell="H11" sqref="H11"/>
      <selection pane="topRight" activeCell="H11" sqref="H11"/>
      <selection pane="bottomLeft" activeCell="H11" sqref="H11"/>
      <selection pane="bottomRight" activeCell="H11" sqref="H11"/>
    </sheetView>
  </sheetViews>
  <sheetFormatPr defaultRowHeight="16.5"/>
  <cols>
    <col min="1" max="1" width="0.140625" style="177" customWidth="1"/>
    <col min="2" max="2" width="27.42578125" style="177" customWidth="1"/>
    <col min="3" max="3" width="10.5703125" style="177" customWidth="1"/>
    <col min="4" max="4" width="6" style="177" customWidth="1"/>
    <col min="5" max="8" width="7.85546875" style="177" customWidth="1"/>
    <col min="9" max="9" width="7.5703125" style="177" customWidth="1"/>
    <col min="10" max="12" width="13.28515625" style="177" customWidth="1"/>
    <col min="13" max="13" width="14" style="177" customWidth="1"/>
    <col min="14" max="14" width="7.85546875" style="177" customWidth="1"/>
    <col min="15" max="17" width="13.28515625" style="177" customWidth="1"/>
    <col min="18" max="18" width="13.85546875" style="177" customWidth="1"/>
    <col min="19" max="19" width="7.85546875" style="177" customWidth="1"/>
    <col min="20" max="23" width="13.28515625" style="177" customWidth="1"/>
    <col min="24" max="24" width="8.28515625" style="177" customWidth="1"/>
    <col min="25" max="256" width="9.140625" style="177"/>
    <col min="257" max="257" width="0.140625" style="177" customWidth="1"/>
    <col min="258" max="258" width="27.42578125" style="177" customWidth="1"/>
    <col min="259" max="259" width="10.5703125" style="177" customWidth="1"/>
    <col min="260" max="260" width="6" style="177" customWidth="1"/>
    <col min="261" max="264" width="7.85546875" style="177" customWidth="1"/>
    <col min="265" max="265" width="7.5703125" style="177" customWidth="1"/>
    <col min="266" max="268" width="13.28515625" style="177" customWidth="1"/>
    <col min="269" max="269" width="14" style="177" customWidth="1"/>
    <col min="270" max="270" width="7.85546875" style="177" customWidth="1"/>
    <col min="271" max="273" width="13.28515625" style="177" customWidth="1"/>
    <col min="274" max="274" width="13.85546875" style="177" customWidth="1"/>
    <col min="275" max="275" width="7.85546875" style="177" customWidth="1"/>
    <col min="276" max="279" width="13.28515625" style="177" customWidth="1"/>
    <col min="280" max="280" width="8.28515625" style="177" customWidth="1"/>
    <col min="281" max="512" width="9.140625" style="177"/>
    <col min="513" max="513" width="0.140625" style="177" customWidth="1"/>
    <col min="514" max="514" width="27.42578125" style="177" customWidth="1"/>
    <col min="515" max="515" width="10.5703125" style="177" customWidth="1"/>
    <col min="516" max="516" width="6" style="177" customWidth="1"/>
    <col min="517" max="520" width="7.85546875" style="177" customWidth="1"/>
    <col min="521" max="521" width="7.5703125" style="177" customWidth="1"/>
    <col min="522" max="524" width="13.28515625" style="177" customWidth="1"/>
    <col min="525" max="525" width="14" style="177" customWidth="1"/>
    <col min="526" max="526" width="7.85546875" style="177" customWidth="1"/>
    <col min="527" max="529" width="13.28515625" style="177" customWidth="1"/>
    <col min="530" max="530" width="13.85546875" style="177" customWidth="1"/>
    <col min="531" max="531" width="7.85546875" style="177" customWidth="1"/>
    <col min="532" max="535" width="13.28515625" style="177" customWidth="1"/>
    <col min="536" max="536" width="8.28515625" style="177" customWidth="1"/>
    <col min="537" max="768" width="9.140625" style="177"/>
    <col min="769" max="769" width="0.140625" style="177" customWidth="1"/>
    <col min="770" max="770" width="27.42578125" style="177" customWidth="1"/>
    <col min="771" max="771" width="10.5703125" style="177" customWidth="1"/>
    <col min="772" max="772" width="6" style="177" customWidth="1"/>
    <col min="773" max="776" width="7.85546875" style="177" customWidth="1"/>
    <col min="777" max="777" width="7.5703125" style="177" customWidth="1"/>
    <col min="778" max="780" width="13.28515625" style="177" customWidth="1"/>
    <col min="781" max="781" width="14" style="177" customWidth="1"/>
    <col min="782" max="782" width="7.85546875" style="177" customWidth="1"/>
    <col min="783" max="785" width="13.28515625" style="177" customWidth="1"/>
    <col min="786" max="786" width="13.85546875" style="177" customWidth="1"/>
    <col min="787" max="787" width="7.85546875" style="177" customWidth="1"/>
    <col min="788" max="791" width="13.28515625" style="177" customWidth="1"/>
    <col min="792" max="792" width="8.28515625" style="177" customWidth="1"/>
    <col min="793" max="1024" width="9.140625" style="177"/>
    <col min="1025" max="1025" width="0.140625" style="177" customWidth="1"/>
    <col min="1026" max="1026" width="27.42578125" style="177" customWidth="1"/>
    <col min="1027" max="1027" width="10.5703125" style="177" customWidth="1"/>
    <col min="1028" max="1028" width="6" style="177" customWidth="1"/>
    <col min="1029" max="1032" width="7.85546875" style="177" customWidth="1"/>
    <col min="1033" max="1033" width="7.5703125" style="177" customWidth="1"/>
    <col min="1034" max="1036" width="13.28515625" style="177" customWidth="1"/>
    <col min="1037" max="1037" width="14" style="177" customWidth="1"/>
    <col min="1038" max="1038" width="7.85546875" style="177" customWidth="1"/>
    <col min="1039" max="1041" width="13.28515625" style="177" customWidth="1"/>
    <col min="1042" max="1042" width="13.85546875" style="177" customWidth="1"/>
    <col min="1043" max="1043" width="7.85546875" style="177" customWidth="1"/>
    <col min="1044" max="1047" width="13.28515625" style="177" customWidth="1"/>
    <col min="1048" max="1048" width="8.28515625" style="177" customWidth="1"/>
    <col min="1049" max="1280" width="9.140625" style="177"/>
    <col min="1281" max="1281" width="0.140625" style="177" customWidth="1"/>
    <col min="1282" max="1282" width="27.42578125" style="177" customWidth="1"/>
    <col min="1283" max="1283" width="10.5703125" style="177" customWidth="1"/>
    <col min="1284" max="1284" width="6" style="177" customWidth="1"/>
    <col min="1285" max="1288" width="7.85546875" style="177" customWidth="1"/>
    <col min="1289" max="1289" width="7.5703125" style="177" customWidth="1"/>
    <col min="1290" max="1292" width="13.28515625" style="177" customWidth="1"/>
    <col min="1293" max="1293" width="14" style="177" customWidth="1"/>
    <col min="1294" max="1294" width="7.85546875" style="177" customWidth="1"/>
    <col min="1295" max="1297" width="13.28515625" style="177" customWidth="1"/>
    <col min="1298" max="1298" width="13.85546875" style="177" customWidth="1"/>
    <col min="1299" max="1299" width="7.85546875" style="177" customWidth="1"/>
    <col min="1300" max="1303" width="13.28515625" style="177" customWidth="1"/>
    <col min="1304" max="1304" width="8.28515625" style="177" customWidth="1"/>
    <col min="1305" max="1536" width="9.140625" style="177"/>
    <col min="1537" max="1537" width="0.140625" style="177" customWidth="1"/>
    <col min="1538" max="1538" width="27.42578125" style="177" customWidth="1"/>
    <col min="1539" max="1539" width="10.5703125" style="177" customWidth="1"/>
    <col min="1540" max="1540" width="6" style="177" customWidth="1"/>
    <col min="1541" max="1544" width="7.85546875" style="177" customWidth="1"/>
    <col min="1545" max="1545" width="7.5703125" style="177" customWidth="1"/>
    <col min="1546" max="1548" width="13.28515625" style="177" customWidth="1"/>
    <col min="1549" max="1549" width="14" style="177" customWidth="1"/>
    <col min="1550" max="1550" width="7.85546875" style="177" customWidth="1"/>
    <col min="1551" max="1553" width="13.28515625" style="177" customWidth="1"/>
    <col min="1554" max="1554" width="13.85546875" style="177" customWidth="1"/>
    <col min="1555" max="1555" width="7.85546875" style="177" customWidth="1"/>
    <col min="1556" max="1559" width="13.28515625" style="177" customWidth="1"/>
    <col min="1560" max="1560" width="8.28515625" style="177" customWidth="1"/>
    <col min="1561" max="1792" width="9.140625" style="177"/>
    <col min="1793" max="1793" width="0.140625" style="177" customWidth="1"/>
    <col min="1794" max="1794" width="27.42578125" style="177" customWidth="1"/>
    <col min="1795" max="1795" width="10.5703125" style="177" customWidth="1"/>
    <col min="1796" max="1796" width="6" style="177" customWidth="1"/>
    <col min="1797" max="1800" width="7.85546875" style="177" customWidth="1"/>
    <col min="1801" max="1801" width="7.5703125" style="177" customWidth="1"/>
    <col min="1802" max="1804" width="13.28515625" style="177" customWidth="1"/>
    <col min="1805" max="1805" width="14" style="177" customWidth="1"/>
    <col min="1806" max="1806" width="7.85546875" style="177" customWidth="1"/>
    <col min="1807" max="1809" width="13.28515625" style="177" customWidth="1"/>
    <col min="1810" max="1810" width="13.85546875" style="177" customWidth="1"/>
    <col min="1811" max="1811" width="7.85546875" style="177" customWidth="1"/>
    <col min="1812" max="1815" width="13.28515625" style="177" customWidth="1"/>
    <col min="1816" max="1816" width="8.28515625" style="177" customWidth="1"/>
    <col min="1817" max="2048" width="9.140625" style="177"/>
    <col min="2049" max="2049" width="0.140625" style="177" customWidth="1"/>
    <col min="2050" max="2050" width="27.42578125" style="177" customWidth="1"/>
    <col min="2051" max="2051" width="10.5703125" style="177" customWidth="1"/>
    <col min="2052" max="2052" width="6" style="177" customWidth="1"/>
    <col min="2053" max="2056" width="7.85546875" style="177" customWidth="1"/>
    <col min="2057" max="2057" width="7.5703125" style="177" customWidth="1"/>
    <col min="2058" max="2060" width="13.28515625" style="177" customWidth="1"/>
    <col min="2061" max="2061" width="14" style="177" customWidth="1"/>
    <col min="2062" max="2062" width="7.85546875" style="177" customWidth="1"/>
    <col min="2063" max="2065" width="13.28515625" style="177" customWidth="1"/>
    <col min="2066" max="2066" width="13.85546875" style="177" customWidth="1"/>
    <col min="2067" max="2067" width="7.85546875" style="177" customWidth="1"/>
    <col min="2068" max="2071" width="13.28515625" style="177" customWidth="1"/>
    <col min="2072" max="2072" width="8.28515625" style="177" customWidth="1"/>
    <col min="2073" max="2304" width="9.140625" style="177"/>
    <col min="2305" max="2305" width="0.140625" style="177" customWidth="1"/>
    <col min="2306" max="2306" width="27.42578125" style="177" customWidth="1"/>
    <col min="2307" max="2307" width="10.5703125" style="177" customWidth="1"/>
    <col min="2308" max="2308" width="6" style="177" customWidth="1"/>
    <col min="2309" max="2312" width="7.85546875" style="177" customWidth="1"/>
    <col min="2313" max="2313" width="7.5703125" style="177" customWidth="1"/>
    <col min="2314" max="2316" width="13.28515625" style="177" customWidth="1"/>
    <col min="2317" max="2317" width="14" style="177" customWidth="1"/>
    <col min="2318" max="2318" width="7.85546875" style="177" customWidth="1"/>
    <col min="2319" max="2321" width="13.28515625" style="177" customWidth="1"/>
    <col min="2322" max="2322" width="13.85546875" style="177" customWidth="1"/>
    <col min="2323" max="2323" width="7.85546875" style="177" customWidth="1"/>
    <col min="2324" max="2327" width="13.28515625" style="177" customWidth="1"/>
    <col min="2328" max="2328" width="8.28515625" style="177" customWidth="1"/>
    <col min="2329" max="2560" width="9.140625" style="177"/>
    <col min="2561" max="2561" width="0.140625" style="177" customWidth="1"/>
    <col min="2562" max="2562" width="27.42578125" style="177" customWidth="1"/>
    <col min="2563" max="2563" width="10.5703125" style="177" customWidth="1"/>
    <col min="2564" max="2564" width="6" style="177" customWidth="1"/>
    <col min="2565" max="2568" width="7.85546875" style="177" customWidth="1"/>
    <col min="2569" max="2569" width="7.5703125" style="177" customWidth="1"/>
    <col min="2570" max="2572" width="13.28515625" style="177" customWidth="1"/>
    <col min="2573" max="2573" width="14" style="177" customWidth="1"/>
    <col min="2574" max="2574" width="7.85546875" style="177" customWidth="1"/>
    <col min="2575" max="2577" width="13.28515625" style="177" customWidth="1"/>
    <col min="2578" max="2578" width="13.85546875" style="177" customWidth="1"/>
    <col min="2579" max="2579" width="7.85546875" style="177" customWidth="1"/>
    <col min="2580" max="2583" width="13.28515625" style="177" customWidth="1"/>
    <col min="2584" max="2584" width="8.28515625" style="177" customWidth="1"/>
    <col min="2585" max="2816" width="9.140625" style="177"/>
    <col min="2817" max="2817" width="0.140625" style="177" customWidth="1"/>
    <col min="2818" max="2818" width="27.42578125" style="177" customWidth="1"/>
    <col min="2819" max="2819" width="10.5703125" style="177" customWidth="1"/>
    <col min="2820" max="2820" width="6" style="177" customWidth="1"/>
    <col min="2821" max="2824" width="7.85546875" style="177" customWidth="1"/>
    <col min="2825" max="2825" width="7.5703125" style="177" customWidth="1"/>
    <col min="2826" max="2828" width="13.28515625" style="177" customWidth="1"/>
    <col min="2829" max="2829" width="14" style="177" customWidth="1"/>
    <col min="2830" max="2830" width="7.85546875" style="177" customWidth="1"/>
    <col min="2831" max="2833" width="13.28515625" style="177" customWidth="1"/>
    <col min="2834" max="2834" width="13.85546875" style="177" customWidth="1"/>
    <col min="2835" max="2835" width="7.85546875" style="177" customWidth="1"/>
    <col min="2836" max="2839" width="13.28515625" style="177" customWidth="1"/>
    <col min="2840" max="2840" width="8.28515625" style="177" customWidth="1"/>
    <col min="2841" max="3072" width="9.140625" style="177"/>
    <col min="3073" max="3073" width="0.140625" style="177" customWidth="1"/>
    <col min="3074" max="3074" width="27.42578125" style="177" customWidth="1"/>
    <col min="3075" max="3075" width="10.5703125" style="177" customWidth="1"/>
    <col min="3076" max="3076" width="6" style="177" customWidth="1"/>
    <col min="3077" max="3080" width="7.85546875" style="177" customWidth="1"/>
    <col min="3081" max="3081" width="7.5703125" style="177" customWidth="1"/>
    <col min="3082" max="3084" width="13.28515625" style="177" customWidth="1"/>
    <col min="3085" max="3085" width="14" style="177" customWidth="1"/>
    <col min="3086" max="3086" width="7.85546875" style="177" customWidth="1"/>
    <col min="3087" max="3089" width="13.28515625" style="177" customWidth="1"/>
    <col min="3090" max="3090" width="13.85546875" style="177" customWidth="1"/>
    <col min="3091" max="3091" width="7.85546875" style="177" customWidth="1"/>
    <col min="3092" max="3095" width="13.28515625" style="177" customWidth="1"/>
    <col min="3096" max="3096" width="8.28515625" style="177" customWidth="1"/>
    <col min="3097" max="3328" width="9.140625" style="177"/>
    <col min="3329" max="3329" width="0.140625" style="177" customWidth="1"/>
    <col min="3330" max="3330" width="27.42578125" style="177" customWidth="1"/>
    <col min="3331" max="3331" width="10.5703125" style="177" customWidth="1"/>
    <col min="3332" max="3332" width="6" style="177" customWidth="1"/>
    <col min="3333" max="3336" width="7.85546875" style="177" customWidth="1"/>
    <col min="3337" max="3337" width="7.5703125" style="177" customWidth="1"/>
    <col min="3338" max="3340" width="13.28515625" style="177" customWidth="1"/>
    <col min="3341" max="3341" width="14" style="177" customWidth="1"/>
    <col min="3342" max="3342" width="7.85546875" style="177" customWidth="1"/>
    <col min="3343" max="3345" width="13.28515625" style="177" customWidth="1"/>
    <col min="3346" max="3346" width="13.85546875" style="177" customWidth="1"/>
    <col min="3347" max="3347" width="7.85546875" style="177" customWidth="1"/>
    <col min="3348" max="3351" width="13.28515625" style="177" customWidth="1"/>
    <col min="3352" max="3352" width="8.28515625" style="177" customWidth="1"/>
    <col min="3353" max="3584" width="9.140625" style="177"/>
    <col min="3585" max="3585" width="0.140625" style="177" customWidth="1"/>
    <col min="3586" max="3586" width="27.42578125" style="177" customWidth="1"/>
    <col min="3587" max="3587" width="10.5703125" style="177" customWidth="1"/>
    <col min="3588" max="3588" width="6" style="177" customWidth="1"/>
    <col min="3589" max="3592" width="7.85546875" style="177" customWidth="1"/>
    <col min="3593" max="3593" width="7.5703125" style="177" customWidth="1"/>
    <col min="3594" max="3596" width="13.28515625" style="177" customWidth="1"/>
    <col min="3597" max="3597" width="14" style="177" customWidth="1"/>
    <col min="3598" max="3598" width="7.85546875" style="177" customWidth="1"/>
    <col min="3599" max="3601" width="13.28515625" style="177" customWidth="1"/>
    <col min="3602" max="3602" width="13.85546875" style="177" customWidth="1"/>
    <col min="3603" max="3603" width="7.85546875" style="177" customWidth="1"/>
    <col min="3604" max="3607" width="13.28515625" style="177" customWidth="1"/>
    <col min="3608" max="3608" width="8.28515625" style="177" customWidth="1"/>
    <col min="3609" max="3840" width="9.140625" style="177"/>
    <col min="3841" max="3841" width="0.140625" style="177" customWidth="1"/>
    <col min="3842" max="3842" width="27.42578125" style="177" customWidth="1"/>
    <col min="3843" max="3843" width="10.5703125" style="177" customWidth="1"/>
    <col min="3844" max="3844" width="6" style="177" customWidth="1"/>
    <col min="3845" max="3848" width="7.85546875" style="177" customWidth="1"/>
    <col min="3849" max="3849" width="7.5703125" style="177" customWidth="1"/>
    <col min="3850" max="3852" width="13.28515625" style="177" customWidth="1"/>
    <col min="3853" max="3853" width="14" style="177" customWidth="1"/>
    <col min="3854" max="3854" width="7.85546875" style="177" customWidth="1"/>
    <col min="3855" max="3857" width="13.28515625" style="177" customWidth="1"/>
    <col min="3858" max="3858" width="13.85546875" style="177" customWidth="1"/>
    <col min="3859" max="3859" width="7.85546875" style="177" customWidth="1"/>
    <col min="3860" max="3863" width="13.28515625" style="177" customWidth="1"/>
    <col min="3864" max="3864" width="8.28515625" style="177" customWidth="1"/>
    <col min="3865" max="4096" width="9.140625" style="177"/>
    <col min="4097" max="4097" width="0.140625" style="177" customWidth="1"/>
    <col min="4098" max="4098" width="27.42578125" style="177" customWidth="1"/>
    <col min="4099" max="4099" width="10.5703125" style="177" customWidth="1"/>
    <col min="4100" max="4100" width="6" style="177" customWidth="1"/>
    <col min="4101" max="4104" width="7.85546875" style="177" customWidth="1"/>
    <col min="4105" max="4105" width="7.5703125" style="177" customWidth="1"/>
    <col min="4106" max="4108" width="13.28515625" style="177" customWidth="1"/>
    <col min="4109" max="4109" width="14" style="177" customWidth="1"/>
    <col min="4110" max="4110" width="7.85546875" style="177" customWidth="1"/>
    <col min="4111" max="4113" width="13.28515625" style="177" customWidth="1"/>
    <col min="4114" max="4114" width="13.85546875" style="177" customWidth="1"/>
    <col min="4115" max="4115" width="7.85546875" style="177" customWidth="1"/>
    <col min="4116" max="4119" width="13.28515625" style="177" customWidth="1"/>
    <col min="4120" max="4120" width="8.28515625" style="177" customWidth="1"/>
    <col min="4121" max="4352" width="9.140625" style="177"/>
    <col min="4353" max="4353" width="0.140625" style="177" customWidth="1"/>
    <col min="4354" max="4354" width="27.42578125" style="177" customWidth="1"/>
    <col min="4355" max="4355" width="10.5703125" style="177" customWidth="1"/>
    <col min="4356" max="4356" width="6" style="177" customWidth="1"/>
    <col min="4357" max="4360" width="7.85546875" style="177" customWidth="1"/>
    <col min="4361" max="4361" width="7.5703125" style="177" customWidth="1"/>
    <col min="4362" max="4364" width="13.28515625" style="177" customWidth="1"/>
    <col min="4365" max="4365" width="14" style="177" customWidth="1"/>
    <col min="4366" max="4366" width="7.85546875" style="177" customWidth="1"/>
    <col min="4367" max="4369" width="13.28515625" style="177" customWidth="1"/>
    <col min="4370" max="4370" width="13.85546875" style="177" customWidth="1"/>
    <col min="4371" max="4371" width="7.85546875" style="177" customWidth="1"/>
    <col min="4372" max="4375" width="13.28515625" style="177" customWidth="1"/>
    <col min="4376" max="4376" width="8.28515625" style="177" customWidth="1"/>
    <col min="4377" max="4608" width="9.140625" style="177"/>
    <col min="4609" max="4609" width="0.140625" style="177" customWidth="1"/>
    <col min="4610" max="4610" width="27.42578125" style="177" customWidth="1"/>
    <col min="4611" max="4611" width="10.5703125" style="177" customWidth="1"/>
    <col min="4612" max="4612" width="6" style="177" customWidth="1"/>
    <col min="4613" max="4616" width="7.85546875" style="177" customWidth="1"/>
    <col min="4617" max="4617" width="7.5703125" style="177" customWidth="1"/>
    <col min="4618" max="4620" width="13.28515625" style="177" customWidth="1"/>
    <col min="4621" max="4621" width="14" style="177" customWidth="1"/>
    <col min="4622" max="4622" width="7.85546875" style="177" customWidth="1"/>
    <col min="4623" max="4625" width="13.28515625" style="177" customWidth="1"/>
    <col min="4626" max="4626" width="13.85546875" style="177" customWidth="1"/>
    <col min="4627" max="4627" width="7.85546875" style="177" customWidth="1"/>
    <col min="4628" max="4631" width="13.28515625" style="177" customWidth="1"/>
    <col min="4632" max="4632" width="8.28515625" style="177" customWidth="1"/>
    <col min="4633" max="4864" width="9.140625" style="177"/>
    <col min="4865" max="4865" width="0.140625" style="177" customWidth="1"/>
    <col min="4866" max="4866" width="27.42578125" style="177" customWidth="1"/>
    <col min="4867" max="4867" width="10.5703125" style="177" customWidth="1"/>
    <col min="4868" max="4868" width="6" style="177" customWidth="1"/>
    <col min="4869" max="4872" width="7.85546875" style="177" customWidth="1"/>
    <col min="4873" max="4873" width="7.5703125" style="177" customWidth="1"/>
    <col min="4874" max="4876" width="13.28515625" style="177" customWidth="1"/>
    <col min="4877" max="4877" width="14" style="177" customWidth="1"/>
    <col min="4878" max="4878" width="7.85546875" style="177" customWidth="1"/>
    <col min="4879" max="4881" width="13.28515625" style="177" customWidth="1"/>
    <col min="4882" max="4882" width="13.85546875" style="177" customWidth="1"/>
    <col min="4883" max="4883" width="7.85546875" style="177" customWidth="1"/>
    <col min="4884" max="4887" width="13.28515625" style="177" customWidth="1"/>
    <col min="4888" max="4888" width="8.28515625" style="177" customWidth="1"/>
    <col min="4889" max="5120" width="9.140625" style="177"/>
    <col min="5121" max="5121" width="0.140625" style="177" customWidth="1"/>
    <col min="5122" max="5122" width="27.42578125" style="177" customWidth="1"/>
    <col min="5123" max="5123" width="10.5703125" style="177" customWidth="1"/>
    <col min="5124" max="5124" width="6" style="177" customWidth="1"/>
    <col min="5125" max="5128" width="7.85546875" style="177" customWidth="1"/>
    <col min="5129" max="5129" width="7.5703125" style="177" customWidth="1"/>
    <col min="5130" max="5132" width="13.28515625" style="177" customWidth="1"/>
    <col min="5133" max="5133" width="14" style="177" customWidth="1"/>
    <col min="5134" max="5134" width="7.85546875" style="177" customWidth="1"/>
    <col min="5135" max="5137" width="13.28515625" style="177" customWidth="1"/>
    <col min="5138" max="5138" width="13.85546875" style="177" customWidth="1"/>
    <col min="5139" max="5139" width="7.85546875" style="177" customWidth="1"/>
    <col min="5140" max="5143" width="13.28515625" style="177" customWidth="1"/>
    <col min="5144" max="5144" width="8.28515625" style="177" customWidth="1"/>
    <col min="5145" max="5376" width="9.140625" style="177"/>
    <col min="5377" max="5377" width="0.140625" style="177" customWidth="1"/>
    <col min="5378" max="5378" width="27.42578125" style="177" customWidth="1"/>
    <col min="5379" max="5379" width="10.5703125" style="177" customWidth="1"/>
    <col min="5380" max="5380" width="6" style="177" customWidth="1"/>
    <col min="5381" max="5384" width="7.85546875" style="177" customWidth="1"/>
    <col min="5385" max="5385" width="7.5703125" style="177" customWidth="1"/>
    <col min="5386" max="5388" width="13.28515625" style="177" customWidth="1"/>
    <col min="5389" max="5389" width="14" style="177" customWidth="1"/>
    <col min="5390" max="5390" width="7.85546875" style="177" customWidth="1"/>
    <col min="5391" max="5393" width="13.28515625" style="177" customWidth="1"/>
    <col min="5394" max="5394" width="13.85546875" style="177" customWidth="1"/>
    <col min="5395" max="5395" width="7.85546875" style="177" customWidth="1"/>
    <col min="5396" max="5399" width="13.28515625" style="177" customWidth="1"/>
    <col min="5400" max="5400" width="8.28515625" style="177" customWidth="1"/>
    <col min="5401" max="5632" width="9.140625" style="177"/>
    <col min="5633" max="5633" width="0.140625" style="177" customWidth="1"/>
    <col min="5634" max="5634" width="27.42578125" style="177" customWidth="1"/>
    <col min="5635" max="5635" width="10.5703125" style="177" customWidth="1"/>
    <col min="5636" max="5636" width="6" style="177" customWidth="1"/>
    <col min="5637" max="5640" width="7.85546875" style="177" customWidth="1"/>
    <col min="5641" max="5641" width="7.5703125" style="177" customWidth="1"/>
    <col min="5642" max="5644" width="13.28515625" style="177" customWidth="1"/>
    <col min="5645" max="5645" width="14" style="177" customWidth="1"/>
    <col min="5646" max="5646" width="7.85546875" style="177" customWidth="1"/>
    <col min="5647" max="5649" width="13.28515625" style="177" customWidth="1"/>
    <col min="5650" max="5650" width="13.85546875" style="177" customWidth="1"/>
    <col min="5651" max="5651" width="7.85546875" style="177" customWidth="1"/>
    <col min="5652" max="5655" width="13.28515625" style="177" customWidth="1"/>
    <col min="5656" max="5656" width="8.28515625" style="177" customWidth="1"/>
    <col min="5657" max="5888" width="9.140625" style="177"/>
    <col min="5889" max="5889" width="0.140625" style="177" customWidth="1"/>
    <col min="5890" max="5890" width="27.42578125" style="177" customWidth="1"/>
    <col min="5891" max="5891" width="10.5703125" style="177" customWidth="1"/>
    <col min="5892" max="5892" width="6" style="177" customWidth="1"/>
    <col min="5893" max="5896" width="7.85546875" style="177" customWidth="1"/>
    <col min="5897" max="5897" width="7.5703125" style="177" customWidth="1"/>
    <col min="5898" max="5900" width="13.28515625" style="177" customWidth="1"/>
    <col min="5901" max="5901" width="14" style="177" customWidth="1"/>
    <col min="5902" max="5902" width="7.85546875" style="177" customWidth="1"/>
    <col min="5903" max="5905" width="13.28515625" style="177" customWidth="1"/>
    <col min="5906" max="5906" width="13.85546875" style="177" customWidth="1"/>
    <col min="5907" max="5907" width="7.85546875" style="177" customWidth="1"/>
    <col min="5908" max="5911" width="13.28515625" style="177" customWidth="1"/>
    <col min="5912" max="5912" width="8.28515625" style="177" customWidth="1"/>
    <col min="5913" max="6144" width="9.140625" style="177"/>
    <col min="6145" max="6145" width="0.140625" style="177" customWidth="1"/>
    <col min="6146" max="6146" width="27.42578125" style="177" customWidth="1"/>
    <col min="6147" max="6147" width="10.5703125" style="177" customWidth="1"/>
    <col min="6148" max="6148" width="6" style="177" customWidth="1"/>
    <col min="6149" max="6152" width="7.85546875" style="177" customWidth="1"/>
    <col min="6153" max="6153" width="7.5703125" style="177" customWidth="1"/>
    <col min="6154" max="6156" width="13.28515625" style="177" customWidth="1"/>
    <col min="6157" max="6157" width="14" style="177" customWidth="1"/>
    <col min="6158" max="6158" width="7.85546875" style="177" customWidth="1"/>
    <col min="6159" max="6161" width="13.28515625" style="177" customWidth="1"/>
    <col min="6162" max="6162" width="13.85546875" style="177" customWidth="1"/>
    <col min="6163" max="6163" width="7.85546875" style="177" customWidth="1"/>
    <col min="6164" max="6167" width="13.28515625" style="177" customWidth="1"/>
    <col min="6168" max="6168" width="8.28515625" style="177" customWidth="1"/>
    <col min="6169" max="6400" width="9.140625" style="177"/>
    <col min="6401" max="6401" width="0.140625" style="177" customWidth="1"/>
    <col min="6402" max="6402" width="27.42578125" style="177" customWidth="1"/>
    <col min="6403" max="6403" width="10.5703125" style="177" customWidth="1"/>
    <col min="6404" max="6404" width="6" style="177" customWidth="1"/>
    <col min="6405" max="6408" width="7.85546875" style="177" customWidth="1"/>
    <col min="6409" max="6409" width="7.5703125" style="177" customWidth="1"/>
    <col min="6410" max="6412" width="13.28515625" style="177" customWidth="1"/>
    <col min="6413" max="6413" width="14" style="177" customWidth="1"/>
    <col min="6414" max="6414" width="7.85546875" style="177" customWidth="1"/>
    <col min="6415" max="6417" width="13.28515625" style="177" customWidth="1"/>
    <col min="6418" max="6418" width="13.85546875" style="177" customWidth="1"/>
    <col min="6419" max="6419" width="7.85546875" style="177" customWidth="1"/>
    <col min="6420" max="6423" width="13.28515625" style="177" customWidth="1"/>
    <col min="6424" max="6424" width="8.28515625" style="177" customWidth="1"/>
    <col min="6425" max="6656" width="9.140625" style="177"/>
    <col min="6657" max="6657" width="0.140625" style="177" customWidth="1"/>
    <col min="6658" max="6658" width="27.42578125" style="177" customWidth="1"/>
    <col min="6659" max="6659" width="10.5703125" style="177" customWidth="1"/>
    <col min="6660" max="6660" width="6" style="177" customWidth="1"/>
    <col min="6661" max="6664" width="7.85546875" style="177" customWidth="1"/>
    <col min="6665" max="6665" width="7.5703125" style="177" customWidth="1"/>
    <col min="6666" max="6668" width="13.28515625" style="177" customWidth="1"/>
    <col min="6669" max="6669" width="14" style="177" customWidth="1"/>
    <col min="6670" max="6670" width="7.85546875" style="177" customWidth="1"/>
    <col min="6671" max="6673" width="13.28515625" style="177" customWidth="1"/>
    <col min="6674" max="6674" width="13.85546875" style="177" customWidth="1"/>
    <col min="6675" max="6675" width="7.85546875" style="177" customWidth="1"/>
    <col min="6676" max="6679" width="13.28515625" style="177" customWidth="1"/>
    <col min="6680" max="6680" width="8.28515625" style="177" customWidth="1"/>
    <col min="6681" max="6912" width="9.140625" style="177"/>
    <col min="6913" max="6913" width="0.140625" style="177" customWidth="1"/>
    <col min="6914" max="6914" width="27.42578125" style="177" customWidth="1"/>
    <col min="6915" max="6915" width="10.5703125" style="177" customWidth="1"/>
    <col min="6916" max="6916" width="6" style="177" customWidth="1"/>
    <col min="6917" max="6920" width="7.85546875" style="177" customWidth="1"/>
    <col min="6921" max="6921" width="7.5703125" style="177" customWidth="1"/>
    <col min="6922" max="6924" width="13.28515625" style="177" customWidth="1"/>
    <col min="6925" max="6925" width="14" style="177" customWidth="1"/>
    <col min="6926" max="6926" width="7.85546875" style="177" customWidth="1"/>
    <col min="6927" max="6929" width="13.28515625" style="177" customWidth="1"/>
    <col min="6930" max="6930" width="13.85546875" style="177" customWidth="1"/>
    <col min="6931" max="6931" width="7.85546875" style="177" customWidth="1"/>
    <col min="6932" max="6935" width="13.28515625" style="177" customWidth="1"/>
    <col min="6936" max="6936" width="8.28515625" style="177" customWidth="1"/>
    <col min="6937" max="7168" width="9.140625" style="177"/>
    <col min="7169" max="7169" width="0.140625" style="177" customWidth="1"/>
    <col min="7170" max="7170" width="27.42578125" style="177" customWidth="1"/>
    <col min="7171" max="7171" width="10.5703125" style="177" customWidth="1"/>
    <col min="7172" max="7172" width="6" style="177" customWidth="1"/>
    <col min="7173" max="7176" width="7.85546875" style="177" customWidth="1"/>
    <col min="7177" max="7177" width="7.5703125" style="177" customWidth="1"/>
    <col min="7178" max="7180" width="13.28515625" style="177" customWidth="1"/>
    <col min="7181" max="7181" width="14" style="177" customWidth="1"/>
    <col min="7182" max="7182" width="7.85546875" style="177" customWidth="1"/>
    <col min="7183" max="7185" width="13.28515625" style="177" customWidth="1"/>
    <col min="7186" max="7186" width="13.85546875" style="177" customWidth="1"/>
    <col min="7187" max="7187" width="7.85546875" style="177" customWidth="1"/>
    <col min="7188" max="7191" width="13.28515625" style="177" customWidth="1"/>
    <col min="7192" max="7192" width="8.28515625" style="177" customWidth="1"/>
    <col min="7193" max="7424" width="9.140625" style="177"/>
    <col min="7425" max="7425" width="0.140625" style="177" customWidth="1"/>
    <col min="7426" max="7426" width="27.42578125" style="177" customWidth="1"/>
    <col min="7427" max="7427" width="10.5703125" style="177" customWidth="1"/>
    <col min="7428" max="7428" width="6" style="177" customWidth="1"/>
    <col min="7429" max="7432" width="7.85546875" style="177" customWidth="1"/>
    <col min="7433" max="7433" width="7.5703125" style="177" customWidth="1"/>
    <col min="7434" max="7436" width="13.28515625" style="177" customWidth="1"/>
    <col min="7437" max="7437" width="14" style="177" customWidth="1"/>
    <col min="7438" max="7438" width="7.85546875" style="177" customWidth="1"/>
    <col min="7439" max="7441" width="13.28515625" style="177" customWidth="1"/>
    <col min="7442" max="7442" width="13.85546875" style="177" customWidth="1"/>
    <col min="7443" max="7443" width="7.85546875" style="177" customWidth="1"/>
    <col min="7444" max="7447" width="13.28515625" style="177" customWidth="1"/>
    <col min="7448" max="7448" width="8.28515625" style="177" customWidth="1"/>
    <col min="7449" max="7680" width="9.140625" style="177"/>
    <col min="7681" max="7681" width="0.140625" style="177" customWidth="1"/>
    <col min="7682" max="7682" width="27.42578125" style="177" customWidth="1"/>
    <col min="7683" max="7683" width="10.5703125" style="177" customWidth="1"/>
    <col min="7684" max="7684" width="6" style="177" customWidth="1"/>
    <col min="7685" max="7688" width="7.85546875" style="177" customWidth="1"/>
    <col min="7689" max="7689" width="7.5703125" style="177" customWidth="1"/>
    <col min="7690" max="7692" width="13.28515625" style="177" customWidth="1"/>
    <col min="7693" max="7693" width="14" style="177" customWidth="1"/>
    <col min="7694" max="7694" width="7.85546875" style="177" customWidth="1"/>
    <col min="7695" max="7697" width="13.28515625" style="177" customWidth="1"/>
    <col min="7698" max="7698" width="13.85546875" style="177" customWidth="1"/>
    <col min="7699" max="7699" width="7.85546875" style="177" customWidth="1"/>
    <col min="7700" max="7703" width="13.28515625" style="177" customWidth="1"/>
    <col min="7704" max="7704" width="8.28515625" style="177" customWidth="1"/>
    <col min="7705" max="7936" width="9.140625" style="177"/>
    <col min="7937" max="7937" width="0.140625" style="177" customWidth="1"/>
    <col min="7938" max="7938" width="27.42578125" style="177" customWidth="1"/>
    <col min="7939" max="7939" width="10.5703125" style="177" customWidth="1"/>
    <col min="7940" max="7940" width="6" style="177" customWidth="1"/>
    <col min="7941" max="7944" width="7.85546875" style="177" customWidth="1"/>
    <col min="7945" max="7945" width="7.5703125" style="177" customWidth="1"/>
    <col min="7946" max="7948" width="13.28515625" style="177" customWidth="1"/>
    <col min="7949" max="7949" width="14" style="177" customWidth="1"/>
    <col min="7950" max="7950" width="7.85546875" style="177" customWidth="1"/>
    <col min="7951" max="7953" width="13.28515625" style="177" customWidth="1"/>
    <col min="7954" max="7954" width="13.85546875" style="177" customWidth="1"/>
    <col min="7955" max="7955" width="7.85546875" style="177" customWidth="1"/>
    <col min="7956" max="7959" width="13.28515625" style="177" customWidth="1"/>
    <col min="7960" max="7960" width="8.28515625" style="177" customWidth="1"/>
    <col min="7961" max="8192" width="9.140625" style="177"/>
    <col min="8193" max="8193" width="0.140625" style="177" customWidth="1"/>
    <col min="8194" max="8194" width="27.42578125" style="177" customWidth="1"/>
    <col min="8195" max="8195" width="10.5703125" style="177" customWidth="1"/>
    <col min="8196" max="8196" width="6" style="177" customWidth="1"/>
    <col min="8197" max="8200" width="7.85546875" style="177" customWidth="1"/>
    <col min="8201" max="8201" width="7.5703125" style="177" customWidth="1"/>
    <col min="8202" max="8204" width="13.28515625" style="177" customWidth="1"/>
    <col min="8205" max="8205" width="14" style="177" customWidth="1"/>
    <col min="8206" max="8206" width="7.85546875" style="177" customWidth="1"/>
    <col min="8207" max="8209" width="13.28515625" style="177" customWidth="1"/>
    <col min="8210" max="8210" width="13.85546875" style="177" customWidth="1"/>
    <col min="8211" max="8211" width="7.85546875" style="177" customWidth="1"/>
    <col min="8212" max="8215" width="13.28515625" style="177" customWidth="1"/>
    <col min="8216" max="8216" width="8.28515625" style="177" customWidth="1"/>
    <col min="8217" max="8448" width="9.140625" style="177"/>
    <col min="8449" max="8449" width="0.140625" style="177" customWidth="1"/>
    <col min="8450" max="8450" width="27.42578125" style="177" customWidth="1"/>
    <col min="8451" max="8451" width="10.5703125" style="177" customWidth="1"/>
    <col min="8452" max="8452" width="6" style="177" customWidth="1"/>
    <col min="8453" max="8456" width="7.85546875" style="177" customWidth="1"/>
    <col min="8457" max="8457" width="7.5703125" style="177" customWidth="1"/>
    <col min="8458" max="8460" width="13.28515625" style="177" customWidth="1"/>
    <col min="8461" max="8461" width="14" style="177" customWidth="1"/>
    <col min="8462" max="8462" width="7.85546875" style="177" customWidth="1"/>
    <col min="8463" max="8465" width="13.28515625" style="177" customWidth="1"/>
    <col min="8466" max="8466" width="13.85546875" style="177" customWidth="1"/>
    <col min="8467" max="8467" width="7.85546875" style="177" customWidth="1"/>
    <col min="8468" max="8471" width="13.28515625" style="177" customWidth="1"/>
    <col min="8472" max="8472" width="8.28515625" style="177" customWidth="1"/>
    <col min="8473" max="8704" width="9.140625" style="177"/>
    <col min="8705" max="8705" width="0.140625" style="177" customWidth="1"/>
    <col min="8706" max="8706" width="27.42578125" style="177" customWidth="1"/>
    <col min="8707" max="8707" width="10.5703125" style="177" customWidth="1"/>
    <col min="8708" max="8708" width="6" style="177" customWidth="1"/>
    <col min="8709" max="8712" width="7.85546875" style="177" customWidth="1"/>
    <col min="8713" max="8713" width="7.5703125" style="177" customWidth="1"/>
    <col min="8714" max="8716" width="13.28515625" style="177" customWidth="1"/>
    <col min="8717" max="8717" width="14" style="177" customWidth="1"/>
    <col min="8718" max="8718" width="7.85546875" style="177" customWidth="1"/>
    <col min="8719" max="8721" width="13.28515625" style="177" customWidth="1"/>
    <col min="8722" max="8722" width="13.85546875" style="177" customWidth="1"/>
    <col min="8723" max="8723" width="7.85546875" style="177" customWidth="1"/>
    <col min="8724" max="8727" width="13.28515625" style="177" customWidth="1"/>
    <col min="8728" max="8728" width="8.28515625" style="177" customWidth="1"/>
    <col min="8729" max="8960" width="9.140625" style="177"/>
    <col min="8961" max="8961" width="0.140625" style="177" customWidth="1"/>
    <col min="8962" max="8962" width="27.42578125" style="177" customWidth="1"/>
    <col min="8963" max="8963" width="10.5703125" style="177" customWidth="1"/>
    <col min="8964" max="8964" width="6" style="177" customWidth="1"/>
    <col min="8965" max="8968" width="7.85546875" style="177" customWidth="1"/>
    <col min="8969" max="8969" width="7.5703125" style="177" customWidth="1"/>
    <col min="8970" max="8972" width="13.28515625" style="177" customWidth="1"/>
    <col min="8973" max="8973" width="14" style="177" customWidth="1"/>
    <col min="8974" max="8974" width="7.85546875" style="177" customWidth="1"/>
    <col min="8975" max="8977" width="13.28515625" style="177" customWidth="1"/>
    <col min="8978" max="8978" width="13.85546875" style="177" customWidth="1"/>
    <col min="8979" max="8979" width="7.85546875" style="177" customWidth="1"/>
    <col min="8980" max="8983" width="13.28515625" style="177" customWidth="1"/>
    <col min="8984" max="8984" width="8.28515625" style="177" customWidth="1"/>
    <col min="8985" max="9216" width="9.140625" style="177"/>
    <col min="9217" max="9217" width="0.140625" style="177" customWidth="1"/>
    <col min="9218" max="9218" width="27.42578125" style="177" customWidth="1"/>
    <col min="9219" max="9219" width="10.5703125" style="177" customWidth="1"/>
    <col min="9220" max="9220" width="6" style="177" customWidth="1"/>
    <col min="9221" max="9224" width="7.85546875" style="177" customWidth="1"/>
    <col min="9225" max="9225" width="7.5703125" style="177" customWidth="1"/>
    <col min="9226" max="9228" width="13.28515625" style="177" customWidth="1"/>
    <col min="9229" max="9229" width="14" style="177" customWidth="1"/>
    <col min="9230" max="9230" width="7.85546875" style="177" customWidth="1"/>
    <col min="9231" max="9233" width="13.28515625" style="177" customWidth="1"/>
    <col min="9234" max="9234" width="13.85546875" style="177" customWidth="1"/>
    <col min="9235" max="9235" width="7.85546875" style="177" customWidth="1"/>
    <col min="9236" max="9239" width="13.28515625" style="177" customWidth="1"/>
    <col min="9240" max="9240" width="8.28515625" style="177" customWidth="1"/>
    <col min="9241" max="9472" width="9.140625" style="177"/>
    <col min="9473" max="9473" width="0.140625" style="177" customWidth="1"/>
    <col min="9474" max="9474" width="27.42578125" style="177" customWidth="1"/>
    <col min="9475" max="9475" width="10.5703125" style="177" customWidth="1"/>
    <col min="9476" max="9476" width="6" style="177" customWidth="1"/>
    <col min="9477" max="9480" width="7.85546875" style="177" customWidth="1"/>
    <col min="9481" max="9481" width="7.5703125" style="177" customWidth="1"/>
    <col min="9482" max="9484" width="13.28515625" style="177" customWidth="1"/>
    <col min="9485" max="9485" width="14" style="177" customWidth="1"/>
    <col min="9486" max="9486" width="7.85546875" style="177" customWidth="1"/>
    <col min="9487" max="9489" width="13.28515625" style="177" customWidth="1"/>
    <col min="9490" max="9490" width="13.85546875" style="177" customWidth="1"/>
    <col min="9491" max="9491" width="7.85546875" style="177" customWidth="1"/>
    <col min="9492" max="9495" width="13.28515625" style="177" customWidth="1"/>
    <col min="9496" max="9496" width="8.28515625" style="177" customWidth="1"/>
    <col min="9497" max="9728" width="9.140625" style="177"/>
    <col min="9729" max="9729" width="0.140625" style="177" customWidth="1"/>
    <col min="9730" max="9730" width="27.42578125" style="177" customWidth="1"/>
    <col min="9731" max="9731" width="10.5703125" style="177" customWidth="1"/>
    <col min="9732" max="9732" width="6" style="177" customWidth="1"/>
    <col min="9733" max="9736" width="7.85546875" style="177" customWidth="1"/>
    <col min="9737" max="9737" width="7.5703125" style="177" customWidth="1"/>
    <col min="9738" max="9740" width="13.28515625" style="177" customWidth="1"/>
    <col min="9741" max="9741" width="14" style="177" customWidth="1"/>
    <col min="9742" max="9742" width="7.85546875" style="177" customWidth="1"/>
    <col min="9743" max="9745" width="13.28515625" style="177" customWidth="1"/>
    <col min="9746" max="9746" width="13.85546875" style="177" customWidth="1"/>
    <col min="9747" max="9747" width="7.85546875" style="177" customWidth="1"/>
    <col min="9748" max="9751" width="13.28515625" style="177" customWidth="1"/>
    <col min="9752" max="9752" width="8.28515625" style="177" customWidth="1"/>
    <col min="9753" max="9984" width="9.140625" style="177"/>
    <col min="9985" max="9985" width="0.140625" style="177" customWidth="1"/>
    <col min="9986" max="9986" width="27.42578125" style="177" customWidth="1"/>
    <col min="9987" max="9987" width="10.5703125" style="177" customWidth="1"/>
    <col min="9988" max="9988" width="6" style="177" customWidth="1"/>
    <col min="9989" max="9992" width="7.85546875" style="177" customWidth="1"/>
    <col min="9993" max="9993" width="7.5703125" style="177" customWidth="1"/>
    <col min="9994" max="9996" width="13.28515625" style="177" customWidth="1"/>
    <col min="9997" max="9997" width="14" style="177" customWidth="1"/>
    <col min="9998" max="9998" width="7.85546875" style="177" customWidth="1"/>
    <col min="9999" max="10001" width="13.28515625" style="177" customWidth="1"/>
    <col min="10002" max="10002" width="13.85546875" style="177" customWidth="1"/>
    <col min="10003" max="10003" width="7.85546875" style="177" customWidth="1"/>
    <col min="10004" max="10007" width="13.28515625" style="177" customWidth="1"/>
    <col min="10008" max="10008" width="8.28515625" style="177" customWidth="1"/>
    <col min="10009" max="10240" width="9.140625" style="177"/>
    <col min="10241" max="10241" width="0.140625" style="177" customWidth="1"/>
    <col min="10242" max="10242" width="27.42578125" style="177" customWidth="1"/>
    <col min="10243" max="10243" width="10.5703125" style="177" customWidth="1"/>
    <col min="10244" max="10244" width="6" style="177" customWidth="1"/>
    <col min="10245" max="10248" width="7.85546875" style="177" customWidth="1"/>
    <col min="10249" max="10249" width="7.5703125" style="177" customWidth="1"/>
    <col min="10250" max="10252" width="13.28515625" style="177" customWidth="1"/>
    <col min="10253" max="10253" width="14" style="177" customWidth="1"/>
    <col min="10254" max="10254" width="7.85546875" style="177" customWidth="1"/>
    <col min="10255" max="10257" width="13.28515625" style="177" customWidth="1"/>
    <col min="10258" max="10258" width="13.85546875" style="177" customWidth="1"/>
    <col min="10259" max="10259" width="7.85546875" style="177" customWidth="1"/>
    <col min="10260" max="10263" width="13.28515625" style="177" customWidth="1"/>
    <col min="10264" max="10264" width="8.28515625" style="177" customWidth="1"/>
    <col min="10265" max="10496" width="9.140625" style="177"/>
    <col min="10497" max="10497" width="0.140625" style="177" customWidth="1"/>
    <col min="10498" max="10498" width="27.42578125" style="177" customWidth="1"/>
    <col min="10499" max="10499" width="10.5703125" style="177" customWidth="1"/>
    <col min="10500" max="10500" width="6" style="177" customWidth="1"/>
    <col min="10501" max="10504" width="7.85546875" style="177" customWidth="1"/>
    <col min="10505" max="10505" width="7.5703125" style="177" customWidth="1"/>
    <col min="10506" max="10508" width="13.28515625" style="177" customWidth="1"/>
    <col min="10509" max="10509" width="14" style="177" customWidth="1"/>
    <col min="10510" max="10510" width="7.85546875" style="177" customWidth="1"/>
    <col min="10511" max="10513" width="13.28515625" style="177" customWidth="1"/>
    <col min="10514" max="10514" width="13.85546875" style="177" customWidth="1"/>
    <col min="10515" max="10515" width="7.85546875" style="177" customWidth="1"/>
    <col min="10516" max="10519" width="13.28515625" style="177" customWidth="1"/>
    <col min="10520" max="10520" width="8.28515625" style="177" customWidth="1"/>
    <col min="10521" max="10752" width="9.140625" style="177"/>
    <col min="10753" max="10753" width="0.140625" style="177" customWidth="1"/>
    <col min="10754" max="10754" width="27.42578125" style="177" customWidth="1"/>
    <col min="10755" max="10755" width="10.5703125" style="177" customWidth="1"/>
    <col min="10756" max="10756" width="6" style="177" customWidth="1"/>
    <col min="10757" max="10760" width="7.85546875" style="177" customWidth="1"/>
    <col min="10761" max="10761" width="7.5703125" style="177" customWidth="1"/>
    <col min="10762" max="10764" width="13.28515625" style="177" customWidth="1"/>
    <col min="10765" max="10765" width="14" style="177" customWidth="1"/>
    <col min="10766" max="10766" width="7.85546875" style="177" customWidth="1"/>
    <col min="10767" max="10769" width="13.28515625" style="177" customWidth="1"/>
    <col min="10770" max="10770" width="13.85546875" style="177" customWidth="1"/>
    <col min="10771" max="10771" width="7.85546875" style="177" customWidth="1"/>
    <col min="10772" max="10775" width="13.28515625" style="177" customWidth="1"/>
    <col min="10776" max="10776" width="8.28515625" style="177" customWidth="1"/>
    <col min="10777" max="11008" width="9.140625" style="177"/>
    <col min="11009" max="11009" width="0.140625" style="177" customWidth="1"/>
    <col min="11010" max="11010" width="27.42578125" style="177" customWidth="1"/>
    <col min="11011" max="11011" width="10.5703125" style="177" customWidth="1"/>
    <col min="11012" max="11012" width="6" style="177" customWidth="1"/>
    <col min="11013" max="11016" width="7.85546875" style="177" customWidth="1"/>
    <col min="11017" max="11017" width="7.5703125" style="177" customWidth="1"/>
    <col min="11018" max="11020" width="13.28515625" style="177" customWidth="1"/>
    <col min="11021" max="11021" width="14" style="177" customWidth="1"/>
    <col min="11022" max="11022" width="7.85546875" style="177" customWidth="1"/>
    <col min="11023" max="11025" width="13.28515625" style="177" customWidth="1"/>
    <col min="11026" max="11026" width="13.85546875" style="177" customWidth="1"/>
    <col min="11027" max="11027" width="7.85546875" style="177" customWidth="1"/>
    <col min="11028" max="11031" width="13.28515625" style="177" customWidth="1"/>
    <col min="11032" max="11032" width="8.28515625" style="177" customWidth="1"/>
    <col min="11033" max="11264" width="9.140625" style="177"/>
    <col min="11265" max="11265" width="0.140625" style="177" customWidth="1"/>
    <col min="11266" max="11266" width="27.42578125" style="177" customWidth="1"/>
    <col min="11267" max="11267" width="10.5703125" style="177" customWidth="1"/>
    <col min="11268" max="11268" width="6" style="177" customWidth="1"/>
    <col min="11269" max="11272" width="7.85546875" style="177" customWidth="1"/>
    <col min="11273" max="11273" width="7.5703125" style="177" customWidth="1"/>
    <col min="11274" max="11276" width="13.28515625" style="177" customWidth="1"/>
    <col min="11277" max="11277" width="14" style="177" customWidth="1"/>
    <col min="11278" max="11278" width="7.85546875" style="177" customWidth="1"/>
    <col min="11279" max="11281" width="13.28515625" style="177" customWidth="1"/>
    <col min="11282" max="11282" width="13.85546875" style="177" customWidth="1"/>
    <col min="11283" max="11283" width="7.85546875" style="177" customWidth="1"/>
    <col min="11284" max="11287" width="13.28515625" style="177" customWidth="1"/>
    <col min="11288" max="11288" width="8.28515625" style="177" customWidth="1"/>
    <col min="11289" max="11520" width="9.140625" style="177"/>
    <col min="11521" max="11521" width="0.140625" style="177" customWidth="1"/>
    <col min="11522" max="11522" width="27.42578125" style="177" customWidth="1"/>
    <col min="11523" max="11523" width="10.5703125" style="177" customWidth="1"/>
    <col min="11524" max="11524" width="6" style="177" customWidth="1"/>
    <col min="11525" max="11528" width="7.85546875" style="177" customWidth="1"/>
    <col min="11529" max="11529" width="7.5703125" style="177" customWidth="1"/>
    <col min="11530" max="11532" width="13.28515625" style="177" customWidth="1"/>
    <col min="11533" max="11533" width="14" style="177" customWidth="1"/>
    <col min="11534" max="11534" width="7.85546875" style="177" customWidth="1"/>
    <col min="11535" max="11537" width="13.28515625" style="177" customWidth="1"/>
    <col min="11538" max="11538" width="13.85546875" style="177" customWidth="1"/>
    <col min="11539" max="11539" width="7.85546875" style="177" customWidth="1"/>
    <col min="11540" max="11543" width="13.28515625" style="177" customWidth="1"/>
    <col min="11544" max="11544" width="8.28515625" style="177" customWidth="1"/>
    <col min="11545" max="11776" width="9.140625" style="177"/>
    <col min="11777" max="11777" width="0.140625" style="177" customWidth="1"/>
    <col min="11778" max="11778" width="27.42578125" style="177" customWidth="1"/>
    <col min="11779" max="11779" width="10.5703125" style="177" customWidth="1"/>
    <col min="11780" max="11780" width="6" style="177" customWidth="1"/>
    <col min="11781" max="11784" width="7.85546875" style="177" customWidth="1"/>
    <col min="11785" max="11785" width="7.5703125" style="177" customWidth="1"/>
    <col min="11786" max="11788" width="13.28515625" style="177" customWidth="1"/>
    <col min="11789" max="11789" width="14" style="177" customWidth="1"/>
    <col min="11790" max="11790" width="7.85546875" style="177" customWidth="1"/>
    <col min="11791" max="11793" width="13.28515625" style="177" customWidth="1"/>
    <col min="11794" max="11794" width="13.85546875" style="177" customWidth="1"/>
    <col min="11795" max="11795" width="7.85546875" style="177" customWidth="1"/>
    <col min="11796" max="11799" width="13.28515625" style="177" customWidth="1"/>
    <col min="11800" max="11800" width="8.28515625" style="177" customWidth="1"/>
    <col min="11801" max="12032" width="9.140625" style="177"/>
    <col min="12033" max="12033" width="0.140625" style="177" customWidth="1"/>
    <col min="12034" max="12034" width="27.42578125" style="177" customWidth="1"/>
    <col min="12035" max="12035" width="10.5703125" style="177" customWidth="1"/>
    <col min="12036" max="12036" width="6" style="177" customWidth="1"/>
    <col min="12037" max="12040" width="7.85546875" style="177" customWidth="1"/>
    <col min="12041" max="12041" width="7.5703125" style="177" customWidth="1"/>
    <col min="12042" max="12044" width="13.28515625" style="177" customWidth="1"/>
    <col min="12045" max="12045" width="14" style="177" customWidth="1"/>
    <col min="12046" max="12046" width="7.85546875" style="177" customWidth="1"/>
    <col min="12047" max="12049" width="13.28515625" style="177" customWidth="1"/>
    <col min="12050" max="12050" width="13.85546875" style="177" customWidth="1"/>
    <col min="12051" max="12051" width="7.85546875" style="177" customWidth="1"/>
    <col min="12052" max="12055" width="13.28515625" style="177" customWidth="1"/>
    <col min="12056" max="12056" width="8.28515625" style="177" customWidth="1"/>
    <col min="12057" max="12288" width="9.140625" style="177"/>
    <col min="12289" max="12289" width="0.140625" style="177" customWidth="1"/>
    <col min="12290" max="12290" width="27.42578125" style="177" customWidth="1"/>
    <col min="12291" max="12291" width="10.5703125" style="177" customWidth="1"/>
    <col min="12292" max="12292" width="6" style="177" customWidth="1"/>
    <col min="12293" max="12296" width="7.85546875" style="177" customWidth="1"/>
    <col min="12297" max="12297" width="7.5703125" style="177" customWidth="1"/>
    <col min="12298" max="12300" width="13.28515625" style="177" customWidth="1"/>
    <col min="12301" max="12301" width="14" style="177" customWidth="1"/>
    <col min="12302" max="12302" width="7.85546875" style="177" customWidth="1"/>
    <col min="12303" max="12305" width="13.28515625" style="177" customWidth="1"/>
    <col min="12306" max="12306" width="13.85546875" style="177" customWidth="1"/>
    <col min="12307" max="12307" width="7.85546875" style="177" customWidth="1"/>
    <col min="12308" max="12311" width="13.28515625" style="177" customWidth="1"/>
    <col min="12312" max="12312" width="8.28515625" style="177" customWidth="1"/>
    <col min="12313" max="12544" width="9.140625" style="177"/>
    <col min="12545" max="12545" width="0.140625" style="177" customWidth="1"/>
    <col min="12546" max="12546" width="27.42578125" style="177" customWidth="1"/>
    <col min="12547" max="12547" width="10.5703125" style="177" customWidth="1"/>
    <col min="12548" max="12548" width="6" style="177" customWidth="1"/>
    <col min="12549" max="12552" width="7.85546875" style="177" customWidth="1"/>
    <col min="12553" max="12553" width="7.5703125" style="177" customWidth="1"/>
    <col min="12554" max="12556" width="13.28515625" style="177" customWidth="1"/>
    <col min="12557" max="12557" width="14" style="177" customWidth="1"/>
    <col min="12558" max="12558" width="7.85546875" style="177" customWidth="1"/>
    <col min="12559" max="12561" width="13.28515625" style="177" customWidth="1"/>
    <col min="12562" max="12562" width="13.85546875" style="177" customWidth="1"/>
    <col min="12563" max="12563" width="7.85546875" style="177" customWidth="1"/>
    <col min="12564" max="12567" width="13.28515625" style="177" customWidth="1"/>
    <col min="12568" max="12568" width="8.28515625" style="177" customWidth="1"/>
    <col min="12569" max="12800" width="9.140625" style="177"/>
    <col min="12801" max="12801" width="0.140625" style="177" customWidth="1"/>
    <col min="12802" max="12802" width="27.42578125" style="177" customWidth="1"/>
    <col min="12803" max="12803" width="10.5703125" style="177" customWidth="1"/>
    <col min="12804" max="12804" width="6" style="177" customWidth="1"/>
    <col min="12805" max="12808" width="7.85546875" style="177" customWidth="1"/>
    <col min="12809" max="12809" width="7.5703125" style="177" customWidth="1"/>
    <col min="12810" max="12812" width="13.28515625" style="177" customWidth="1"/>
    <col min="12813" max="12813" width="14" style="177" customWidth="1"/>
    <col min="12814" max="12814" width="7.85546875" style="177" customWidth="1"/>
    <col min="12815" max="12817" width="13.28515625" style="177" customWidth="1"/>
    <col min="12818" max="12818" width="13.85546875" style="177" customWidth="1"/>
    <col min="12819" max="12819" width="7.85546875" style="177" customWidth="1"/>
    <col min="12820" max="12823" width="13.28515625" style="177" customWidth="1"/>
    <col min="12824" max="12824" width="8.28515625" style="177" customWidth="1"/>
    <col min="12825" max="13056" width="9.140625" style="177"/>
    <col min="13057" max="13057" width="0.140625" style="177" customWidth="1"/>
    <col min="13058" max="13058" width="27.42578125" style="177" customWidth="1"/>
    <col min="13059" max="13059" width="10.5703125" style="177" customWidth="1"/>
    <col min="13060" max="13060" width="6" style="177" customWidth="1"/>
    <col min="13061" max="13064" width="7.85546875" style="177" customWidth="1"/>
    <col min="13065" max="13065" width="7.5703125" style="177" customWidth="1"/>
    <col min="13066" max="13068" width="13.28515625" style="177" customWidth="1"/>
    <col min="13069" max="13069" width="14" style="177" customWidth="1"/>
    <col min="13070" max="13070" width="7.85546875" style="177" customWidth="1"/>
    <col min="13071" max="13073" width="13.28515625" style="177" customWidth="1"/>
    <col min="13074" max="13074" width="13.85546875" style="177" customWidth="1"/>
    <col min="13075" max="13075" width="7.85546875" style="177" customWidth="1"/>
    <col min="13076" max="13079" width="13.28515625" style="177" customWidth="1"/>
    <col min="13080" max="13080" width="8.28515625" style="177" customWidth="1"/>
    <col min="13081" max="13312" width="9.140625" style="177"/>
    <col min="13313" max="13313" width="0.140625" style="177" customWidth="1"/>
    <col min="13314" max="13314" width="27.42578125" style="177" customWidth="1"/>
    <col min="13315" max="13315" width="10.5703125" style="177" customWidth="1"/>
    <col min="13316" max="13316" width="6" style="177" customWidth="1"/>
    <col min="13317" max="13320" width="7.85546875" style="177" customWidth="1"/>
    <col min="13321" max="13321" width="7.5703125" style="177" customWidth="1"/>
    <col min="13322" max="13324" width="13.28515625" style="177" customWidth="1"/>
    <col min="13325" max="13325" width="14" style="177" customWidth="1"/>
    <col min="13326" max="13326" width="7.85546875" style="177" customWidth="1"/>
    <col min="13327" max="13329" width="13.28515625" style="177" customWidth="1"/>
    <col min="13330" max="13330" width="13.85546875" style="177" customWidth="1"/>
    <col min="13331" max="13331" width="7.85546875" style="177" customWidth="1"/>
    <col min="13332" max="13335" width="13.28515625" style="177" customWidth="1"/>
    <col min="13336" max="13336" width="8.28515625" style="177" customWidth="1"/>
    <col min="13337" max="13568" width="9.140625" style="177"/>
    <col min="13569" max="13569" width="0.140625" style="177" customWidth="1"/>
    <col min="13570" max="13570" width="27.42578125" style="177" customWidth="1"/>
    <col min="13571" max="13571" width="10.5703125" style="177" customWidth="1"/>
    <col min="13572" max="13572" width="6" style="177" customWidth="1"/>
    <col min="13573" max="13576" width="7.85546875" style="177" customWidth="1"/>
    <col min="13577" max="13577" width="7.5703125" style="177" customWidth="1"/>
    <col min="13578" max="13580" width="13.28515625" style="177" customWidth="1"/>
    <col min="13581" max="13581" width="14" style="177" customWidth="1"/>
    <col min="13582" max="13582" width="7.85546875" style="177" customWidth="1"/>
    <col min="13583" max="13585" width="13.28515625" style="177" customWidth="1"/>
    <col min="13586" max="13586" width="13.85546875" style="177" customWidth="1"/>
    <col min="13587" max="13587" width="7.85546875" style="177" customWidth="1"/>
    <col min="13588" max="13591" width="13.28515625" style="177" customWidth="1"/>
    <col min="13592" max="13592" width="8.28515625" style="177" customWidth="1"/>
    <col min="13593" max="13824" width="9.140625" style="177"/>
    <col min="13825" max="13825" width="0.140625" style="177" customWidth="1"/>
    <col min="13826" max="13826" width="27.42578125" style="177" customWidth="1"/>
    <col min="13827" max="13827" width="10.5703125" style="177" customWidth="1"/>
    <col min="13828" max="13828" width="6" style="177" customWidth="1"/>
    <col min="13829" max="13832" width="7.85546875" style="177" customWidth="1"/>
    <col min="13833" max="13833" width="7.5703125" style="177" customWidth="1"/>
    <col min="13834" max="13836" width="13.28515625" style="177" customWidth="1"/>
    <col min="13837" max="13837" width="14" style="177" customWidth="1"/>
    <col min="13838" max="13838" width="7.85546875" style="177" customWidth="1"/>
    <col min="13839" max="13841" width="13.28515625" style="177" customWidth="1"/>
    <col min="13842" max="13842" width="13.85546875" style="177" customWidth="1"/>
    <col min="13843" max="13843" width="7.85546875" style="177" customWidth="1"/>
    <col min="13844" max="13847" width="13.28515625" style="177" customWidth="1"/>
    <col min="13848" max="13848" width="8.28515625" style="177" customWidth="1"/>
    <col min="13849" max="14080" width="9.140625" style="177"/>
    <col min="14081" max="14081" width="0.140625" style="177" customWidth="1"/>
    <col min="14082" max="14082" width="27.42578125" style="177" customWidth="1"/>
    <col min="14083" max="14083" width="10.5703125" style="177" customWidth="1"/>
    <col min="14084" max="14084" width="6" style="177" customWidth="1"/>
    <col min="14085" max="14088" width="7.85546875" style="177" customWidth="1"/>
    <col min="14089" max="14089" width="7.5703125" style="177" customWidth="1"/>
    <col min="14090" max="14092" width="13.28515625" style="177" customWidth="1"/>
    <col min="14093" max="14093" width="14" style="177" customWidth="1"/>
    <col min="14094" max="14094" width="7.85546875" style="177" customWidth="1"/>
    <col min="14095" max="14097" width="13.28515625" style="177" customWidth="1"/>
    <col min="14098" max="14098" width="13.85546875" style="177" customWidth="1"/>
    <col min="14099" max="14099" width="7.85546875" style="177" customWidth="1"/>
    <col min="14100" max="14103" width="13.28515625" style="177" customWidth="1"/>
    <col min="14104" max="14104" width="8.28515625" style="177" customWidth="1"/>
    <col min="14105" max="14336" width="9.140625" style="177"/>
    <col min="14337" max="14337" width="0.140625" style="177" customWidth="1"/>
    <col min="14338" max="14338" width="27.42578125" style="177" customWidth="1"/>
    <col min="14339" max="14339" width="10.5703125" style="177" customWidth="1"/>
    <col min="14340" max="14340" width="6" style="177" customWidth="1"/>
    <col min="14341" max="14344" width="7.85546875" style="177" customWidth="1"/>
    <col min="14345" max="14345" width="7.5703125" style="177" customWidth="1"/>
    <col min="14346" max="14348" width="13.28515625" style="177" customWidth="1"/>
    <col min="14349" max="14349" width="14" style="177" customWidth="1"/>
    <col min="14350" max="14350" width="7.85546875" style="177" customWidth="1"/>
    <col min="14351" max="14353" width="13.28515625" style="177" customWidth="1"/>
    <col min="14354" max="14354" width="13.85546875" style="177" customWidth="1"/>
    <col min="14355" max="14355" width="7.85546875" style="177" customWidth="1"/>
    <col min="14356" max="14359" width="13.28515625" style="177" customWidth="1"/>
    <col min="14360" max="14360" width="8.28515625" style="177" customWidth="1"/>
    <col min="14361" max="14592" width="9.140625" style="177"/>
    <col min="14593" max="14593" width="0.140625" style="177" customWidth="1"/>
    <col min="14594" max="14594" width="27.42578125" style="177" customWidth="1"/>
    <col min="14595" max="14595" width="10.5703125" style="177" customWidth="1"/>
    <col min="14596" max="14596" width="6" style="177" customWidth="1"/>
    <col min="14597" max="14600" width="7.85546875" style="177" customWidth="1"/>
    <col min="14601" max="14601" width="7.5703125" style="177" customWidth="1"/>
    <col min="14602" max="14604" width="13.28515625" style="177" customWidth="1"/>
    <col min="14605" max="14605" width="14" style="177" customWidth="1"/>
    <col min="14606" max="14606" width="7.85546875" style="177" customWidth="1"/>
    <col min="14607" max="14609" width="13.28515625" style="177" customWidth="1"/>
    <col min="14610" max="14610" width="13.85546875" style="177" customWidth="1"/>
    <col min="14611" max="14611" width="7.85546875" style="177" customWidth="1"/>
    <col min="14612" max="14615" width="13.28515625" style="177" customWidth="1"/>
    <col min="14616" max="14616" width="8.28515625" style="177" customWidth="1"/>
    <col min="14617" max="14848" width="9.140625" style="177"/>
    <col min="14849" max="14849" width="0.140625" style="177" customWidth="1"/>
    <col min="14850" max="14850" width="27.42578125" style="177" customWidth="1"/>
    <col min="14851" max="14851" width="10.5703125" style="177" customWidth="1"/>
    <col min="14852" max="14852" width="6" style="177" customWidth="1"/>
    <col min="14853" max="14856" width="7.85546875" style="177" customWidth="1"/>
    <col min="14857" max="14857" width="7.5703125" style="177" customWidth="1"/>
    <col min="14858" max="14860" width="13.28515625" style="177" customWidth="1"/>
    <col min="14861" max="14861" width="14" style="177" customWidth="1"/>
    <col min="14862" max="14862" width="7.85546875" style="177" customWidth="1"/>
    <col min="14863" max="14865" width="13.28515625" style="177" customWidth="1"/>
    <col min="14866" max="14866" width="13.85546875" style="177" customWidth="1"/>
    <col min="14867" max="14867" width="7.85546875" style="177" customWidth="1"/>
    <col min="14868" max="14871" width="13.28515625" style="177" customWidth="1"/>
    <col min="14872" max="14872" width="8.28515625" style="177" customWidth="1"/>
    <col min="14873" max="15104" width="9.140625" style="177"/>
    <col min="15105" max="15105" width="0.140625" style="177" customWidth="1"/>
    <col min="15106" max="15106" width="27.42578125" style="177" customWidth="1"/>
    <col min="15107" max="15107" width="10.5703125" style="177" customWidth="1"/>
    <col min="15108" max="15108" width="6" style="177" customWidth="1"/>
    <col min="15109" max="15112" width="7.85546875" style="177" customWidth="1"/>
    <col min="15113" max="15113" width="7.5703125" style="177" customWidth="1"/>
    <col min="15114" max="15116" width="13.28515625" style="177" customWidth="1"/>
    <col min="15117" max="15117" width="14" style="177" customWidth="1"/>
    <col min="15118" max="15118" width="7.85546875" style="177" customWidth="1"/>
    <col min="15119" max="15121" width="13.28515625" style="177" customWidth="1"/>
    <col min="15122" max="15122" width="13.85546875" style="177" customWidth="1"/>
    <col min="15123" max="15123" width="7.85546875" style="177" customWidth="1"/>
    <col min="15124" max="15127" width="13.28515625" style="177" customWidth="1"/>
    <col min="15128" max="15128" width="8.28515625" style="177" customWidth="1"/>
    <col min="15129" max="15360" width="9.140625" style="177"/>
    <col min="15361" max="15361" width="0.140625" style="177" customWidth="1"/>
    <col min="15362" max="15362" width="27.42578125" style="177" customWidth="1"/>
    <col min="15363" max="15363" width="10.5703125" style="177" customWidth="1"/>
    <col min="15364" max="15364" width="6" style="177" customWidth="1"/>
    <col min="15365" max="15368" width="7.85546875" style="177" customWidth="1"/>
    <col min="15369" max="15369" width="7.5703125" style="177" customWidth="1"/>
    <col min="15370" max="15372" width="13.28515625" style="177" customWidth="1"/>
    <col min="15373" max="15373" width="14" style="177" customWidth="1"/>
    <col min="15374" max="15374" width="7.85546875" style="177" customWidth="1"/>
    <col min="15375" max="15377" width="13.28515625" style="177" customWidth="1"/>
    <col min="15378" max="15378" width="13.85546875" style="177" customWidth="1"/>
    <col min="15379" max="15379" width="7.85546875" style="177" customWidth="1"/>
    <col min="15380" max="15383" width="13.28515625" style="177" customWidth="1"/>
    <col min="15384" max="15384" width="8.28515625" style="177" customWidth="1"/>
    <col min="15385" max="15616" width="9.140625" style="177"/>
    <col min="15617" max="15617" width="0.140625" style="177" customWidth="1"/>
    <col min="15618" max="15618" width="27.42578125" style="177" customWidth="1"/>
    <col min="15619" max="15619" width="10.5703125" style="177" customWidth="1"/>
    <col min="15620" max="15620" width="6" style="177" customWidth="1"/>
    <col min="15621" max="15624" width="7.85546875" style="177" customWidth="1"/>
    <col min="15625" max="15625" width="7.5703125" style="177" customWidth="1"/>
    <col min="15626" max="15628" width="13.28515625" style="177" customWidth="1"/>
    <col min="15629" max="15629" width="14" style="177" customWidth="1"/>
    <col min="15630" max="15630" width="7.85546875" style="177" customWidth="1"/>
    <col min="15631" max="15633" width="13.28515625" style="177" customWidth="1"/>
    <col min="15634" max="15634" width="13.85546875" style="177" customWidth="1"/>
    <col min="15635" max="15635" width="7.85546875" style="177" customWidth="1"/>
    <col min="15636" max="15639" width="13.28515625" style="177" customWidth="1"/>
    <col min="15640" max="15640" width="8.28515625" style="177" customWidth="1"/>
    <col min="15641" max="15872" width="9.140625" style="177"/>
    <col min="15873" max="15873" width="0.140625" style="177" customWidth="1"/>
    <col min="15874" max="15874" width="27.42578125" style="177" customWidth="1"/>
    <col min="15875" max="15875" width="10.5703125" style="177" customWidth="1"/>
    <col min="15876" max="15876" width="6" style="177" customWidth="1"/>
    <col min="15877" max="15880" width="7.85546875" style="177" customWidth="1"/>
    <col min="15881" max="15881" width="7.5703125" style="177" customWidth="1"/>
    <col min="15882" max="15884" width="13.28515625" style="177" customWidth="1"/>
    <col min="15885" max="15885" width="14" style="177" customWidth="1"/>
    <col min="15886" max="15886" width="7.85546875" style="177" customWidth="1"/>
    <col min="15887" max="15889" width="13.28515625" style="177" customWidth="1"/>
    <col min="15890" max="15890" width="13.85546875" style="177" customWidth="1"/>
    <col min="15891" max="15891" width="7.85546875" style="177" customWidth="1"/>
    <col min="15892" max="15895" width="13.28515625" style="177" customWidth="1"/>
    <col min="15896" max="15896" width="8.28515625" style="177" customWidth="1"/>
    <col min="15897" max="16128" width="9.140625" style="177"/>
    <col min="16129" max="16129" width="0.140625" style="177" customWidth="1"/>
    <col min="16130" max="16130" width="27.42578125" style="177" customWidth="1"/>
    <col min="16131" max="16131" width="10.5703125" style="177" customWidth="1"/>
    <col min="16132" max="16132" width="6" style="177" customWidth="1"/>
    <col min="16133" max="16136" width="7.85546875" style="177" customWidth="1"/>
    <col min="16137" max="16137" width="7.5703125" style="177" customWidth="1"/>
    <col min="16138" max="16140" width="13.28515625" style="177" customWidth="1"/>
    <col min="16141" max="16141" width="14" style="177" customWidth="1"/>
    <col min="16142" max="16142" width="7.85546875" style="177" customWidth="1"/>
    <col min="16143" max="16145" width="13.28515625" style="177" customWidth="1"/>
    <col min="16146" max="16146" width="13.85546875" style="177" customWidth="1"/>
    <col min="16147" max="16147" width="7.85546875" style="177" customWidth="1"/>
    <col min="16148" max="16151" width="13.28515625" style="177" customWidth="1"/>
    <col min="16152" max="16152" width="8.28515625" style="177" customWidth="1"/>
    <col min="16153" max="16384" width="9.140625" style="177"/>
  </cols>
  <sheetData>
    <row r="1" spans="1:26" ht="48.75" customHeight="1">
      <c r="B1" s="413" t="s">
        <v>1983</v>
      </c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</row>
    <row r="2" spans="1:26" ht="18">
      <c r="B2" s="178" t="s">
        <v>1939</v>
      </c>
    </row>
    <row r="3" spans="1:26" s="179" customFormat="1" ht="23.25" customHeight="1">
      <c r="A3" s="179" t="s">
        <v>1940</v>
      </c>
      <c r="B3" s="414" t="s">
        <v>1941</v>
      </c>
      <c r="C3" s="414" t="s">
        <v>1942</v>
      </c>
      <c r="D3" s="414" t="s">
        <v>1943</v>
      </c>
      <c r="E3" s="416" t="s">
        <v>1944</v>
      </c>
      <c r="F3" s="417"/>
      <c r="G3" s="417"/>
      <c r="H3" s="418"/>
      <c r="I3" s="419" t="s">
        <v>1945</v>
      </c>
      <c r="J3" s="420"/>
      <c r="K3" s="420"/>
      <c r="L3" s="420"/>
      <c r="M3" s="421"/>
      <c r="N3" s="419" t="s">
        <v>1946</v>
      </c>
      <c r="O3" s="420"/>
      <c r="P3" s="420"/>
      <c r="Q3" s="420"/>
      <c r="R3" s="421"/>
      <c r="S3" s="419" t="s">
        <v>1947</v>
      </c>
      <c r="T3" s="420"/>
      <c r="U3" s="420"/>
      <c r="V3" s="420"/>
      <c r="W3" s="421"/>
      <c r="X3" s="422" t="s">
        <v>1948</v>
      </c>
    </row>
    <row r="4" spans="1:26" s="179" customFormat="1" ht="23.25" customHeight="1">
      <c r="B4" s="415"/>
      <c r="C4" s="415"/>
      <c r="D4" s="415"/>
      <c r="E4" s="180" t="s">
        <v>1949</v>
      </c>
      <c r="F4" s="180" t="s">
        <v>1950</v>
      </c>
      <c r="G4" s="180" t="s">
        <v>1951</v>
      </c>
      <c r="H4" s="181" t="s">
        <v>1952</v>
      </c>
      <c r="I4" s="182" t="s">
        <v>1953</v>
      </c>
      <c r="J4" s="180" t="s">
        <v>1949</v>
      </c>
      <c r="K4" s="180" t="s">
        <v>1950</v>
      </c>
      <c r="L4" s="180" t="s">
        <v>1951</v>
      </c>
      <c r="M4" s="180" t="s">
        <v>1952</v>
      </c>
      <c r="N4" s="182" t="s">
        <v>1953</v>
      </c>
      <c r="O4" s="180" t="s">
        <v>1949</v>
      </c>
      <c r="P4" s="180" t="s">
        <v>1950</v>
      </c>
      <c r="Q4" s="180" t="s">
        <v>1951</v>
      </c>
      <c r="R4" s="180" t="s">
        <v>1952</v>
      </c>
      <c r="S4" s="182" t="s">
        <v>1953</v>
      </c>
      <c r="T4" s="180" t="s">
        <v>1949</v>
      </c>
      <c r="U4" s="180" t="s">
        <v>1950</v>
      </c>
      <c r="V4" s="180" t="s">
        <v>1951</v>
      </c>
      <c r="W4" s="180" t="s">
        <v>1952</v>
      </c>
      <c r="X4" s="423"/>
    </row>
    <row r="5" spans="1:26" s="192" customFormat="1" ht="23.25" customHeight="1">
      <c r="A5" s="183"/>
      <c r="B5" s="184" t="s">
        <v>1954</v>
      </c>
      <c r="C5" s="185"/>
      <c r="D5" s="186"/>
      <c r="E5" s="187"/>
      <c r="F5" s="188"/>
      <c r="G5" s="188"/>
      <c r="H5" s="189"/>
      <c r="I5" s="190"/>
      <c r="J5" s="188"/>
      <c r="K5" s="188"/>
      <c r="L5" s="188"/>
      <c r="M5" s="188"/>
      <c r="N5" s="190"/>
      <c r="O5" s="188"/>
      <c r="P5" s="188"/>
      <c r="Q5" s="188"/>
      <c r="R5" s="188"/>
      <c r="S5" s="191"/>
      <c r="T5" s="188"/>
      <c r="U5" s="188"/>
      <c r="V5" s="188"/>
      <c r="W5" s="188"/>
      <c r="X5" s="188"/>
    </row>
    <row r="6" spans="1:26" s="197" customFormat="1" ht="23.25" customHeight="1">
      <c r="A6" s="193" t="s">
        <v>1955</v>
      </c>
      <c r="B6" s="184" t="s">
        <v>1956</v>
      </c>
      <c r="C6" s="185"/>
      <c r="D6" s="186"/>
      <c r="E6" s="194"/>
      <c r="F6" s="188"/>
      <c r="G6" s="188"/>
      <c r="H6" s="189"/>
      <c r="I6" s="195"/>
      <c r="J6" s="189"/>
      <c r="K6" s="189"/>
      <c r="L6" s="189"/>
      <c r="M6" s="189"/>
      <c r="N6" s="195"/>
      <c r="O6" s="189"/>
      <c r="P6" s="189"/>
      <c r="Q6" s="189"/>
      <c r="R6" s="189"/>
      <c r="S6" s="196"/>
      <c r="T6" s="189"/>
      <c r="U6" s="189"/>
      <c r="V6" s="189"/>
      <c r="W6" s="189"/>
      <c r="X6" s="189"/>
    </row>
    <row r="7" spans="1:26" s="197" customFormat="1" ht="23.25" customHeight="1">
      <c r="A7" s="198" t="s">
        <v>1957</v>
      </c>
      <c r="B7" s="199" t="s">
        <v>1917</v>
      </c>
      <c r="C7" s="200" t="s">
        <v>1919</v>
      </c>
      <c r="D7" s="201" t="s">
        <v>1921</v>
      </c>
      <c r="E7" s="199">
        <v>4737</v>
      </c>
      <c r="F7" s="202">
        <v>16139</v>
      </c>
      <c r="G7" s="203">
        <v>22079</v>
      </c>
      <c r="H7" s="189">
        <f>SUM(E7:G7)</f>
        <v>42955</v>
      </c>
      <c r="I7" s="204">
        <v>246</v>
      </c>
      <c r="J7" s="189">
        <f>INT(I7*E7)</f>
        <v>1165302</v>
      </c>
      <c r="K7" s="189">
        <f>INT(I7*F7)</f>
        <v>3970194</v>
      </c>
      <c r="L7" s="189">
        <f>INT(I7*G7)</f>
        <v>5431434</v>
      </c>
      <c r="M7" s="189">
        <f>SUM(J7:L7)</f>
        <v>10566930</v>
      </c>
      <c r="N7" s="204"/>
      <c r="O7" s="189">
        <f>INT(N7*E7)</f>
        <v>0</v>
      </c>
      <c r="P7" s="189">
        <f>INT(N7*F7)</f>
        <v>0</v>
      </c>
      <c r="Q7" s="189">
        <f>INT(N7*G7)</f>
        <v>0</v>
      </c>
      <c r="R7" s="189">
        <f>SUM(O7:Q7)</f>
        <v>0</v>
      </c>
      <c r="S7" s="196">
        <f t="shared" ref="S7:V22" si="0">N7-I7</f>
        <v>-246</v>
      </c>
      <c r="T7" s="189">
        <f t="shared" si="0"/>
        <v>-1165302</v>
      </c>
      <c r="U7" s="189">
        <f t="shared" si="0"/>
        <v>-3970194</v>
      </c>
      <c r="V7" s="189">
        <f t="shared" si="0"/>
        <v>-5431434</v>
      </c>
      <c r="W7" s="189">
        <f>SUM(T7:V7)</f>
        <v>-10566930</v>
      </c>
      <c r="X7" s="205"/>
      <c r="Z7" s="206"/>
    </row>
    <row r="8" spans="1:26" s="197" customFormat="1" ht="23.25" customHeight="1">
      <c r="A8" s="198" t="s">
        <v>1957</v>
      </c>
      <c r="B8" s="199" t="s">
        <v>1917</v>
      </c>
      <c r="C8" s="207" t="s">
        <v>1923</v>
      </c>
      <c r="D8" s="201" t="s">
        <v>1921</v>
      </c>
      <c r="E8" s="204">
        <v>4952</v>
      </c>
      <c r="F8" s="203">
        <v>16877</v>
      </c>
      <c r="G8" s="203">
        <v>23083</v>
      </c>
      <c r="H8" s="189">
        <f t="shared" ref="H8:H23" si="1">SUM(E8:G8)</f>
        <v>44912</v>
      </c>
      <c r="I8" s="204">
        <v>296</v>
      </c>
      <c r="J8" s="189">
        <f t="shared" ref="J8:J23" si="2">INT(I8*E8)</f>
        <v>1465792</v>
      </c>
      <c r="K8" s="189">
        <f t="shared" ref="K8:K23" si="3">INT(I8*F8)</f>
        <v>4995592</v>
      </c>
      <c r="L8" s="189">
        <f t="shared" ref="L8:L23" si="4">INT(I8*G8)</f>
        <v>6832568</v>
      </c>
      <c r="M8" s="189">
        <f t="shared" ref="M8:M23" si="5">SUM(J8:L8)</f>
        <v>13293952</v>
      </c>
      <c r="N8" s="204"/>
      <c r="O8" s="189">
        <f t="shared" ref="O8:O23" si="6">INT(N8*E8)</f>
        <v>0</v>
      </c>
      <c r="P8" s="189">
        <f t="shared" ref="P8:P23" si="7">INT(N8*F8)</f>
        <v>0</v>
      </c>
      <c r="Q8" s="189">
        <f t="shared" ref="Q8:Q23" si="8">INT(N8*G8)</f>
        <v>0</v>
      </c>
      <c r="R8" s="189">
        <f t="shared" ref="R8:R23" si="9">SUM(O8:Q8)</f>
        <v>0</v>
      </c>
      <c r="S8" s="196">
        <f t="shared" si="0"/>
        <v>-296</v>
      </c>
      <c r="T8" s="189">
        <f t="shared" si="0"/>
        <v>-1465792</v>
      </c>
      <c r="U8" s="189">
        <f t="shared" si="0"/>
        <v>-4995592</v>
      </c>
      <c r="V8" s="189">
        <f t="shared" si="0"/>
        <v>-6832568</v>
      </c>
      <c r="W8" s="189">
        <f t="shared" ref="W8:W23" si="10">SUM(T8:V8)</f>
        <v>-13293952</v>
      </c>
      <c r="X8" s="205"/>
      <c r="Z8" s="206"/>
    </row>
    <row r="9" spans="1:26" s="197" customFormat="1" ht="23.25" customHeight="1">
      <c r="A9" s="198" t="s">
        <v>1957</v>
      </c>
      <c r="B9" s="199" t="s">
        <v>1959</v>
      </c>
      <c r="C9" s="207" t="s">
        <v>1960</v>
      </c>
      <c r="D9" s="201" t="s">
        <v>376</v>
      </c>
      <c r="E9" s="204">
        <f>적용단가!P17</f>
        <v>5656</v>
      </c>
      <c r="F9" s="203">
        <f>적용단가!P18</f>
        <v>26571</v>
      </c>
      <c r="G9" s="203">
        <f>적용단가!P19</f>
        <v>8104</v>
      </c>
      <c r="H9" s="189">
        <f t="shared" si="1"/>
        <v>40331</v>
      </c>
      <c r="I9" s="204"/>
      <c r="J9" s="189">
        <f t="shared" si="2"/>
        <v>0</v>
      </c>
      <c r="K9" s="189">
        <f t="shared" si="3"/>
        <v>0</v>
      </c>
      <c r="L9" s="189">
        <f t="shared" si="4"/>
        <v>0</v>
      </c>
      <c r="M9" s="189">
        <f t="shared" si="5"/>
        <v>0</v>
      </c>
      <c r="N9" s="225">
        <v>2110.48</v>
      </c>
      <c r="O9" s="189">
        <f t="shared" si="6"/>
        <v>11936874</v>
      </c>
      <c r="P9" s="189">
        <f t="shared" si="7"/>
        <v>56077564</v>
      </c>
      <c r="Q9" s="189">
        <f t="shared" si="8"/>
        <v>17103329</v>
      </c>
      <c r="R9" s="189">
        <f t="shared" si="9"/>
        <v>85117767</v>
      </c>
      <c r="S9" s="196">
        <f t="shared" si="0"/>
        <v>2110.48</v>
      </c>
      <c r="T9" s="189">
        <f t="shared" si="0"/>
        <v>11936874</v>
      </c>
      <c r="U9" s="189">
        <f t="shared" si="0"/>
        <v>56077564</v>
      </c>
      <c r="V9" s="189">
        <f t="shared" si="0"/>
        <v>17103329</v>
      </c>
      <c r="W9" s="189">
        <f t="shared" si="10"/>
        <v>85117767</v>
      </c>
      <c r="X9" s="205"/>
      <c r="Z9" s="206"/>
    </row>
    <row r="10" spans="1:26" s="197" customFormat="1" ht="23.25" customHeight="1">
      <c r="A10" s="198" t="s">
        <v>1957</v>
      </c>
      <c r="B10" s="199" t="s">
        <v>1959</v>
      </c>
      <c r="C10" s="207" t="s">
        <v>1961</v>
      </c>
      <c r="D10" s="201" t="s">
        <v>376</v>
      </c>
      <c r="E10" s="204">
        <f>적용단가!P21</f>
        <v>25662</v>
      </c>
      <c r="F10" s="203">
        <f>적용단가!P22</f>
        <v>136238</v>
      </c>
      <c r="G10" s="203">
        <f>적용단가!P23</f>
        <v>41777</v>
      </c>
      <c r="H10" s="189">
        <f t="shared" si="1"/>
        <v>203677</v>
      </c>
      <c r="I10" s="204"/>
      <c r="J10" s="189">
        <f t="shared" si="2"/>
        <v>0</v>
      </c>
      <c r="K10" s="189">
        <f t="shared" si="3"/>
        <v>0</v>
      </c>
      <c r="L10" s="189">
        <f t="shared" si="4"/>
        <v>0</v>
      </c>
      <c r="M10" s="189">
        <f t="shared" si="5"/>
        <v>0</v>
      </c>
      <c r="N10" s="225">
        <v>257.52</v>
      </c>
      <c r="O10" s="189">
        <f t="shared" si="6"/>
        <v>6608478</v>
      </c>
      <c r="P10" s="189">
        <f t="shared" si="7"/>
        <v>35084009</v>
      </c>
      <c r="Q10" s="189">
        <f t="shared" si="8"/>
        <v>10758413</v>
      </c>
      <c r="R10" s="189">
        <f t="shared" si="9"/>
        <v>52450900</v>
      </c>
      <c r="S10" s="196">
        <f t="shared" si="0"/>
        <v>257.52</v>
      </c>
      <c r="T10" s="189">
        <f t="shared" si="0"/>
        <v>6608478</v>
      </c>
      <c r="U10" s="189">
        <f t="shared" si="0"/>
        <v>35084009</v>
      </c>
      <c r="V10" s="189">
        <f t="shared" si="0"/>
        <v>10758413</v>
      </c>
      <c r="W10" s="189">
        <f t="shared" si="10"/>
        <v>52450900</v>
      </c>
      <c r="X10" s="208"/>
      <c r="Z10" s="206"/>
    </row>
    <row r="11" spans="1:26" s="197" customFormat="1" ht="23.25" customHeight="1">
      <c r="A11" s="198" t="s">
        <v>1957</v>
      </c>
      <c r="B11" s="199" t="s">
        <v>1962</v>
      </c>
      <c r="C11" s="207" t="s">
        <v>1963</v>
      </c>
      <c r="D11" s="201" t="s">
        <v>376</v>
      </c>
      <c r="E11" s="204">
        <f>적용단가!P25</f>
        <v>5656</v>
      </c>
      <c r="F11" s="203">
        <f>적용단가!P26</f>
        <v>26571</v>
      </c>
      <c r="G11" s="203">
        <f>적용단가!P27</f>
        <v>8104</v>
      </c>
      <c r="H11" s="189">
        <f t="shared" si="1"/>
        <v>40331</v>
      </c>
      <c r="I11" s="204"/>
      <c r="J11" s="189">
        <f t="shared" si="2"/>
        <v>0</v>
      </c>
      <c r="K11" s="189">
        <f t="shared" si="3"/>
        <v>0</v>
      </c>
      <c r="L11" s="189">
        <f t="shared" si="4"/>
        <v>0</v>
      </c>
      <c r="M11" s="189">
        <f t="shared" si="5"/>
        <v>0</v>
      </c>
      <c r="N11" s="225">
        <v>1859.76</v>
      </c>
      <c r="O11" s="189">
        <f t="shared" si="6"/>
        <v>10518802</v>
      </c>
      <c r="P11" s="189">
        <f t="shared" si="7"/>
        <v>49415682</v>
      </c>
      <c r="Q11" s="189">
        <f t="shared" si="8"/>
        <v>15071495</v>
      </c>
      <c r="R11" s="189">
        <f t="shared" si="9"/>
        <v>75005979</v>
      </c>
      <c r="S11" s="196">
        <f t="shared" si="0"/>
        <v>1859.76</v>
      </c>
      <c r="T11" s="189">
        <f t="shared" si="0"/>
        <v>10518802</v>
      </c>
      <c r="U11" s="189">
        <f t="shared" si="0"/>
        <v>49415682</v>
      </c>
      <c r="V11" s="189">
        <f t="shared" si="0"/>
        <v>15071495</v>
      </c>
      <c r="W11" s="189">
        <f t="shared" si="10"/>
        <v>75005979</v>
      </c>
      <c r="X11" s="208"/>
      <c r="Z11" s="206"/>
    </row>
    <row r="12" spans="1:26" s="197" customFormat="1" ht="23.25" customHeight="1">
      <c r="A12" s="198" t="s">
        <v>1957</v>
      </c>
      <c r="B12" s="199" t="s">
        <v>1934</v>
      </c>
      <c r="C12" s="207" t="s">
        <v>1964</v>
      </c>
      <c r="D12" s="201" t="s">
        <v>376</v>
      </c>
      <c r="E12" s="204">
        <f>적용단가!P29</f>
        <v>5280</v>
      </c>
      <c r="F12" s="203">
        <f>적용단가!P30</f>
        <v>3018</v>
      </c>
      <c r="G12" s="203">
        <f>적용단가!P31</f>
        <v>36</v>
      </c>
      <c r="H12" s="189">
        <f t="shared" si="1"/>
        <v>8334</v>
      </c>
      <c r="I12" s="204"/>
      <c r="J12" s="189">
        <f t="shared" si="2"/>
        <v>0</v>
      </c>
      <c r="K12" s="189">
        <f t="shared" si="3"/>
        <v>0</v>
      </c>
      <c r="L12" s="189">
        <f t="shared" si="4"/>
        <v>0</v>
      </c>
      <c r="M12" s="189">
        <f t="shared" si="5"/>
        <v>0</v>
      </c>
      <c r="N12" s="204">
        <v>422.76</v>
      </c>
      <c r="O12" s="189">
        <f t="shared" si="6"/>
        <v>2232172</v>
      </c>
      <c r="P12" s="189">
        <f t="shared" si="7"/>
        <v>1275889</v>
      </c>
      <c r="Q12" s="189">
        <f t="shared" si="8"/>
        <v>15219</v>
      </c>
      <c r="R12" s="189">
        <f t="shared" si="9"/>
        <v>3523280</v>
      </c>
      <c r="S12" s="196">
        <f t="shared" si="0"/>
        <v>422.76</v>
      </c>
      <c r="T12" s="189">
        <f t="shared" si="0"/>
        <v>2232172</v>
      </c>
      <c r="U12" s="189">
        <f t="shared" si="0"/>
        <v>1275889</v>
      </c>
      <c r="V12" s="189">
        <f t="shared" si="0"/>
        <v>15219</v>
      </c>
      <c r="W12" s="189">
        <f t="shared" si="10"/>
        <v>3523280</v>
      </c>
      <c r="X12" s="208"/>
      <c r="Z12" s="206"/>
    </row>
    <row r="13" spans="1:26" s="197" customFormat="1" ht="23.25" customHeight="1">
      <c r="A13" s="198" t="s">
        <v>1957</v>
      </c>
      <c r="B13" s="199" t="s">
        <v>1924</v>
      </c>
      <c r="C13" s="207" t="s">
        <v>1919</v>
      </c>
      <c r="D13" s="201" t="s">
        <v>1921</v>
      </c>
      <c r="E13" s="204">
        <f>적용단가!P9</f>
        <v>20237</v>
      </c>
      <c r="F13" s="203">
        <f>적용단가!P10</f>
        <v>32366</v>
      </c>
      <c r="G13" s="203">
        <f>적용단가!P11</f>
        <v>23441</v>
      </c>
      <c r="H13" s="189">
        <f t="shared" si="1"/>
        <v>76044</v>
      </c>
      <c r="I13" s="204"/>
      <c r="J13" s="189">
        <f t="shared" si="2"/>
        <v>0</v>
      </c>
      <c r="K13" s="189">
        <f t="shared" si="3"/>
        <v>0</v>
      </c>
      <c r="L13" s="189">
        <f t="shared" si="4"/>
        <v>0</v>
      </c>
      <c r="M13" s="189">
        <f t="shared" si="5"/>
        <v>0</v>
      </c>
      <c r="N13" s="204">
        <v>246</v>
      </c>
      <c r="O13" s="189">
        <f t="shared" si="6"/>
        <v>4978302</v>
      </c>
      <c r="P13" s="189">
        <f t="shared" si="7"/>
        <v>7962036</v>
      </c>
      <c r="Q13" s="189">
        <f t="shared" si="8"/>
        <v>5766486</v>
      </c>
      <c r="R13" s="189">
        <f t="shared" si="9"/>
        <v>18706824</v>
      </c>
      <c r="S13" s="196">
        <f t="shared" si="0"/>
        <v>246</v>
      </c>
      <c r="T13" s="189">
        <f t="shared" si="0"/>
        <v>4978302</v>
      </c>
      <c r="U13" s="189">
        <f t="shared" si="0"/>
        <v>7962036</v>
      </c>
      <c r="V13" s="189">
        <f t="shared" si="0"/>
        <v>5766486</v>
      </c>
      <c r="W13" s="189">
        <f t="shared" si="10"/>
        <v>18706824</v>
      </c>
      <c r="X13" s="208"/>
      <c r="Z13" s="206"/>
    </row>
    <row r="14" spans="1:26" s="197" customFormat="1" ht="23.25" customHeight="1">
      <c r="A14" s="198" t="s">
        <v>1957</v>
      </c>
      <c r="B14" s="199" t="s">
        <v>1924</v>
      </c>
      <c r="C14" s="200" t="s">
        <v>1923</v>
      </c>
      <c r="D14" s="201" t="s">
        <v>1921</v>
      </c>
      <c r="E14" s="204">
        <f>적용단가!P13</f>
        <v>21187</v>
      </c>
      <c r="F14" s="203">
        <f>적용단가!P14</f>
        <v>33894</v>
      </c>
      <c r="G14" s="203">
        <f>적용단가!P15</f>
        <v>21663</v>
      </c>
      <c r="H14" s="189">
        <f t="shared" si="1"/>
        <v>76744</v>
      </c>
      <c r="I14" s="204"/>
      <c r="J14" s="189">
        <f t="shared" si="2"/>
        <v>0</v>
      </c>
      <c r="K14" s="189">
        <f t="shared" si="3"/>
        <v>0</v>
      </c>
      <c r="L14" s="189">
        <f t="shared" si="4"/>
        <v>0</v>
      </c>
      <c r="M14" s="189">
        <f t="shared" si="5"/>
        <v>0</v>
      </c>
      <c r="N14" s="204">
        <v>296</v>
      </c>
      <c r="O14" s="189">
        <f t="shared" si="6"/>
        <v>6271352</v>
      </c>
      <c r="P14" s="189">
        <f t="shared" si="7"/>
        <v>10032624</v>
      </c>
      <c r="Q14" s="189">
        <f t="shared" si="8"/>
        <v>6412248</v>
      </c>
      <c r="R14" s="189">
        <f t="shared" si="9"/>
        <v>22716224</v>
      </c>
      <c r="S14" s="196">
        <f t="shared" si="0"/>
        <v>296</v>
      </c>
      <c r="T14" s="189">
        <f t="shared" si="0"/>
        <v>6271352</v>
      </c>
      <c r="U14" s="189">
        <f t="shared" si="0"/>
        <v>10032624</v>
      </c>
      <c r="V14" s="189">
        <f t="shared" si="0"/>
        <v>6412248</v>
      </c>
      <c r="W14" s="189">
        <f t="shared" si="10"/>
        <v>22716224</v>
      </c>
      <c r="X14" s="205"/>
      <c r="Z14" s="206"/>
    </row>
    <row r="15" spans="1:26" s="197" customFormat="1" ht="23.25" customHeight="1">
      <c r="A15" s="198" t="s">
        <v>1957</v>
      </c>
      <c r="B15" s="199" t="s">
        <v>1965</v>
      </c>
      <c r="C15" s="200" t="s">
        <v>1966</v>
      </c>
      <c r="D15" s="201" t="s">
        <v>559</v>
      </c>
      <c r="E15" s="204">
        <f>적용단가!P33</f>
        <v>5245</v>
      </c>
      <c r="F15" s="203">
        <f>적용단가!P34</f>
        <v>3482</v>
      </c>
      <c r="G15" s="203">
        <f>적용단가!P35</f>
        <v>266</v>
      </c>
      <c r="H15" s="189">
        <f t="shared" si="1"/>
        <v>8993</v>
      </c>
      <c r="I15" s="204"/>
      <c r="J15" s="189">
        <f t="shared" si="2"/>
        <v>0</v>
      </c>
      <c r="K15" s="189">
        <f t="shared" si="3"/>
        <v>0</v>
      </c>
      <c r="L15" s="189">
        <f t="shared" si="4"/>
        <v>0</v>
      </c>
      <c r="M15" s="189">
        <f t="shared" si="5"/>
        <v>0</v>
      </c>
      <c r="N15" s="204">
        <v>4227.76</v>
      </c>
      <c r="O15" s="189">
        <f t="shared" si="6"/>
        <v>22174601</v>
      </c>
      <c r="P15" s="189">
        <f t="shared" si="7"/>
        <v>14721060</v>
      </c>
      <c r="Q15" s="189">
        <f t="shared" si="8"/>
        <v>1124584</v>
      </c>
      <c r="R15" s="189">
        <f t="shared" si="9"/>
        <v>38020245</v>
      </c>
      <c r="S15" s="196">
        <f t="shared" si="0"/>
        <v>4227.76</v>
      </c>
      <c r="T15" s="189">
        <f t="shared" si="0"/>
        <v>22174601</v>
      </c>
      <c r="U15" s="189">
        <f t="shared" si="0"/>
        <v>14721060</v>
      </c>
      <c r="V15" s="189">
        <f t="shared" si="0"/>
        <v>1124584</v>
      </c>
      <c r="W15" s="189">
        <f t="shared" si="10"/>
        <v>38020245</v>
      </c>
      <c r="X15" s="205"/>
      <c r="Z15" s="206"/>
    </row>
    <row r="16" spans="1:26" s="197" customFormat="1" ht="23.25" customHeight="1">
      <c r="A16" s="198" t="s">
        <v>1957</v>
      </c>
      <c r="B16" s="199"/>
      <c r="C16" s="200"/>
      <c r="D16" s="201"/>
      <c r="E16" s="204"/>
      <c r="F16" s="203"/>
      <c r="G16" s="203"/>
      <c r="H16" s="189">
        <f t="shared" si="1"/>
        <v>0</v>
      </c>
      <c r="I16" s="204"/>
      <c r="J16" s="189">
        <f t="shared" si="2"/>
        <v>0</v>
      </c>
      <c r="K16" s="189">
        <f t="shared" si="3"/>
        <v>0</v>
      </c>
      <c r="L16" s="189">
        <f t="shared" si="4"/>
        <v>0</v>
      </c>
      <c r="M16" s="189">
        <f t="shared" si="5"/>
        <v>0</v>
      </c>
      <c r="N16" s="204"/>
      <c r="O16" s="189">
        <f t="shared" si="6"/>
        <v>0</v>
      </c>
      <c r="P16" s="189">
        <f t="shared" si="7"/>
        <v>0</v>
      </c>
      <c r="Q16" s="189">
        <f t="shared" si="8"/>
        <v>0</v>
      </c>
      <c r="R16" s="189">
        <f t="shared" si="9"/>
        <v>0</v>
      </c>
      <c r="S16" s="196">
        <f t="shared" si="0"/>
        <v>0</v>
      </c>
      <c r="T16" s="189">
        <f t="shared" si="0"/>
        <v>0</v>
      </c>
      <c r="U16" s="189">
        <f t="shared" si="0"/>
        <v>0</v>
      </c>
      <c r="V16" s="189">
        <f t="shared" si="0"/>
        <v>0</v>
      </c>
      <c r="W16" s="189">
        <f t="shared" si="10"/>
        <v>0</v>
      </c>
      <c r="X16" s="205"/>
      <c r="Z16" s="206"/>
    </row>
    <row r="17" spans="1:26" s="197" customFormat="1" ht="23.25" customHeight="1">
      <c r="A17" s="198" t="s">
        <v>1957</v>
      </c>
      <c r="B17" s="199"/>
      <c r="C17" s="200"/>
      <c r="D17" s="201"/>
      <c r="E17" s="204"/>
      <c r="F17" s="203"/>
      <c r="G17" s="203"/>
      <c r="H17" s="189">
        <f t="shared" si="1"/>
        <v>0</v>
      </c>
      <c r="I17" s="204"/>
      <c r="J17" s="189">
        <f t="shared" si="2"/>
        <v>0</v>
      </c>
      <c r="K17" s="189">
        <f t="shared" si="3"/>
        <v>0</v>
      </c>
      <c r="L17" s="189">
        <f t="shared" si="4"/>
        <v>0</v>
      </c>
      <c r="M17" s="189">
        <f t="shared" si="5"/>
        <v>0</v>
      </c>
      <c r="N17" s="204"/>
      <c r="O17" s="189">
        <f t="shared" si="6"/>
        <v>0</v>
      </c>
      <c r="P17" s="189">
        <f t="shared" si="7"/>
        <v>0</v>
      </c>
      <c r="Q17" s="189">
        <f t="shared" si="8"/>
        <v>0</v>
      </c>
      <c r="R17" s="189">
        <f t="shared" si="9"/>
        <v>0</v>
      </c>
      <c r="S17" s="196">
        <f t="shared" si="0"/>
        <v>0</v>
      </c>
      <c r="T17" s="189">
        <f t="shared" si="0"/>
        <v>0</v>
      </c>
      <c r="U17" s="189">
        <f t="shared" si="0"/>
        <v>0</v>
      </c>
      <c r="V17" s="189">
        <f t="shared" si="0"/>
        <v>0</v>
      </c>
      <c r="W17" s="189">
        <f t="shared" si="10"/>
        <v>0</v>
      </c>
      <c r="X17" s="205"/>
      <c r="Z17" s="206"/>
    </row>
    <row r="18" spans="1:26" s="197" customFormat="1" ht="23.25" customHeight="1">
      <c r="A18" s="198" t="s">
        <v>1957</v>
      </c>
      <c r="B18" s="199"/>
      <c r="C18" s="200"/>
      <c r="D18" s="201"/>
      <c r="E18" s="204"/>
      <c r="F18" s="203"/>
      <c r="G18" s="203"/>
      <c r="H18" s="189">
        <f t="shared" si="1"/>
        <v>0</v>
      </c>
      <c r="I18" s="204"/>
      <c r="J18" s="189">
        <f t="shared" si="2"/>
        <v>0</v>
      </c>
      <c r="K18" s="189">
        <f t="shared" si="3"/>
        <v>0</v>
      </c>
      <c r="L18" s="189">
        <f t="shared" si="4"/>
        <v>0</v>
      </c>
      <c r="M18" s="189">
        <f t="shared" si="5"/>
        <v>0</v>
      </c>
      <c r="N18" s="204"/>
      <c r="O18" s="189">
        <f t="shared" si="6"/>
        <v>0</v>
      </c>
      <c r="P18" s="189">
        <f t="shared" si="7"/>
        <v>0</v>
      </c>
      <c r="Q18" s="189">
        <f t="shared" si="8"/>
        <v>0</v>
      </c>
      <c r="R18" s="189">
        <f t="shared" si="9"/>
        <v>0</v>
      </c>
      <c r="S18" s="196">
        <f t="shared" si="0"/>
        <v>0</v>
      </c>
      <c r="T18" s="189">
        <f t="shared" si="0"/>
        <v>0</v>
      </c>
      <c r="U18" s="189">
        <f t="shared" si="0"/>
        <v>0</v>
      </c>
      <c r="V18" s="189">
        <f t="shared" si="0"/>
        <v>0</v>
      </c>
      <c r="W18" s="189">
        <f t="shared" si="10"/>
        <v>0</v>
      </c>
      <c r="X18" s="205"/>
      <c r="Z18" s="206"/>
    </row>
    <row r="19" spans="1:26" s="197" customFormat="1" ht="23.25" customHeight="1">
      <c r="A19" s="198" t="s">
        <v>1957</v>
      </c>
      <c r="B19" s="199"/>
      <c r="C19" s="200"/>
      <c r="D19" s="201"/>
      <c r="E19" s="204"/>
      <c r="F19" s="204"/>
      <c r="G19" s="204"/>
      <c r="H19" s="189">
        <f t="shared" si="1"/>
        <v>0</v>
      </c>
      <c r="I19" s="204"/>
      <c r="J19" s="189">
        <f t="shared" si="2"/>
        <v>0</v>
      </c>
      <c r="K19" s="189">
        <f t="shared" si="3"/>
        <v>0</v>
      </c>
      <c r="L19" s="189">
        <f t="shared" si="4"/>
        <v>0</v>
      </c>
      <c r="M19" s="189">
        <f t="shared" si="5"/>
        <v>0</v>
      </c>
      <c r="N19" s="204"/>
      <c r="O19" s="189">
        <f t="shared" si="6"/>
        <v>0</v>
      </c>
      <c r="P19" s="189">
        <f t="shared" si="7"/>
        <v>0</v>
      </c>
      <c r="Q19" s="189">
        <f t="shared" si="8"/>
        <v>0</v>
      </c>
      <c r="R19" s="189">
        <f t="shared" si="9"/>
        <v>0</v>
      </c>
      <c r="S19" s="196">
        <f t="shared" si="0"/>
        <v>0</v>
      </c>
      <c r="T19" s="189">
        <f t="shared" si="0"/>
        <v>0</v>
      </c>
      <c r="U19" s="189">
        <f t="shared" si="0"/>
        <v>0</v>
      </c>
      <c r="V19" s="189">
        <f t="shared" si="0"/>
        <v>0</v>
      </c>
      <c r="W19" s="189">
        <f t="shared" si="10"/>
        <v>0</v>
      </c>
      <c r="X19" s="205"/>
      <c r="Z19" s="206"/>
    </row>
    <row r="20" spans="1:26" s="197" customFormat="1" ht="23.25" customHeight="1">
      <c r="A20" s="198" t="s">
        <v>1957</v>
      </c>
      <c r="B20" s="199"/>
      <c r="C20" s="200"/>
      <c r="D20" s="201"/>
      <c r="E20" s="204"/>
      <c r="F20" s="204"/>
      <c r="G20" s="204"/>
      <c r="H20" s="189">
        <f t="shared" si="1"/>
        <v>0</v>
      </c>
      <c r="I20" s="204"/>
      <c r="J20" s="189">
        <f t="shared" si="2"/>
        <v>0</v>
      </c>
      <c r="K20" s="189">
        <f t="shared" si="3"/>
        <v>0</v>
      </c>
      <c r="L20" s="189">
        <f t="shared" si="4"/>
        <v>0</v>
      </c>
      <c r="M20" s="189">
        <f t="shared" si="5"/>
        <v>0</v>
      </c>
      <c r="N20" s="204"/>
      <c r="O20" s="189">
        <f t="shared" si="6"/>
        <v>0</v>
      </c>
      <c r="P20" s="189">
        <f t="shared" si="7"/>
        <v>0</v>
      </c>
      <c r="Q20" s="189">
        <f t="shared" si="8"/>
        <v>0</v>
      </c>
      <c r="R20" s="189">
        <f t="shared" si="9"/>
        <v>0</v>
      </c>
      <c r="S20" s="196">
        <f t="shared" si="0"/>
        <v>0</v>
      </c>
      <c r="T20" s="189">
        <f t="shared" si="0"/>
        <v>0</v>
      </c>
      <c r="U20" s="189">
        <f t="shared" si="0"/>
        <v>0</v>
      </c>
      <c r="V20" s="189">
        <f t="shared" si="0"/>
        <v>0</v>
      </c>
      <c r="W20" s="189">
        <f t="shared" si="10"/>
        <v>0</v>
      </c>
      <c r="X20" s="205"/>
      <c r="Z20" s="206"/>
    </row>
    <row r="21" spans="1:26" s="197" customFormat="1" ht="23.25" customHeight="1">
      <c r="A21" s="198" t="s">
        <v>1957</v>
      </c>
      <c r="B21" s="209"/>
      <c r="C21" s="200"/>
      <c r="D21" s="201"/>
      <c r="E21" s="204"/>
      <c r="F21" s="203"/>
      <c r="G21" s="203"/>
      <c r="H21" s="189">
        <f t="shared" si="1"/>
        <v>0</v>
      </c>
      <c r="I21" s="204"/>
      <c r="J21" s="189">
        <f t="shared" si="2"/>
        <v>0</v>
      </c>
      <c r="K21" s="189">
        <f t="shared" si="3"/>
        <v>0</v>
      </c>
      <c r="L21" s="189">
        <f t="shared" si="4"/>
        <v>0</v>
      </c>
      <c r="M21" s="189">
        <f t="shared" si="5"/>
        <v>0</v>
      </c>
      <c r="N21" s="204"/>
      <c r="O21" s="189">
        <f t="shared" si="6"/>
        <v>0</v>
      </c>
      <c r="P21" s="189">
        <f t="shared" si="7"/>
        <v>0</v>
      </c>
      <c r="Q21" s="189">
        <f t="shared" si="8"/>
        <v>0</v>
      </c>
      <c r="R21" s="189">
        <f t="shared" si="9"/>
        <v>0</v>
      </c>
      <c r="S21" s="196">
        <f t="shared" si="0"/>
        <v>0</v>
      </c>
      <c r="T21" s="189">
        <f t="shared" si="0"/>
        <v>0</v>
      </c>
      <c r="U21" s="189">
        <f t="shared" si="0"/>
        <v>0</v>
      </c>
      <c r="V21" s="189">
        <f t="shared" si="0"/>
        <v>0</v>
      </c>
      <c r="W21" s="189">
        <f t="shared" si="10"/>
        <v>0</v>
      </c>
      <c r="X21" s="208"/>
      <c r="Z21" s="206"/>
    </row>
    <row r="22" spans="1:26" s="197" customFormat="1" ht="23.25" customHeight="1">
      <c r="A22" s="198" t="s">
        <v>1957</v>
      </c>
      <c r="B22" s="199"/>
      <c r="C22" s="207"/>
      <c r="D22" s="201"/>
      <c r="E22" s="204"/>
      <c r="F22" s="203"/>
      <c r="G22" s="203"/>
      <c r="H22" s="189">
        <f t="shared" si="1"/>
        <v>0</v>
      </c>
      <c r="I22" s="204"/>
      <c r="J22" s="189">
        <f t="shared" si="2"/>
        <v>0</v>
      </c>
      <c r="K22" s="189">
        <f t="shared" si="3"/>
        <v>0</v>
      </c>
      <c r="L22" s="189">
        <f t="shared" si="4"/>
        <v>0</v>
      </c>
      <c r="M22" s="189">
        <f t="shared" si="5"/>
        <v>0</v>
      </c>
      <c r="N22" s="204"/>
      <c r="O22" s="189">
        <f t="shared" si="6"/>
        <v>0</v>
      </c>
      <c r="P22" s="189">
        <f t="shared" si="7"/>
        <v>0</v>
      </c>
      <c r="Q22" s="189">
        <f t="shared" si="8"/>
        <v>0</v>
      </c>
      <c r="R22" s="189">
        <f t="shared" si="9"/>
        <v>0</v>
      </c>
      <c r="S22" s="196">
        <f t="shared" si="0"/>
        <v>0</v>
      </c>
      <c r="T22" s="189">
        <f t="shared" si="0"/>
        <v>0</v>
      </c>
      <c r="U22" s="189">
        <f t="shared" si="0"/>
        <v>0</v>
      </c>
      <c r="V22" s="189">
        <f t="shared" si="0"/>
        <v>0</v>
      </c>
      <c r="W22" s="189">
        <f t="shared" si="10"/>
        <v>0</v>
      </c>
      <c r="X22" s="208"/>
      <c r="Z22" s="206"/>
    </row>
    <row r="23" spans="1:26" s="197" customFormat="1" ht="23.25" customHeight="1">
      <c r="A23" s="198" t="s">
        <v>1957</v>
      </c>
      <c r="B23" s="209"/>
      <c r="C23" s="207"/>
      <c r="D23" s="210"/>
      <c r="E23" s="204"/>
      <c r="F23" s="203"/>
      <c r="G23" s="203"/>
      <c r="H23" s="189">
        <f t="shared" si="1"/>
        <v>0</v>
      </c>
      <c r="I23" s="204"/>
      <c r="J23" s="189">
        <f t="shared" si="2"/>
        <v>0</v>
      </c>
      <c r="K23" s="189">
        <f t="shared" si="3"/>
        <v>0</v>
      </c>
      <c r="L23" s="189">
        <f t="shared" si="4"/>
        <v>0</v>
      </c>
      <c r="M23" s="189">
        <f t="shared" si="5"/>
        <v>0</v>
      </c>
      <c r="N23" s="204"/>
      <c r="O23" s="189">
        <f t="shared" si="6"/>
        <v>0</v>
      </c>
      <c r="P23" s="189">
        <f t="shared" si="7"/>
        <v>0</v>
      </c>
      <c r="Q23" s="189">
        <f t="shared" si="8"/>
        <v>0</v>
      </c>
      <c r="R23" s="189">
        <f t="shared" si="9"/>
        <v>0</v>
      </c>
      <c r="S23" s="196">
        <f t="shared" ref="S23:V23" si="11">N23-I23</f>
        <v>0</v>
      </c>
      <c r="T23" s="189">
        <f t="shared" si="11"/>
        <v>0</v>
      </c>
      <c r="U23" s="189">
        <f t="shared" si="11"/>
        <v>0</v>
      </c>
      <c r="V23" s="189">
        <f t="shared" si="11"/>
        <v>0</v>
      </c>
      <c r="W23" s="189">
        <f t="shared" si="10"/>
        <v>0</v>
      </c>
      <c r="X23" s="208"/>
      <c r="Z23" s="206"/>
    </row>
    <row r="24" spans="1:26" s="211" customFormat="1" ht="23.25" customHeight="1">
      <c r="B24" s="212"/>
      <c r="C24" s="213"/>
      <c r="D24" s="214"/>
      <c r="E24" s="215"/>
      <c r="F24" s="216"/>
      <c r="G24" s="216"/>
      <c r="H24" s="216"/>
      <c r="I24" s="217"/>
      <c r="J24" s="216"/>
      <c r="K24" s="216"/>
      <c r="L24" s="216"/>
      <c r="M24" s="216"/>
      <c r="N24" s="217"/>
      <c r="O24" s="216"/>
      <c r="P24" s="216"/>
      <c r="Q24" s="216"/>
      <c r="R24" s="216"/>
      <c r="S24" s="218"/>
      <c r="T24" s="216"/>
      <c r="U24" s="216"/>
      <c r="V24" s="216"/>
      <c r="W24" s="216"/>
      <c r="X24" s="219"/>
      <c r="Z24" s="220"/>
    </row>
    <row r="25" spans="1:26" s="211" customFormat="1" ht="23.25" customHeight="1">
      <c r="B25" s="221" t="s">
        <v>1958</v>
      </c>
      <c r="C25" s="219"/>
      <c r="D25" s="219"/>
      <c r="E25" s="219"/>
      <c r="F25" s="219"/>
      <c r="G25" s="219"/>
      <c r="H25" s="219"/>
      <c r="I25" s="219"/>
      <c r="J25" s="222">
        <f>SUM(J7:J24)</f>
        <v>2631094</v>
      </c>
      <c r="K25" s="222">
        <f t="shared" ref="K25:M25" si="12">SUM(K7:K24)</f>
        <v>8965786</v>
      </c>
      <c r="L25" s="222">
        <f t="shared" si="12"/>
        <v>12264002</v>
      </c>
      <c r="M25" s="222">
        <f t="shared" si="12"/>
        <v>23860882</v>
      </c>
      <c r="N25" s="222"/>
      <c r="O25" s="222">
        <f t="shared" ref="O25:R25" si="13">SUM(O7:O24)</f>
        <v>64720581</v>
      </c>
      <c r="P25" s="222">
        <f t="shared" si="13"/>
        <v>174568864</v>
      </c>
      <c r="Q25" s="222">
        <f t="shared" si="13"/>
        <v>56251774</v>
      </c>
      <c r="R25" s="222">
        <f t="shared" si="13"/>
        <v>295541219</v>
      </c>
      <c r="S25" s="222"/>
      <c r="T25" s="222">
        <f t="shared" ref="T25:W25" si="14">SUM(T7:T24)</f>
        <v>62089487</v>
      </c>
      <c r="U25" s="222">
        <f t="shared" si="14"/>
        <v>165603078</v>
      </c>
      <c r="V25" s="222">
        <f t="shared" si="14"/>
        <v>43987772</v>
      </c>
      <c r="W25" s="222">
        <f t="shared" si="14"/>
        <v>271680337</v>
      </c>
      <c r="X25" s="219"/>
    </row>
    <row r="27" spans="1:26">
      <c r="H27" s="223"/>
    </row>
    <row r="28" spans="1:26">
      <c r="H28" s="224"/>
    </row>
  </sheetData>
  <mergeCells count="9">
    <mergeCell ref="B1:X1"/>
    <mergeCell ref="B3:B4"/>
    <mergeCell ref="C3:C4"/>
    <mergeCell ref="D3:D4"/>
    <mergeCell ref="E3:H3"/>
    <mergeCell ref="I3:M3"/>
    <mergeCell ref="N3:R3"/>
    <mergeCell ref="S3:W3"/>
    <mergeCell ref="X3:X4"/>
  </mergeCells>
  <phoneticPr fontId="1" type="noConversion"/>
  <pageMargins left="0.55118110236220474" right="0.11811023622047245" top="0.74803149606299213" bottom="0.74803149606299213" header="0.31496062992125984" footer="0.31496062992125984"/>
  <pageSetup paperSize="9" scale="5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5"/>
  <sheetViews>
    <sheetView tabSelected="1" view="pageBreakPreview" topLeftCell="A16" zoomScale="85" zoomScaleNormal="85" zoomScaleSheetLayoutView="85" workbookViewId="0">
      <selection activeCell="B37" sqref="B37:B40"/>
    </sheetView>
  </sheetViews>
  <sheetFormatPr defaultRowHeight="13.5"/>
  <cols>
    <col min="1" max="1" width="8.140625" style="173" customWidth="1"/>
    <col min="2" max="2" width="16.42578125" style="174" customWidth="1"/>
    <col min="3" max="3" width="14.42578125" style="173" customWidth="1"/>
    <col min="4" max="4" width="6" style="173" customWidth="1"/>
    <col min="5" max="5" width="11.42578125" style="173" customWidth="1"/>
    <col min="6" max="7" width="9.140625" style="173"/>
    <col min="8" max="8" width="13.5703125" style="173" customWidth="1"/>
    <col min="9" max="9" width="6.140625" style="173" customWidth="1"/>
    <col min="10" max="11" width="10.42578125" style="173" bestFit="1" customWidth="1"/>
    <col min="12" max="12" width="11.85546875" style="173" customWidth="1"/>
    <col min="13" max="13" width="14.140625" style="173" customWidth="1"/>
    <col min="14" max="14" width="11.85546875" style="173" bestFit="1" customWidth="1"/>
    <col min="15" max="16" width="11.85546875" style="173" customWidth="1"/>
    <col min="17" max="17" width="10.42578125" style="173" bestFit="1" customWidth="1"/>
    <col min="18" max="18" width="12.5703125" style="173" customWidth="1"/>
    <col min="19" max="256" width="9.140625" style="173"/>
    <col min="257" max="257" width="8.140625" style="173" customWidth="1"/>
    <col min="258" max="258" width="16.42578125" style="173" customWidth="1"/>
    <col min="259" max="259" width="14.42578125" style="173" customWidth="1"/>
    <col min="260" max="260" width="6" style="173" customWidth="1"/>
    <col min="261" max="261" width="11.42578125" style="173" customWidth="1"/>
    <col min="262" max="263" width="9.140625" style="173"/>
    <col min="264" max="264" width="13.5703125" style="173" customWidth="1"/>
    <col min="265" max="265" width="6.140625" style="173" customWidth="1"/>
    <col min="266" max="267" width="10.42578125" style="173" bestFit="1" customWidth="1"/>
    <col min="268" max="268" width="11.85546875" style="173" customWidth="1"/>
    <col min="269" max="269" width="14.140625" style="173" customWidth="1"/>
    <col min="270" max="270" width="11.85546875" style="173" bestFit="1" customWidth="1"/>
    <col min="271" max="271" width="11.85546875" style="173" customWidth="1"/>
    <col min="272" max="272" width="9.140625" style="173"/>
    <col min="273" max="273" width="10.42578125" style="173" bestFit="1" customWidth="1"/>
    <col min="274" max="512" width="9.140625" style="173"/>
    <col min="513" max="513" width="8.140625" style="173" customWidth="1"/>
    <col min="514" max="514" width="16.42578125" style="173" customWidth="1"/>
    <col min="515" max="515" width="14.42578125" style="173" customWidth="1"/>
    <col min="516" max="516" width="6" style="173" customWidth="1"/>
    <col min="517" max="517" width="11.42578125" style="173" customWidth="1"/>
    <col min="518" max="519" width="9.140625" style="173"/>
    <col min="520" max="520" width="13.5703125" style="173" customWidth="1"/>
    <col min="521" max="521" width="6.140625" style="173" customWidth="1"/>
    <col min="522" max="523" width="10.42578125" style="173" bestFit="1" customWidth="1"/>
    <col min="524" max="524" width="11.85546875" style="173" customWidth="1"/>
    <col min="525" max="525" width="14.140625" style="173" customWidth="1"/>
    <col min="526" max="526" width="11.85546875" style="173" bestFit="1" customWidth="1"/>
    <col min="527" max="527" width="11.85546875" style="173" customWidth="1"/>
    <col min="528" max="528" width="9.140625" style="173"/>
    <col min="529" max="529" width="10.42578125" style="173" bestFit="1" customWidth="1"/>
    <col min="530" max="768" width="9.140625" style="173"/>
    <col min="769" max="769" width="8.140625" style="173" customWidth="1"/>
    <col min="770" max="770" width="16.42578125" style="173" customWidth="1"/>
    <col min="771" max="771" width="14.42578125" style="173" customWidth="1"/>
    <col min="772" max="772" width="6" style="173" customWidth="1"/>
    <col min="773" max="773" width="11.42578125" style="173" customWidth="1"/>
    <col min="774" max="775" width="9.140625" style="173"/>
    <col min="776" max="776" width="13.5703125" style="173" customWidth="1"/>
    <col min="777" max="777" width="6.140625" style="173" customWidth="1"/>
    <col min="778" max="779" width="10.42578125" style="173" bestFit="1" customWidth="1"/>
    <col min="780" max="780" width="11.85546875" style="173" customWidth="1"/>
    <col min="781" max="781" width="14.140625" style="173" customWidth="1"/>
    <col min="782" max="782" width="11.85546875" style="173" bestFit="1" customWidth="1"/>
    <col min="783" max="783" width="11.85546875" style="173" customWidth="1"/>
    <col min="784" max="784" width="9.140625" style="173"/>
    <col min="785" max="785" width="10.42578125" style="173" bestFit="1" customWidth="1"/>
    <col min="786" max="1024" width="9.140625" style="173"/>
    <col min="1025" max="1025" width="8.140625" style="173" customWidth="1"/>
    <col min="1026" max="1026" width="16.42578125" style="173" customWidth="1"/>
    <col min="1027" max="1027" width="14.42578125" style="173" customWidth="1"/>
    <col min="1028" max="1028" width="6" style="173" customWidth="1"/>
    <col min="1029" max="1029" width="11.42578125" style="173" customWidth="1"/>
    <col min="1030" max="1031" width="9.140625" style="173"/>
    <col min="1032" max="1032" width="13.5703125" style="173" customWidth="1"/>
    <col min="1033" max="1033" width="6.140625" style="173" customWidth="1"/>
    <col min="1034" max="1035" width="10.42578125" style="173" bestFit="1" customWidth="1"/>
    <col min="1036" max="1036" width="11.85546875" style="173" customWidth="1"/>
    <col min="1037" max="1037" width="14.140625" style="173" customWidth="1"/>
    <col min="1038" max="1038" width="11.85546875" style="173" bestFit="1" customWidth="1"/>
    <col min="1039" max="1039" width="11.85546875" style="173" customWidth="1"/>
    <col min="1040" max="1040" width="9.140625" style="173"/>
    <col min="1041" max="1041" width="10.42578125" style="173" bestFit="1" customWidth="1"/>
    <col min="1042" max="1280" width="9.140625" style="173"/>
    <col min="1281" max="1281" width="8.140625" style="173" customWidth="1"/>
    <col min="1282" max="1282" width="16.42578125" style="173" customWidth="1"/>
    <col min="1283" max="1283" width="14.42578125" style="173" customWidth="1"/>
    <col min="1284" max="1284" width="6" style="173" customWidth="1"/>
    <col min="1285" max="1285" width="11.42578125" style="173" customWidth="1"/>
    <col min="1286" max="1287" width="9.140625" style="173"/>
    <col min="1288" max="1288" width="13.5703125" style="173" customWidth="1"/>
    <col min="1289" max="1289" width="6.140625" style="173" customWidth="1"/>
    <col min="1290" max="1291" width="10.42578125" style="173" bestFit="1" customWidth="1"/>
    <col min="1292" max="1292" width="11.85546875" style="173" customWidth="1"/>
    <col min="1293" max="1293" width="14.140625" style="173" customWidth="1"/>
    <col min="1294" max="1294" width="11.85546875" style="173" bestFit="1" customWidth="1"/>
    <col min="1295" max="1295" width="11.85546875" style="173" customWidth="1"/>
    <col min="1296" max="1296" width="9.140625" style="173"/>
    <col min="1297" max="1297" width="10.42578125" style="173" bestFit="1" customWidth="1"/>
    <col min="1298" max="1536" width="9.140625" style="173"/>
    <col min="1537" max="1537" width="8.140625" style="173" customWidth="1"/>
    <col min="1538" max="1538" width="16.42578125" style="173" customWidth="1"/>
    <col min="1539" max="1539" width="14.42578125" style="173" customWidth="1"/>
    <col min="1540" max="1540" width="6" style="173" customWidth="1"/>
    <col min="1541" max="1541" width="11.42578125" style="173" customWidth="1"/>
    <col min="1542" max="1543" width="9.140625" style="173"/>
    <col min="1544" max="1544" width="13.5703125" style="173" customWidth="1"/>
    <col min="1545" max="1545" width="6.140625" style="173" customWidth="1"/>
    <col min="1546" max="1547" width="10.42578125" style="173" bestFit="1" customWidth="1"/>
    <col min="1548" max="1548" width="11.85546875" style="173" customWidth="1"/>
    <col min="1549" max="1549" width="14.140625" style="173" customWidth="1"/>
    <col min="1550" max="1550" width="11.85546875" style="173" bestFit="1" customWidth="1"/>
    <col min="1551" max="1551" width="11.85546875" style="173" customWidth="1"/>
    <col min="1552" max="1552" width="9.140625" style="173"/>
    <col min="1553" max="1553" width="10.42578125" style="173" bestFit="1" customWidth="1"/>
    <col min="1554" max="1792" width="9.140625" style="173"/>
    <col min="1793" max="1793" width="8.140625" style="173" customWidth="1"/>
    <col min="1794" max="1794" width="16.42578125" style="173" customWidth="1"/>
    <col min="1795" max="1795" width="14.42578125" style="173" customWidth="1"/>
    <col min="1796" max="1796" width="6" style="173" customWidth="1"/>
    <col min="1797" max="1797" width="11.42578125" style="173" customWidth="1"/>
    <col min="1798" max="1799" width="9.140625" style="173"/>
    <col min="1800" max="1800" width="13.5703125" style="173" customWidth="1"/>
    <col min="1801" max="1801" width="6.140625" style="173" customWidth="1"/>
    <col min="1802" max="1803" width="10.42578125" style="173" bestFit="1" customWidth="1"/>
    <col min="1804" max="1804" width="11.85546875" style="173" customWidth="1"/>
    <col min="1805" max="1805" width="14.140625" style="173" customWidth="1"/>
    <col min="1806" max="1806" width="11.85546875" style="173" bestFit="1" customWidth="1"/>
    <col min="1807" max="1807" width="11.85546875" style="173" customWidth="1"/>
    <col min="1808" max="1808" width="9.140625" style="173"/>
    <col min="1809" max="1809" width="10.42578125" style="173" bestFit="1" customWidth="1"/>
    <col min="1810" max="2048" width="9.140625" style="173"/>
    <col min="2049" max="2049" width="8.140625" style="173" customWidth="1"/>
    <col min="2050" max="2050" width="16.42578125" style="173" customWidth="1"/>
    <col min="2051" max="2051" width="14.42578125" style="173" customWidth="1"/>
    <col min="2052" max="2052" width="6" style="173" customWidth="1"/>
    <col min="2053" max="2053" width="11.42578125" style="173" customWidth="1"/>
    <col min="2054" max="2055" width="9.140625" style="173"/>
    <col min="2056" max="2056" width="13.5703125" style="173" customWidth="1"/>
    <col min="2057" max="2057" width="6.140625" style="173" customWidth="1"/>
    <col min="2058" max="2059" width="10.42578125" style="173" bestFit="1" customWidth="1"/>
    <col min="2060" max="2060" width="11.85546875" style="173" customWidth="1"/>
    <col min="2061" max="2061" width="14.140625" style="173" customWidth="1"/>
    <col min="2062" max="2062" width="11.85546875" style="173" bestFit="1" customWidth="1"/>
    <col min="2063" max="2063" width="11.85546875" style="173" customWidth="1"/>
    <col min="2064" max="2064" width="9.140625" style="173"/>
    <col min="2065" max="2065" width="10.42578125" style="173" bestFit="1" customWidth="1"/>
    <col min="2066" max="2304" width="9.140625" style="173"/>
    <col min="2305" max="2305" width="8.140625" style="173" customWidth="1"/>
    <col min="2306" max="2306" width="16.42578125" style="173" customWidth="1"/>
    <col min="2307" max="2307" width="14.42578125" style="173" customWidth="1"/>
    <col min="2308" max="2308" width="6" style="173" customWidth="1"/>
    <col min="2309" max="2309" width="11.42578125" style="173" customWidth="1"/>
    <col min="2310" max="2311" width="9.140625" style="173"/>
    <col min="2312" max="2312" width="13.5703125" style="173" customWidth="1"/>
    <col min="2313" max="2313" width="6.140625" style="173" customWidth="1"/>
    <col min="2314" max="2315" width="10.42578125" style="173" bestFit="1" customWidth="1"/>
    <col min="2316" max="2316" width="11.85546875" style="173" customWidth="1"/>
    <col min="2317" max="2317" width="14.140625" style="173" customWidth="1"/>
    <col min="2318" max="2318" width="11.85546875" style="173" bestFit="1" customWidth="1"/>
    <col min="2319" max="2319" width="11.85546875" style="173" customWidth="1"/>
    <col min="2320" max="2320" width="9.140625" style="173"/>
    <col min="2321" max="2321" width="10.42578125" style="173" bestFit="1" customWidth="1"/>
    <col min="2322" max="2560" width="9.140625" style="173"/>
    <col min="2561" max="2561" width="8.140625" style="173" customWidth="1"/>
    <col min="2562" max="2562" width="16.42578125" style="173" customWidth="1"/>
    <col min="2563" max="2563" width="14.42578125" style="173" customWidth="1"/>
    <col min="2564" max="2564" width="6" style="173" customWidth="1"/>
    <col min="2565" max="2565" width="11.42578125" style="173" customWidth="1"/>
    <col min="2566" max="2567" width="9.140625" style="173"/>
    <col min="2568" max="2568" width="13.5703125" style="173" customWidth="1"/>
    <col min="2569" max="2569" width="6.140625" style="173" customWidth="1"/>
    <col min="2570" max="2571" width="10.42578125" style="173" bestFit="1" customWidth="1"/>
    <col min="2572" max="2572" width="11.85546875" style="173" customWidth="1"/>
    <col min="2573" max="2573" width="14.140625" style="173" customWidth="1"/>
    <col min="2574" max="2574" width="11.85546875" style="173" bestFit="1" customWidth="1"/>
    <col min="2575" max="2575" width="11.85546875" style="173" customWidth="1"/>
    <col min="2576" max="2576" width="9.140625" style="173"/>
    <col min="2577" max="2577" width="10.42578125" style="173" bestFit="1" customWidth="1"/>
    <col min="2578" max="2816" width="9.140625" style="173"/>
    <col min="2817" max="2817" width="8.140625" style="173" customWidth="1"/>
    <col min="2818" max="2818" width="16.42578125" style="173" customWidth="1"/>
    <col min="2819" max="2819" width="14.42578125" style="173" customWidth="1"/>
    <col min="2820" max="2820" width="6" style="173" customWidth="1"/>
    <col min="2821" max="2821" width="11.42578125" style="173" customWidth="1"/>
    <col min="2822" max="2823" width="9.140625" style="173"/>
    <col min="2824" max="2824" width="13.5703125" style="173" customWidth="1"/>
    <col min="2825" max="2825" width="6.140625" style="173" customWidth="1"/>
    <col min="2826" max="2827" width="10.42578125" style="173" bestFit="1" customWidth="1"/>
    <col min="2828" max="2828" width="11.85546875" style="173" customWidth="1"/>
    <col min="2829" max="2829" width="14.140625" style="173" customWidth="1"/>
    <col min="2830" max="2830" width="11.85546875" style="173" bestFit="1" customWidth="1"/>
    <col min="2831" max="2831" width="11.85546875" style="173" customWidth="1"/>
    <col min="2832" max="2832" width="9.140625" style="173"/>
    <col min="2833" max="2833" width="10.42578125" style="173" bestFit="1" customWidth="1"/>
    <col min="2834" max="3072" width="9.140625" style="173"/>
    <col min="3073" max="3073" width="8.140625" style="173" customWidth="1"/>
    <col min="3074" max="3074" width="16.42578125" style="173" customWidth="1"/>
    <col min="3075" max="3075" width="14.42578125" style="173" customWidth="1"/>
    <col min="3076" max="3076" width="6" style="173" customWidth="1"/>
    <col min="3077" max="3077" width="11.42578125" style="173" customWidth="1"/>
    <col min="3078" max="3079" width="9.140625" style="173"/>
    <col min="3080" max="3080" width="13.5703125" style="173" customWidth="1"/>
    <col min="3081" max="3081" width="6.140625" style="173" customWidth="1"/>
    <col min="3082" max="3083" width="10.42578125" style="173" bestFit="1" customWidth="1"/>
    <col min="3084" max="3084" width="11.85546875" style="173" customWidth="1"/>
    <col min="3085" max="3085" width="14.140625" style="173" customWidth="1"/>
    <col min="3086" max="3086" width="11.85546875" style="173" bestFit="1" customWidth="1"/>
    <col min="3087" max="3087" width="11.85546875" style="173" customWidth="1"/>
    <col min="3088" max="3088" width="9.140625" style="173"/>
    <col min="3089" max="3089" width="10.42578125" style="173" bestFit="1" customWidth="1"/>
    <col min="3090" max="3328" width="9.140625" style="173"/>
    <col min="3329" max="3329" width="8.140625" style="173" customWidth="1"/>
    <col min="3330" max="3330" width="16.42578125" style="173" customWidth="1"/>
    <col min="3331" max="3331" width="14.42578125" style="173" customWidth="1"/>
    <col min="3332" max="3332" width="6" style="173" customWidth="1"/>
    <col min="3333" max="3333" width="11.42578125" style="173" customWidth="1"/>
    <col min="3334" max="3335" width="9.140625" style="173"/>
    <col min="3336" max="3336" width="13.5703125" style="173" customWidth="1"/>
    <col min="3337" max="3337" width="6.140625" style="173" customWidth="1"/>
    <col min="3338" max="3339" width="10.42578125" style="173" bestFit="1" customWidth="1"/>
    <col min="3340" max="3340" width="11.85546875" style="173" customWidth="1"/>
    <col min="3341" max="3341" width="14.140625" style="173" customWidth="1"/>
    <col min="3342" max="3342" width="11.85546875" style="173" bestFit="1" customWidth="1"/>
    <col min="3343" max="3343" width="11.85546875" style="173" customWidth="1"/>
    <col min="3344" max="3344" width="9.140625" style="173"/>
    <col min="3345" max="3345" width="10.42578125" style="173" bestFit="1" customWidth="1"/>
    <col min="3346" max="3584" width="9.140625" style="173"/>
    <col min="3585" max="3585" width="8.140625" style="173" customWidth="1"/>
    <col min="3586" max="3586" width="16.42578125" style="173" customWidth="1"/>
    <col min="3587" max="3587" width="14.42578125" style="173" customWidth="1"/>
    <col min="3588" max="3588" width="6" style="173" customWidth="1"/>
    <col min="3589" max="3589" width="11.42578125" style="173" customWidth="1"/>
    <col min="3590" max="3591" width="9.140625" style="173"/>
    <col min="3592" max="3592" width="13.5703125" style="173" customWidth="1"/>
    <col min="3593" max="3593" width="6.140625" style="173" customWidth="1"/>
    <col min="3594" max="3595" width="10.42578125" style="173" bestFit="1" customWidth="1"/>
    <col min="3596" max="3596" width="11.85546875" style="173" customWidth="1"/>
    <col min="3597" max="3597" width="14.140625" style="173" customWidth="1"/>
    <col min="3598" max="3598" width="11.85546875" style="173" bestFit="1" customWidth="1"/>
    <col min="3599" max="3599" width="11.85546875" style="173" customWidth="1"/>
    <col min="3600" max="3600" width="9.140625" style="173"/>
    <col min="3601" max="3601" width="10.42578125" style="173" bestFit="1" customWidth="1"/>
    <col min="3602" max="3840" width="9.140625" style="173"/>
    <col min="3841" max="3841" width="8.140625" style="173" customWidth="1"/>
    <col min="3842" max="3842" width="16.42578125" style="173" customWidth="1"/>
    <col min="3843" max="3843" width="14.42578125" style="173" customWidth="1"/>
    <col min="3844" max="3844" width="6" style="173" customWidth="1"/>
    <col min="3845" max="3845" width="11.42578125" style="173" customWidth="1"/>
    <col min="3846" max="3847" width="9.140625" style="173"/>
    <col min="3848" max="3848" width="13.5703125" style="173" customWidth="1"/>
    <col min="3849" max="3849" width="6.140625" style="173" customWidth="1"/>
    <col min="3850" max="3851" width="10.42578125" style="173" bestFit="1" customWidth="1"/>
    <col min="3852" max="3852" width="11.85546875" style="173" customWidth="1"/>
    <col min="3853" max="3853" width="14.140625" style="173" customWidth="1"/>
    <col min="3854" max="3854" width="11.85546875" style="173" bestFit="1" customWidth="1"/>
    <col min="3855" max="3855" width="11.85546875" style="173" customWidth="1"/>
    <col min="3856" max="3856" width="9.140625" style="173"/>
    <col min="3857" max="3857" width="10.42578125" style="173" bestFit="1" customWidth="1"/>
    <col min="3858" max="4096" width="9.140625" style="173"/>
    <col min="4097" max="4097" width="8.140625" style="173" customWidth="1"/>
    <col min="4098" max="4098" width="16.42578125" style="173" customWidth="1"/>
    <col min="4099" max="4099" width="14.42578125" style="173" customWidth="1"/>
    <col min="4100" max="4100" width="6" style="173" customWidth="1"/>
    <col min="4101" max="4101" width="11.42578125" style="173" customWidth="1"/>
    <col min="4102" max="4103" width="9.140625" style="173"/>
    <col min="4104" max="4104" width="13.5703125" style="173" customWidth="1"/>
    <col min="4105" max="4105" width="6.140625" style="173" customWidth="1"/>
    <col min="4106" max="4107" width="10.42578125" style="173" bestFit="1" customWidth="1"/>
    <col min="4108" max="4108" width="11.85546875" style="173" customWidth="1"/>
    <col min="4109" max="4109" width="14.140625" style="173" customWidth="1"/>
    <col min="4110" max="4110" width="11.85546875" style="173" bestFit="1" customWidth="1"/>
    <col min="4111" max="4111" width="11.85546875" style="173" customWidth="1"/>
    <col min="4112" max="4112" width="9.140625" style="173"/>
    <col min="4113" max="4113" width="10.42578125" style="173" bestFit="1" customWidth="1"/>
    <col min="4114" max="4352" width="9.140625" style="173"/>
    <col min="4353" max="4353" width="8.140625" style="173" customWidth="1"/>
    <col min="4354" max="4354" width="16.42578125" style="173" customWidth="1"/>
    <col min="4355" max="4355" width="14.42578125" style="173" customWidth="1"/>
    <col min="4356" max="4356" width="6" style="173" customWidth="1"/>
    <col min="4357" max="4357" width="11.42578125" style="173" customWidth="1"/>
    <col min="4358" max="4359" width="9.140625" style="173"/>
    <col min="4360" max="4360" width="13.5703125" style="173" customWidth="1"/>
    <col min="4361" max="4361" width="6.140625" style="173" customWidth="1"/>
    <col min="4362" max="4363" width="10.42578125" style="173" bestFit="1" customWidth="1"/>
    <col min="4364" max="4364" width="11.85546875" style="173" customWidth="1"/>
    <col min="4365" max="4365" width="14.140625" style="173" customWidth="1"/>
    <col min="4366" max="4366" width="11.85546875" style="173" bestFit="1" customWidth="1"/>
    <col min="4367" max="4367" width="11.85546875" style="173" customWidth="1"/>
    <col min="4368" max="4368" width="9.140625" style="173"/>
    <col min="4369" max="4369" width="10.42578125" style="173" bestFit="1" customWidth="1"/>
    <col min="4370" max="4608" width="9.140625" style="173"/>
    <col min="4609" max="4609" width="8.140625" style="173" customWidth="1"/>
    <col min="4610" max="4610" width="16.42578125" style="173" customWidth="1"/>
    <col min="4611" max="4611" width="14.42578125" style="173" customWidth="1"/>
    <col min="4612" max="4612" width="6" style="173" customWidth="1"/>
    <col min="4613" max="4613" width="11.42578125" style="173" customWidth="1"/>
    <col min="4614" max="4615" width="9.140625" style="173"/>
    <col min="4616" max="4616" width="13.5703125" style="173" customWidth="1"/>
    <col min="4617" max="4617" width="6.140625" style="173" customWidth="1"/>
    <col min="4618" max="4619" width="10.42578125" style="173" bestFit="1" customWidth="1"/>
    <col min="4620" max="4620" width="11.85546875" style="173" customWidth="1"/>
    <col min="4621" max="4621" width="14.140625" style="173" customWidth="1"/>
    <col min="4622" max="4622" width="11.85546875" style="173" bestFit="1" customWidth="1"/>
    <col min="4623" max="4623" width="11.85546875" style="173" customWidth="1"/>
    <col min="4624" max="4624" width="9.140625" style="173"/>
    <col min="4625" max="4625" width="10.42578125" style="173" bestFit="1" customWidth="1"/>
    <col min="4626" max="4864" width="9.140625" style="173"/>
    <col min="4865" max="4865" width="8.140625" style="173" customWidth="1"/>
    <col min="4866" max="4866" width="16.42578125" style="173" customWidth="1"/>
    <col min="4867" max="4867" width="14.42578125" style="173" customWidth="1"/>
    <col min="4868" max="4868" width="6" style="173" customWidth="1"/>
    <col min="4869" max="4869" width="11.42578125" style="173" customWidth="1"/>
    <col min="4870" max="4871" width="9.140625" style="173"/>
    <col min="4872" max="4872" width="13.5703125" style="173" customWidth="1"/>
    <col min="4873" max="4873" width="6.140625" style="173" customWidth="1"/>
    <col min="4874" max="4875" width="10.42578125" style="173" bestFit="1" customWidth="1"/>
    <col min="4876" max="4876" width="11.85546875" style="173" customWidth="1"/>
    <col min="4877" max="4877" width="14.140625" style="173" customWidth="1"/>
    <col min="4878" max="4878" width="11.85546875" style="173" bestFit="1" customWidth="1"/>
    <col min="4879" max="4879" width="11.85546875" style="173" customWidth="1"/>
    <col min="4880" max="4880" width="9.140625" style="173"/>
    <col min="4881" max="4881" width="10.42578125" style="173" bestFit="1" customWidth="1"/>
    <col min="4882" max="5120" width="9.140625" style="173"/>
    <col min="5121" max="5121" width="8.140625" style="173" customWidth="1"/>
    <col min="5122" max="5122" width="16.42578125" style="173" customWidth="1"/>
    <col min="5123" max="5123" width="14.42578125" style="173" customWidth="1"/>
    <col min="5124" max="5124" width="6" style="173" customWidth="1"/>
    <col min="5125" max="5125" width="11.42578125" style="173" customWidth="1"/>
    <col min="5126" max="5127" width="9.140625" style="173"/>
    <col min="5128" max="5128" width="13.5703125" style="173" customWidth="1"/>
    <col min="5129" max="5129" width="6.140625" style="173" customWidth="1"/>
    <col min="5130" max="5131" width="10.42578125" style="173" bestFit="1" customWidth="1"/>
    <col min="5132" max="5132" width="11.85546875" style="173" customWidth="1"/>
    <col min="5133" max="5133" width="14.140625" style="173" customWidth="1"/>
    <col min="5134" max="5134" width="11.85546875" style="173" bestFit="1" customWidth="1"/>
    <col min="5135" max="5135" width="11.85546875" style="173" customWidth="1"/>
    <col min="5136" max="5136" width="9.140625" style="173"/>
    <col min="5137" max="5137" width="10.42578125" style="173" bestFit="1" customWidth="1"/>
    <col min="5138" max="5376" width="9.140625" style="173"/>
    <col min="5377" max="5377" width="8.140625" style="173" customWidth="1"/>
    <col min="5378" max="5378" width="16.42578125" style="173" customWidth="1"/>
    <col min="5379" max="5379" width="14.42578125" style="173" customWidth="1"/>
    <col min="5380" max="5380" width="6" style="173" customWidth="1"/>
    <col min="5381" max="5381" width="11.42578125" style="173" customWidth="1"/>
    <col min="5382" max="5383" width="9.140625" style="173"/>
    <col min="5384" max="5384" width="13.5703125" style="173" customWidth="1"/>
    <col min="5385" max="5385" width="6.140625" style="173" customWidth="1"/>
    <col min="5386" max="5387" width="10.42578125" style="173" bestFit="1" customWidth="1"/>
    <col min="5388" max="5388" width="11.85546875" style="173" customWidth="1"/>
    <col min="5389" max="5389" width="14.140625" style="173" customWidth="1"/>
    <col min="5390" max="5390" width="11.85546875" style="173" bestFit="1" customWidth="1"/>
    <col min="5391" max="5391" width="11.85546875" style="173" customWidth="1"/>
    <col min="5392" max="5392" width="9.140625" style="173"/>
    <col min="5393" max="5393" width="10.42578125" style="173" bestFit="1" customWidth="1"/>
    <col min="5394" max="5632" width="9.140625" style="173"/>
    <col min="5633" max="5633" width="8.140625" style="173" customWidth="1"/>
    <col min="5634" max="5634" width="16.42578125" style="173" customWidth="1"/>
    <col min="5635" max="5635" width="14.42578125" style="173" customWidth="1"/>
    <col min="5636" max="5636" width="6" style="173" customWidth="1"/>
    <col min="5637" max="5637" width="11.42578125" style="173" customWidth="1"/>
    <col min="5638" max="5639" width="9.140625" style="173"/>
    <col min="5640" max="5640" width="13.5703125" style="173" customWidth="1"/>
    <col min="5641" max="5641" width="6.140625" style="173" customWidth="1"/>
    <col min="5642" max="5643" width="10.42578125" style="173" bestFit="1" customWidth="1"/>
    <col min="5644" max="5644" width="11.85546875" style="173" customWidth="1"/>
    <col min="5645" max="5645" width="14.140625" style="173" customWidth="1"/>
    <col min="5646" max="5646" width="11.85546875" style="173" bestFit="1" customWidth="1"/>
    <col min="5647" max="5647" width="11.85546875" style="173" customWidth="1"/>
    <col min="5648" max="5648" width="9.140625" style="173"/>
    <col min="5649" max="5649" width="10.42578125" style="173" bestFit="1" customWidth="1"/>
    <col min="5650" max="5888" width="9.140625" style="173"/>
    <col min="5889" max="5889" width="8.140625" style="173" customWidth="1"/>
    <col min="5890" max="5890" width="16.42578125" style="173" customWidth="1"/>
    <col min="5891" max="5891" width="14.42578125" style="173" customWidth="1"/>
    <col min="5892" max="5892" width="6" style="173" customWidth="1"/>
    <col min="5893" max="5893" width="11.42578125" style="173" customWidth="1"/>
    <col min="5894" max="5895" width="9.140625" style="173"/>
    <col min="5896" max="5896" width="13.5703125" style="173" customWidth="1"/>
    <col min="5897" max="5897" width="6.140625" style="173" customWidth="1"/>
    <col min="5898" max="5899" width="10.42578125" style="173" bestFit="1" customWidth="1"/>
    <col min="5900" max="5900" width="11.85546875" style="173" customWidth="1"/>
    <col min="5901" max="5901" width="14.140625" style="173" customWidth="1"/>
    <col min="5902" max="5902" width="11.85546875" style="173" bestFit="1" customWidth="1"/>
    <col min="5903" max="5903" width="11.85546875" style="173" customWidth="1"/>
    <col min="5904" max="5904" width="9.140625" style="173"/>
    <col min="5905" max="5905" width="10.42578125" style="173" bestFit="1" customWidth="1"/>
    <col min="5906" max="6144" width="9.140625" style="173"/>
    <col min="6145" max="6145" width="8.140625" style="173" customWidth="1"/>
    <col min="6146" max="6146" width="16.42578125" style="173" customWidth="1"/>
    <col min="6147" max="6147" width="14.42578125" style="173" customWidth="1"/>
    <col min="6148" max="6148" width="6" style="173" customWidth="1"/>
    <col min="6149" max="6149" width="11.42578125" style="173" customWidth="1"/>
    <col min="6150" max="6151" width="9.140625" style="173"/>
    <col min="6152" max="6152" width="13.5703125" style="173" customWidth="1"/>
    <col min="6153" max="6153" width="6.140625" style="173" customWidth="1"/>
    <col min="6154" max="6155" width="10.42578125" style="173" bestFit="1" customWidth="1"/>
    <col min="6156" max="6156" width="11.85546875" style="173" customWidth="1"/>
    <col min="6157" max="6157" width="14.140625" style="173" customWidth="1"/>
    <col min="6158" max="6158" width="11.85546875" style="173" bestFit="1" customWidth="1"/>
    <col min="6159" max="6159" width="11.85546875" style="173" customWidth="1"/>
    <col min="6160" max="6160" width="9.140625" style="173"/>
    <col min="6161" max="6161" width="10.42578125" style="173" bestFit="1" customWidth="1"/>
    <col min="6162" max="6400" width="9.140625" style="173"/>
    <col min="6401" max="6401" width="8.140625" style="173" customWidth="1"/>
    <col min="6402" max="6402" width="16.42578125" style="173" customWidth="1"/>
    <col min="6403" max="6403" width="14.42578125" style="173" customWidth="1"/>
    <col min="6404" max="6404" width="6" style="173" customWidth="1"/>
    <col min="6405" max="6405" width="11.42578125" style="173" customWidth="1"/>
    <col min="6406" max="6407" width="9.140625" style="173"/>
    <col min="6408" max="6408" width="13.5703125" style="173" customWidth="1"/>
    <col min="6409" max="6409" width="6.140625" style="173" customWidth="1"/>
    <col min="6410" max="6411" width="10.42578125" style="173" bestFit="1" customWidth="1"/>
    <col min="6412" max="6412" width="11.85546875" style="173" customWidth="1"/>
    <col min="6413" max="6413" width="14.140625" style="173" customWidth="1"/>
    <col min="6414" max="6414" width="11.85546875" style="173" bestFit="1" customWidth="1"/>
    <col min="6415" max="6415" width="11.85546875" style="173" customWidth="1"/>
    <col min="6416" max="6416" width="9.140625" style="173"/>
    <col min="6417" max="6417" width="10.42578125" style="173" bestFit="1" customWidth="1"/>
    <col min="6418" max="6656" width="9.140625" style="173"/>
    <col min="6657" max="6657" width="8.140625" style="173" customWidth="1"/>
    <col min="6658" max="6658" width="16.42578125" style="173" customWidth="1"/>
    <col min="6659" max="6659" width="14.42578125" style="173" customWidth="1"/>
    <col min="6660" max="6660" width="6" style="173" customWidth="1"/>
    <col min="6661" max="6661" width="11.42578125" style="173" customWidth="1"/>
    <col min="6662" max="6663" width="9.140625" style="173"/>
    <col min="6664" max="6664" width="13.5703125" style="173" customWidth="1"/>
    <col min="6665" max="6665" width="6.140625" style="173" customWidth="1"/>
    <col min="6666" max="6667" width="10.42578125" style="173" bestFit="1" customWidth="1"/>
    <col min="6668" max="6668" width="11.85546875" style="173" customWidth="1"/>
    <col min="6669" max="6669" width="14.140625" style="173" customWidth="1"/>
    <col min="6670" max="6670" width="11.85546875" style="173" bestFit="1" customWidth="1"/>
    <col min="6671" max="6671" width="11.85546875" style="173" customWidth="1"/>
    <col min="6672" max="6672" width="9.140625" style="173"/>
    <col min="6673" max="6673" width="10.42578125" style="173" bestFit="1" customWidth="1"/>
    <col min="6674" max="6912" width="9.140625" style="173"/>
    <col min="6913" max="6913" width="8.140625" style="173" customWidth="1"/>
    <col min="6914" max="6914" width="16.42578125" style="173" customWidth="1"/>
    <col min="6915" max="6915" width="14.42578125" style="173" customWidth="1"/>
    <col min="6916" max="6916" width="6" style="173" customWidth="1"/>
    <col min="6917" max="6917" width="11.42578125" style="173" customWidth="1"/>
    <col min="6918" max="6919" width="9.140625" style="173"/>
    <col min="6920" max="6920" width="13.5703125" style="173" customWidth="1"/>
    <col min="6921" max="6921" width="6.140625" style="173" customWidth="1"/>
    <col min="6922" max="6923" width="10.42578125" style="173" bestFit="1" customWidth="1"/>
    <col min="6924" max="6924" width="11.85546875" style="173" customWidth="1"/>
    <col min="6925" max="6925" width="14.140625" style="173" customWidth="1"/>
    <col min="6926" max="6926" width="11.85546875" style="173" bestFit="1" customWidth="1"/>
    <col min="6927" max="6927" width="11.85546875" style="173" customWidth="1"/>
    <col min="6928" max="6928" width="9.140625" style="173"/>
    <col min="6929" max="6929" width="10.42578125" style="173" bestFit="1" customWidth="1"/>
    <col min="6930" max="7168" width="9.140625" style="173"/>
    <col min="7169" max="7169" width="8.140625" style="173" customWidth="1"/>
    <col min="7170" max="7170" width="16.42578125" style="173" customWidth="1"/>
    <col min="7171" max="7171" width="14.42578125" style="173" customWidth="1"/>
    <col min="7172" max="7172" width="6" style="173" customWidth="1"/>
    <col min="7173" max="7173" width="11.42578125" style="173" customWidth="1"/>
    <col min="7174" max="7175" width="9.140625" style="173"/>
    <col min="7176" max="7176" width="13.5703125" style="173" customWidth="1"/>
    <col min="7177" max="7177" width="6.140625" style="173" customWidth="1"/>
    <col min="7178" max="7179" width="10.42578125" style="173" bestFit="1" customWidth="1"/>
    <col min="7180" max="7180" width="11.85546875" style="173" customWidth="1"/>
    <col min="7181" max="7181" width="14.140625" style="173" customWidth="1"/>
    <col min="7182" max="7182" width="11.85546875" style="173" bestFit="1" customWidth="1"/>
    <col min="7183" max="7183" width="11.85546875" style="173" customWidth="1"/>
    <col min="7184" max="7184" width="9.140625" style="173"/>
    <col min="7185" max="7185" width="10.42578125" style="173" bestFit="1" customWidth="1"/>
    <col min="7186" max="7424" width="9.140625" style="173"/>
    <col min="7425" max="7425" width="8.140625" style="173" customWidth="1"/>
    <col min="7426" max="7426" width="16.42578125" style="173" customWidth="1"/>
    <col min="7427" max="7427" width="14.42578125" style="173" customWidth="1"/>
    <col min="7428" max="7428" width="6" style="173" customWidth="1"/>
    <col min="7429" max="7429" width="11.42578125" style="173" customWidth="1"/>
    <col min="7430" max="7431" width="9.140625" style="173"/>
    <col min="7432" max="7432" width="13.5703125" style="173" customWidth="1"/>
    <col min="7433" max="7433" width="6.140625" style="173" customWidth="1"/>
    <col min="7434" max="7435" width="10.42578125" style="173" bestFit="1" customWidth="1"/>
    <col min="7436" max="7436" width="11.85546875" style="173" customWidth="1"/>
    <col min="7437" max="7437" width="14.140625" style="173" customWidth="1"/>
    <col min="7438" max="7438" width="11.85546875" style="173" bestFit="1" customWidth="1"/>
    <col min="7439" max="7439" width="11.85546875" style="173" customWidth="1"/>
    <col min="7440" max="7440" width="9.140625" style="173"/>
    <col min="7441" max="7441" width="10.42578125" style="173" bestFit="1" customWidth="1"/>
    <col min="7442" max="7680" width="9.140625" style="173"/>
    <col min="7681" max="7681" width="8.140625" style="173" customWidth="1"/>
    <col min="7682" max="7682" width="16.42578125" style="173" customWidth="1"/>
    <col min="7683" max="7683" width="14.42578125" style="173" customWidth="1"/>
    <col min="7684" max="7684" width="6" style="173" customWidth="1"/>
    <col min="7685" max="7685" width="11.42578125" style="173" customWidth="1"/>
    <col min="7686" max="7687" width="9.140625" style="173"/>
    <col min="7688" max="7688" width="13.5703125" style="173" customWidth="1"/>
    <col min="7689" max="7689" width="6.140625" style="173" customWidth="1"/>
    <col min="7690" max="7691" width="10.42578125" style="173" bestFit="1" customWidth="1"/>
    <col min="7692" max="7692" width="11.85546875" style="173" customWidth="1"/>
    <col min="7693" max="7693" width="14.140625" style="173" customWidth="1"/>
    <col min="7694" max="7694" width="11.85546875" style="173" bestFit="1" customWidth="1"/>
    <col min="7695" max="7695" width="11.85546875" style="173" customWidth="1"/>
    <col min="7696" max="7696" width="9.140625" style="173"/>
    <col min="7697" max="7697" width="10.42578125" style="173" bestFit="1" customWidth="1"/>
    <col min="7698" max="7936" width="9.140625" style="173"/>
    <col min="7937" max="7937" width="8.140625" style="173" customWidth="1"/>
    <col min="7938" max="7938" width="16.42578125" style="173" customWidth="1"/>
    <col min="7939" max="7939" width="14.42578125" style="173" customWidth="1"/>
    <col min="7940" max="7940" width="6" style="173" customWidth="1"/>
    <col min="7941" max="7941" width="11.42578125" style="173" customWidth="1"/>
    <col min="7942" max="7943" width="9.140625" style="173"/>
    <col min="7944" max="7944" width="13.5703125" style="173" customWidth="1"/>
    <col min="7945" max="7945" width="6.140625" style="173" customWidth="1"/>
    <col min="7946" max="7947" width="10.42578125" style="173" bestFit="1" customWidth="1"/>
    <col min="7948" max="7948" width="11.85546875" style="173" customWidth="1"/>
    <col min="7949" max="7949" width="14.140625" style="173" customWidth="1"/>
    <col min="7950" max="7950" width="11.85546875" style="173" bestFit="1" customWidth="1"/>
    <col min="7951" max="7951" width="11.85546875" style="173" customWidth="1"/>
    <col min="7952" max="7952" width="9.140625" style="173"/>
    <col min="7953" max="7953" width="10.42578125" style="173" bestFit="1" customWidth="1"/>
    <col min="7954" max="8192" width="9.140625" style="173"/>
    <col min="8193" max="8193" width="8.140625" style="173" customWidth="1"/>
    <col min="8194" max="8194" width="16.42578125" style="173" customWidth="1"/>
    <col min="8195" max="8195" width="14.42578125" style="173" customWidth="1"/>
    <col min="8196" max="8196" width="6" style="173" customWidth="1"/>
    <col min="8197" max="8197" width="11.42578125" style="173" customWidth="1"/>
    <col min="8198" max="8199" width="9.140625" style="173"/>
    <col min="8200" max="8200" width="13.5703125" style="173" customWidth="1"/>
    <col min="8201" max="8201" width="6.140625" style="173" customWidth="1"/>
    <col min="8202" max="8203" width="10.42578125" style="173" bestFit="1" customWidth="1"/>
    <col min="8204" max="8204" width="11.85546875" style="173" customWidth="1"/>
    <col min="8205" max="8205" width="14.140625" style="173" customWidth="1"/>
    <col min="8206" max="8206" width="11.85546875" style="173" bestFit="1" customWidth="1"/>
    <col min="8207" max="8207" width="11.85546875" style="173" customWidth="1"/>
    <col min="8208" max="8208" width="9.140625" style="173"/>
    <col min="8209" max="8209" width="10.42578125" style="173" bestFit="1" customWidth="1"/>
    <col min="8210" max="8448" width="9.140625" style="173"/>
    <col min="8449" max="8449" width="8.140625" style="173" customWidth="1"/>
    <col min="8450" max="8450" width="16.42578125" style="173" customWidth="1"/>
    <col min="8451" max="8451" width="14.42578125" style="173" customWidth="1"/>
    <col min="8452" max="8452" width="6" style="173" customWidth="1"/>
    <col min="8453" max="8453" width="11.42578125" style="173" customWidth="1"/>
    <col min="8454" max="8455" width="9.140625" style="173"/>
    <col min="8456" max="8456" width="13.5703125" style="173" customWidth="1"/>
    <col min="8457" max="8457" width="6.140625" style="173" customWidth="1"/>
    <col min="8458" max="8459" width="10.42578125" style="173" bestFit="1" customWidth="1"/>
    <col min="8460" max="8460" width="11.85546875" style="173" customWidth="1"/>
    <col min="8461" max="8461" width="14.140625" style="173" customWidth="1"/>
    <col min="8462" max="8462" width="11.85546875" style="173" bestFit="1" customWidth="1"/>
    <col min="8463" max="8463" width="11.85546875" style="173" customWidth="1"/>
    <col min="8464" max="8464" width="9.140625" style="173"/>
    <col min="8465" max="8465" width="10.42578125" style="173" bestFit="1" customWidth="1"/>
    <col min="8466" max="8704" width="9.140625" style="173"/>
    <col min="8705" max="8705" width="8.140625" style="173" customWidth="1"/>
    <col min="8706" max="8706" width="16.42578125" style="173" customWidth="1"/>
    <col min="8707" max="8707" width="14.42578125" style="173" customWidth="1"/>
    <col min="8708" max="8708" width="6" style="173" customWidth="1"/>
    <col min="8709" max="8709" width="11.42578125" style="173" customWidth="1"/>
    <col min="8710" max="8711" width="9.140625" style="173"/>
    <col min="8712" max="8712" width="13.5703125" style="173" customWidth="1"/>
    <col min="8713" max="8713" width="6.140625" style="173" customWidth="1"/>
    <col min="8714" max="8715" width="10.42578125" style="173" bestFit="1" customWidth="1"/>
    <col min="8716" max="8716" width="11.85546875" style="173" customWidth="1"/>
    <col min="8717" max="8717" width="14.140625" style="173" customWidth="1"/>
    <col min="8718" max="8718" width="11.85546875" style="173" bestFit="1" customWidth="1"/>
    <col min="8719" max="8719" width="11.85546875" style="173" customWidth="1"/>
    <col min="8720" max="8720" width="9.140625" style="173"/>
    <col min="8721" max="8721" width="10.42578125" style="173" bestFit="1" customWidth="1"/>
    <col min="8722" max="8960" width="9.140625" style="173"/>
    <col min="8961" max="8961" width="8.140625" style="173" customWidth="1"/>
    <col min="8962" max="8962" width="16.42578125" style="173" customWidth="1"/>
    <col min="8963" max="8963" width="14.42578125" style="173" customWidth="1"/>
    <col min="8964" max="8964" width="6" style="173" customWidth="1"/>
    <col min="8965" max="8965" width="11.42578125" style="173" customWidth="1"/>
    <col min="8966" max="8967" width="9.140625" style="173"/>
    <col min="8968" max="8968" width="13.5703125" style="173" customWidth="1"/>
    <col min="8969" max="8969" width="6.140625" style="173" customWidth="1"/>
    <col min="8970" max="8971" width="10.42578125" style="173" bestFit="1" customWidth="1"/>
    <col min="8972" max="8972" width="11.85546875" style="173" customWidth="1"/>
    <col min="8973" max="8973" width="14.140625" style="173" customWidth="1"/>
    <col min="8974" max="8974" width="11.85546875" style="173" bestFit="1" customWidth="1"/>
    <col min="8975" max="8975" width="11.85546875" style="173" customWidth="1"/>
    <col min="8976" max="8976" width="9.140625" style="173"/>
    <col min="8977" max="8977" width="10.42578125" style="173" bestFit="1" customWidth="1"/>
    <col min="8978" max="9216" width="9.140625" style="173"/>
    <col min="9217" max="9217" width="8.140625" style="173" customWidth="1"/>
    <col min="9218" max="9218" width="16.42578125" style="173" customWidth="1"/>
    <col min="9219" max="9219" width="14.42578125" style="173" customWidth="1"/>
    <col min="9220" max="9220" width="6" style="173" customWidth="1"/>
    <col min="9221" max="9221" width="11.42578125" style="173" customWidth="1"/>
    <col min="9222" max="9223" width="9.140625" style="173"/>
    <col min="9224" max="9224" width="13.5703125" style="173" customWidth="1"/>
    <col min="9225" max="9225" width="6.140625" style="173" customWidth="1"/>
    <col min="9226" max="9227" width="10.42578125" style="173" bestFit="1" customWidth="1"/>
    <col min="9228" max="9228" width="11.85546875" style="173" customWidth="1"/>
    <col min="9229" max="9229" width="14.140625" style="173" customWidth="1"/>
    <col min="9230" max="9230" width="11.85546875" style="173" bestFit="1" customWidth="1"/>
    <col min="9231" max="9231" width="11.85546875" style="173" customWidth="1"/>
    <col min="9232" max="9232" width="9.140625" style="173"/>
    <col min="9233" max="9233" width="10.42578125" style="173" bestFit="1" customWidth="1"/>
    <col min="9234" max="9472" width="9.140625" style="173"/>
    <col min="9473" max="9473" width="8.140625" style="173" customWidth="1"/>
    <col min="9474" max="9474" width="16.42578125" style="173" customWidth="1"/>
    <col min="9475" max="9475" width="14.42578125" style="173" customWidth="1"/>
    <col min="9476" max="9476" width="6" style="173" customWidth="1"/>
    <col min="9477" max="9477" width="11.42578125" style="173" customWidth="1"/>
    <col min="9478" max="9479" width="9.140625" style="173"/>
    <col min="9480" max="9480" width="13.5703125" style="173" customWidth="1"/>
    <col min="9481" max="9481" width="6.140625" style="173" customWidth="1"/>
    <col min="9482" max="9483" width="10.42578125" style="173" bestFit="1" customWidth="1"/>
    <col min="9484" max="9484" width="11.85546875" style="173" customWidth="1"/>
    <col min="9485" max="9485" width="14.140625" style="173" customWidth="1"/>
    <col min="9486" max="9486" width="11.85546875" style="173" bestFit="1" customWidth="1"/>
    <col min="9487" max="9487" width="11.85546875" style="173" customWidth="1"/>
    <col min="9488" max="9488" width="9.140625" style="173"/>
    <col min="9489" max="9489" width="10.42578125" style="173" bestFit="1" customWidth="1"/>
    <col min="9490" max="9728" width="9.140625" style="173"/>
    <col min="9729" max="9729" width="8.140625" style="173" customWidth="1"/>
    <col min="9730" max="9730" width="16.42578125" style="173" customWidth="1"/>
    <col min="9731" max="9731" width="14.42578125" style="173" customWidth="1"/>
    <col min="9732" max="9732" width="6" style="173" customWidth="1"/>
    <col min="9733" max="9733" width="11.42578125" style="173" customWidth="1"/>
    <col min="9734" max="9735" width="9.140625" style="173"/>
    <col min="9736" max="9736" width="13.5703125" style="173" customWidth="1"/>
    <col min="9737" max="9737" width="6.140625" style="173" customWidth="1"/>
    <col min="9738" max="9739" width="10.42578125" style="173" bestFit="1" customWidth="1"/>
    <col min="9740" max="9740" width="11.85546875" style="173" customWidth="1"/>
    <col min="9741" max="9741" width="14.140625" style="173" customWidth="1"/>
    <col min="9742" max="9742" width="11.85546875" style="173" bestFit="1" customWidth="1"/>
    <col min="9743" max="9743" width="11.85546875" style="173" customWidth="1"/>
    <col min="9744" max="9744" width="9.140625" style="173"/>
    <col min="9745" max="9745" width="10.42578125" style="173" bestFit="1" customWidth="1"/>
    <col min="9746" max="9984" width="9.140625" style="173"/>
    <col min="9985" max="9985" width="8.140625" style="173" customWidth="1"/>
    <col min="9986" max="9986" width="16.42578125" style="173" customWidth="1"/>
    <col min="9987" max="9987" width="14.42578125" style="173" customWidth="1"/>
    <col min="9988" max="9988" width="6" style="173" customWidth="1"/>
    <col min="9989" max="9989" width="11.42578125" style="173" customWidth="1"/>
    <col min="9990" max="9991" width="9.140625" style="173"/>
    <col min="9992" max="9992" width="13.5703125" style="173" customWidth="1"/>
    <col min="9993" max="9993" width="6.140625" style="173" customWidth="1"/>
    <col min="9994" max="9995" width="10.42578125" style="173" bestFit="1" customWidth="1"/>
    <col min="9996" max="9996" width="11.85546875" style="173" customWidth="1"/>
    <col min="9997" max="9997" width="14.140625" style="173" customWidth="1"/>
    <col min="9998" max="9998" width="11.85546875" style="173" bestFit="1" customWidth="1"/>
    <col min="9999" max="9999" width="11.85546875" style="173" customWidth="1"/>
    <col min="10000" max="10000" width="9.140625" style="173"/>
    <col min="10001" max="10001" width="10.42578125" style="173" bestFit="1" customWidth="1"/>
    <col min="10002" max="10240" width="9.140625" style="173"/>
    <col min="10241" max="10241" width="8.140625" style="173" customWidth="1"/>
    <col min="10242" max="10242" width="16.42578125" style="173" customWidth="1"/>
    <col min="10243" max="10243" width="14.42578125" style="173" customWidth="1"/>
    <col min="10244" max="10244" width="6" style="173" customWidth="1"/>
    <col min="10245" max="10245" width="11.42578125" style="173" customWidth="1"/>
    <col min="10246" max="10247" width="9.140625" style="173"/>
    <col min="10248" max="10248" width="13.5703125" style="173" customWidth="1"/>
    <col min="10249" max="10249" width="6.140625" style="173" customWidth="1"/>
    <col min="10250" max="10251" width="10.42578125" style="173" bestFit="1" customWidth="1"/>
    <col min="10252" max="10252" width="11.85546875" style="173" customWidth="1"/>
    <col min="10253" max="10253" width="14.140625" style="173" customWidth="1"/>
    <col min="10254" max="10254" width="11.85546875" style="173" bestFit="1" customWidth="1"/>
    <col min="10255" max="10255" width="11.85546875" style="173" customWidth="1"/>
    <col min="10256" max="10256" width="9.140625" style="173"/>
    <col min="10257" max="10257" width="10.42578125" style="173" bestFit="1" customWidth="1"/>
    <col min="10258" max="10496" width="9.140625" style="173"/>
    <col min="10497" max="10497" width="8.140625" style="173" customWidth="1"/>
    <col min="10498" max="10498" width="16.42578125" style="173" customWidth="1"/>
    <col min="10499" max="10499" width="14.42578125" style="173" customWidth="1"/>
    <col min="10500" max="10500" width="6" style="173" customWidth="1"/>
    <col min="10501" max="10501" width="11.42578125" style="173" customWidth="1"/>
    <col min="10502" max="10503" width="9.140625" style="173"/>
    <col min="10504" max="10504" width="13.5703125" style="173" customWidth="1"/>
    <col min="10505" max="10505" width="6.140625" style="173" customWidth="1"/>
    <col min="10506" max="10507" width="10.42578125" style="173" bestFit="1" customWidth="1"/>
    <col min="10508" max="10508" width="11.85546875" style="173" customWidth="1"/>
    <col min="10509" max="10509" width="14.140625" style="173" customWidth="1"/>
    <col min="10510" max="10510" width="11.85546875" style="173" bestFit="1" customWidth="1"/>
    <col min="10511" max="10511" width="11.85546875" style="173" customWidth="1"/>
    <col min="10512" max="10512" width="9.140625" style="173"/>
    <col min="10513" max="10513" width="10.42578125" style="173" bestFit="1" customWidth="1"/>
    <col min="10514" max="10752" width="9.140625" style="173"/>
    <col min="10753" max="10753" width="8.140625" style="173" customWidth="1"/>
    <col min="10754" max="10754" width="16.42578125" style="173" customWidth="1"/>
    <col min="10755" max="10755" width="14.42578125" style="173" customWidth="1"/>
    <col min="10756" max="10756" width="6" style="173" customWidth="1"/>
    <col min="10757" max="10757" width="11.42578125" style="173" customWidth="1"/>
    <col min="10758" max="10759" width="9.140625" style="173"/>
    <col min="10760" max="10760" width="13.5703125" style="173" customWidth="1"/>
    <col min="10761" max="10761" width="6.140625" style="173" customWidth="1"/>
    <col min="10762" max="10763" width="10.42578125" style="173" bestFit="1" customWidth="1"/>
    <col min="10764" max="10764" width="11.85546875" style="173" customWidth="1"/>
    <col min="10765" max="10765" width="14.140625" style="173" customWidth="1"/>
    <col min="10766" max="10766" width="11.85546875" style="173" bestFit="1" customWidth="1"/>
    <col min="10767" max="10767" width="11.85546875" style="173" customWidth="1"/>
    <col min="10768" max="10768" width="9.140625" style="173"/>
    <col min="10769" max="10769" width="10.42578125" style="173" bestFit="1" customWidth="1"/>
    <col min="10770" max="11008" width="9.140625" style="173"/>
    <col min="11009" max="11009" width="8.140625" style="173" customWidth="1"/>
    <col min="11010" max="11010" width="16.42578125" style="173" customWidth="1"/>
    <col min="11011" max="11011" width="14.42578125" style="173" customWidth="1"/>
    <col min="11012" max="11012" width="6" style="173" customWidth="1"/>
    <col min="11013" max="11013" width="11.42578125" style="173" customWidth="1"/>
    <col min="11014" max="11015" width="9.140625" style="173"/>
    <col min="11016" max="11016" width="13.5703125" style="173" customWidth="1"/>
    <col min="11017" max="11017" width="6.140625" style="173" customWidth="1"/>
    <col min="11018" max="11019" width="10.42578125" style="173" bestFit="1" customWidth="1"/>
    <col min="11020" max="11020" width="11.85546875" style="173" customWidth="1"/>
    <col min="11021" max="11021" width="14.140625" style="173" customWidth="1"/>
    <col min="11022" max="11022" width="11.85546875" style="173" bestFit="1" customWidth="1"/>
    <col min="11023" max="11023" width="11.85546875" style="173" customWidth="1"/>
    <col min="11024" max="11024" width="9.140625" style="173"/>
    <col min="11025" max="11025" width="10.42578125" style="173" bestFit="1" customWidth="1"/>
    <col min="11026" max="11264" width="9.140625" style="173"/>
    <col min="11265" max="11265" width="8.140625" style="173" customWidth="1"/>
    <col min="11266" max="11266" width="16.42578125" style="173" customWidth="1"/>
    <col min="11267" max="11267" width="14.42578125" style="173" customWidth="1"/>
    <col min="11268" max="11268" width="6" style="173" customWidth="1"/>
    <col min="11269" max="11269" width="11.42578125" style="173" customWidth="1"/>
    <col min="11270" max="11271" width="9.140625" style="173"/>
    <col min="11272" max="11272" width="13.5703125" style="173" customWidth="1"/>
    <col min="11273" max="11273" width="6.140625" style="173" customWidth="1"/>
    <col min="11274" max="11275" width="10.42578125" style="173" bestFit="1" customWidth="1"/>
    <col min="11276" max="11276" width="11.85546875" style="173" customWidth="1"/>
    <col min="11277" max="11277" width="14.140625" style="173" customWidth="1"/>
    <col min="11278" max="11278" width="11.85546875" style="173" bestFit="1" customWidth="1"/>
    <col min="11279" max="11279" width="11.85546875" style="173" customWidth="1"/>
    <col min="11280" max="11280" width="9.140625" style="173"/>
    <col min="11281" max="11281" width="10.42578125" style="173" bestFit="1" customWidth="1"/>
    <col min="11282" max="11520" width="9.140625" style="173"/>
    <col min="11521" max="11521" width="8.140625" style="173" customWidth="1"/>
    <col min="11522" max="11522" width="16.42578125" style="173" customWidth="1"/>
    <col min="11523" max="11523" width="14.42578125" style="173" customWidth="1"/>
    <col min="11524" max="11524" width="6" style="173" customWidth="1"/>
    <col min="11525" max="11525" width="11.42578125" style="173" customWidth="1"/>
    <col min="11526" max="11527" width="9.140625" style="173"/>
    <col min="11528" max="11528" width="13.5703125" style="173" customWidth="1"/>
    <col min="11529" max="11529" width="6.140625" style="173" customWidth="1"/>
    <col min="11530" max="11531" width="10.42578125" style="173" bestFit="1" customWidth="1"/>
    <col min="11532" max="11532" width="11.85546875" style="173" customWidth="1"/>
    <col min="11533" max="11533" width="14.140625" style="173" customWidth="1"/>
    <col min="11534" max="11534" width="11.85546875" style="173" bestFit="1" customWidth="1"/>
    <col min="11535" max="11535" width="11.85546875" style="173" customWidth="1"/>
    <col min="11536" max="11536" width="9.140625" style="173"/>
    <col min="11537" max="11537" width="10.42578125" style="173" bestFit="1" customWidth="1"/>
    <col min="11538" max="11776" width="9.140625" style="173"/>
    <col min="11777" max="11777" width="8.140625" style="173" customWidth="1"/>
    <col min="11778" max="11778" width="16.42578125" style="173" customWidth="1"/>
    <col min="11779" max="11779" width="14.42578125" style="173" customWidth="1"/>
    <col min="11780" max="11780" width="6" style="173" customWidth="1"/>
    <col min="11781" max="11781" width="11.42578125" style="173" customWidth="1"/>
    <col min="11782" max="11783" width="9.140625" style="173"/>
    <col min="11784" max="11784" width="13.5703125" style="173" customWidth="1"/>
    <col min="11785" max="11785" width="6.140625" style="173" customWidth="1"/>
    <col min="11786" max="11787" width="10.42578125" style="173" bestFit="1" customWidth="1"/>
    <col min="11788" max="11788" width="11.85546875" style="173" customWidth="1"/>
    <col min="11789" max="11789" width="14.140625" style="173" customWidth="1"/>
    <col min="11790" max="11790" width="11.85546875" style="173" bestFit="1" customWidth="1"/>
    <col min="11791" max="11791" width="11.85546875" style="173" customWidth="1"/>
    <col min="11792" max="11792" width="9.140625" style="173"/>
    <col min="11793" max="11793" width="10.42578125" style="173" bestFit="1" customWidth="1"/>
    <col min="11794" max="12032" width="9.140625" style="173"/>
    <col min="12033" max="12033" width="8.140625" style="173" customWidth="1"/>
    <col min="12034" max="12034" width="16.42578125" style="173" customWidth="1"/>
    <col min="12035" max="12035" width="14.42578125" style="173" customWidth="1"/>
    <col min="12036" max="12036" width="6" style="173" customWidth="1"/>
    <col min="12037" max="12037" width="11.42578125" style="173" customWidth="1"/>
    <col min="12038" max="12039" width="9.140625" style="173"/>
    <col min="12040" max="12040" width="13.5703125" style="173" customWidth="1"/>
    <col min="12041" max="12041" width="6.140625" style="173" customWidth="1"/>
    <col min="12042" max="12043" width="10.42578125" style="173" bestFit="1" customWidth="1"/>
    <col min="12044" max="12044" width="11.85546875" style="173" customWidth="1"/>
    <col min="12045" max="12045" width="14.140625" style="173" customWidth="1"/>
    <col min="12046" max="12046" width="11.85546875" style="173" bestFit="1" customWidth="1"/>
    <col min="12047" max="12047" width="11.85546875" style="173" customWidth="1"/>
    <col min="12048" max="12048" width="9.140625" style="173"/>
    <col min="12049" max="12049" width="10.42578125" style="173" bestFit="1" customWidth="1"/>
    <col min="12050" max="12288" width="9.140625" style="173"/>
    <col min="12289" max="12289" width="8.140625" style="173" customWidth="1"/>
    <col min="12290" max="12290" width="16.42578125" style="173" customWidth="1"/>
    <col min="12291" max="12291" width="14.42578125" style="173" customWidth="1"/>
    <col min="12292" max="12292" width="6" style="173" customWidth="1"/>
    <col min="12293" max="12293" width="11.42578125" style="173" customWidth="1"/>
    <col min="12294" max="12295" width="9.140625" style="173"/>
    <col min="12296" max="12296" width="13.5703125" style="173" customWidth="1"/>
    <col min="12297" max="12297" width="6.140625" style="173" customWidth="1"/>
    <col min="12298" max="12299" width="10.42578125" style="173" bestFit="1" customWidth="1"/>
    <col min="12300" max="12300" width="11.85546875" style="173" customWidth="1"/>
    <col min="12301" max="12301" width="14.140625" style="173" customWidth="1"/>
    <col min="12302" max="12302" width="11.85546875" style="173" bestFit="1" customWidth="1"/>
    <col min="12303" max="12303" width="11.85546875" style="173" customWidth="1"/>
    <col min="12304" max="12304" width="9.140625" style="173"/>
    <col min="12305" max="12305" width="10.42578125" style="173" bestFit="1" customWidth="1"/>
    <col min="12306" max="12544" width="9.140625" style="173"/>
    <col min="12545" max="12545" width="8.140625" style="173" customWidth="1"/>
    <col min="12546" max="12546" width="16.42578125" style="173" customWidth="1"/>
    <col min="12547" max="12547" width="14.42578125" style="173" customWidth="1"/>
    <col min="12548" max="12548" width="6" style="173" customWidth="1"/>
    <col min="12549" max="12549" width="11.42578125" style="173" customWidth="1"/>
    <col min="12550" max="12551" width="9.140625" style="173"/>
    <col min="12552" max="12552" width="13.5703125" style="173" customWidth="1"/>
    <col min="12553" max="12553" width="6.140625" style="173" customWidth="1"/>
    <col min="12554" max="12555" width="10.42578125" style="173" bestFit="1" customWidth="1"/>
    <col min="12556" max="12556" width="11.85546875" style="173" customWidth="1"/>
    <col min="12557" max="12557" width="14.140625" style="173" customWidth="1"/>
    <col min="12558" max="12558" width="11.85546875" style="173" bestFit="1" customWidth="1"/>
    <col min="12559" max="12559" width="11.85546875" style="173" customWidth="1"/>
    <col min="12560" max="12560" width="9.140625" style="173"/>
    <col min="12561" max="12561" width="10.42578125" style="173" bestFit="1" customWidth="1"/>
    <col min="12562" max="12800" width="9.140625" style="173"/>
    <col min="12801" max="12801" width="8.140625" style="173" customWidth="1"/>
    <col min="12802" max="12802" width="16.42578125" style="173" customWidth="1"/>
    <col min="12803" max="12803" width="14.42578125" style="173" customWidth="1"/>
    <col min="12804" max="12804" width="6" style="173" customWidth="1"/>
    <col min="12805" max="12805" width="11.42578125" style="173" customWidth="1"/>
    <col min="12806" max="12807" width="9.140625" style="173"/>
    <col min="12808" max="12808" width="13.5703125" style="173" customWidth="1"/>
    <col min="12809" max="12809" width="6.140625" style="173" customWidth="1"/>
    <col min="12810" max="12811" width="10.42578125" style="173" bestFit="1" customWidth="1"/>
    <col min="12812" max="12812" width="11.85546875" style="173" customWidth="1"/>
    <col min="12813" max="12813" width="14.140625" style="173" customWidth="1"/>
    <col min="12814" max="12814" width="11.85546875" style="173" bestFit="1" customWidth="1"/>
    <col min="12815" max="12815" width="11.85546875" style="173" customWidth="1"/>
    <col min="12816" max="12816" width="9.140625" style="173"/>
    <col min="12817" max="12817" width="10.42578125" style="173" bestFit="1" customWidth="1"/>
    <col min="12818" max="13056" width="9.140625" style="173"/>
    <col min="13057" max="13057" width="8.140625" style="173" customWidth="1"/>
    <col min="13058" max="13058" width="16.42578125" style="173" customWidth="1"/>
    <col min="13059" max="13059" width="14.42578125" style="173" customWidth="1"/>
    <col min="13060" max="13060" width="6" style="173" customWidth="1"/>
    <col min="13061" max="13061" width="11.42578125" style="173" customWidth="1"/>
    <col min="13062" max="13063" width="9.140625" style="173"/>
    <col min="13064" max="13064" width="13.5703125" style="173" customWidth="1"/>
    <col min="13065" max="13065" width="6.140625" style="173" customWidth="1"/>
    <col min="13066" max="13067" width="10.42578125" style="173" bestFit="1" customWidth="1"/>
    <col min="13068" max="13068" width="11.85546875" style="173" customWidth="1"/>
    <col min="13069" max="13069" width="14.140625" style="173" customWidth="1"/>
    <col min="13070" max="13070" width="11.85546875" style="173" bestFit="1" customWidth="1"/>
    <col min="13071" max="13071" width="11.85546875" style="173" customWidth="1"/>
    <col min="13072" max="13072" width="9.140625" style="173"/>
    <col min="13073" max="13073" width="10.42578125" style="173" bestFit="1" customWidth="1"/>
    <col min="13074" max="13312" width="9.140625" style="173"/>
    <col min="13313" max="13313" width="8.140625" style="173" customWidth="1"/>
    <col min="13314" max="13314" width="16.42578125" style="173" customWidth="1"/>
    <col min="13315" max="13315" width="14.42578125" style="173" customWidth="1"/>
    <col min="13316" max="13316" width="6" style="173" customWidth="1"/>
    <col min="13317" max="13317" width="11.42578125" style="173" customWidth="1"/>
    <col min="13318" max="13319" width="9.140625" style="173"/>
    <col min="13320" max="13320" width="13.5703125" style="173" customWidth="1"/>
    <col min="13321" max="13321" width="6.140625" style="173" customWidth="1"/>
    <col min="13322" max="13323" width="10.42578125" style="173" bestFit="1" customWidth="1"/>
    <col min="13324" max="13324" width="11.85546875" style="173" customWidth="1"/>
    <col min="13325" max="13325" width="14.140625" style="173" customWidth="1"/>
    <col min="13326" max="13326" width="11.85546875" style="173" bestFit="1" customWidth="1"/>
    <col min="13327" max="13327" width="11.85546875" style="173" customWidth="1"/>
    <col min="13328" max="13328" width="9.140625" style="173"/>
    <col min="13329" max="13329" width="10.42578125" style="173" bestFit="1" customWidth="1"/>
    <col min="13330" max="13568" width="9.140625" style="173"/>
    <col min="13569" max="13569" width="8.140625" style="173" customWidth="1"/>
    <col min="13570" max="13570" width="16.42578125" style="173" customWidth="1"/>
    <col min="13571" max="13571" width="14.42578125" style="173" customWidth="1"/>
    <col min="13572" max="13572" width="6" style="173" customWidth="1"/>
    <col min="13573" max="13573" width="11.42578125" style="173" customWidth="1"/>
    <col min="13574" max="13575" width="9.140625" style="173"/>
    <col min="13576" max="13576" width="13.5703125" style="173" customWidth="1"/>
    <col min="13577" max="13577" width="6.140625" style="173" customWidth="1"/>
    <col min="13578" max="13579" width="10.42578125" style="173" bestFit="1" customWidth="1"/>
    <col min="13580" max="13580" width="11.85546875" style="173" customWidth="1"/>
    <col min="13581" max="13581" width="14.140625" style="173" customWidth="1"/>
    <col min="13582" max="13582" width="11.85546875" style="173" bestFit="1" customWidth="1"/>
    <col min="13583" max="13583" width="11.85546875" style="173" customWidth="1"/>
    <col min="13584" max="13584" width="9.140625" style="173"/>
    <col min="13585" max="13585" width="10.42578125" style="173" bestFit="1" customWidth="1"/>
    <col min="13586" max="13824" width="9.140625" style="173"/>
    <col min="13825" max="13825" width="8.140625" style="173" customWidth="1"/>
    <col min="13826" max="13826" width="16.42578125" style="173" customWidth="1"/>
    <col min="13827" max="13827" width="14.42578125" style="173" customWidth="1"/>
    <col min="13828" max="13828" width="6" style="173" customWidth="1"/>
    <col min="13829" max="13829" width="11.42578125" style="173" customWidth="1"/>
    <col min="13830" max="13831" width="9.140625" style="173"/>
    <col min="13832" max="13832" width="13.5703125" style="173" customWidth="1"/>
    <col min="13833" max="13833" width="6.140625" style="173" customWidth="1"/>
    <col min="13834" max="13835" width="10.42578125" style="173" bestFit="1" customWidth="1"/>
    <col min="13836" max="13836" width="11.85546875" style="173" customWidth="1"/>
    <col min="13837" max="13837" width="14.140625" style="173" customWidth="1"/>
    <col min="13838" max="13838" width="11.85546875" style="173" bestFit="1" customWidth="1"/>
    <col min="13839" max="13839" width="11.85546875" style="173" customWidth="1"/>
    <col min="13840" max="13840" width="9.140625" style="173"/>
    <col min="13841" max="13841" width="10.42578125" style="173" bestFit="1" customWidth="1"/>
    <col min="13842" max="14080" width="9.140625" style="173"/>
    <col min="14081" max="14081" width="8.140625" style="173" customWidth="1"/>
    <col min="14082" max="14082" width="16.42578125" style="173" customWidth="1"/>
    <col min="14083" max="14083" width="14.42578125" style="173" customWidth="1"/>
    <col min="14084" max="14084" width="6" style="173" customWidth="1"/>
    <col min="14085" max="14085" width="11.42578125" style="173" customWidth="1"/>
    <col min="14086" max="14087" width="9.140625" style="173"/>
    <col min="14088" max="14088" width="13.5703125" style="173" customWidth="1"/>
    <col min="14089" max="14089" width="6.140625" style="173" customWidth="1"/>
    <col min="14090" max="14091" width="10.42578125" style="173" bestFit="1" customWidth="1"/>
    <col min="14092" max="14092" width="11.85546875" style="173" customWidth="1"/>
    <col min="14093" max="14093" width="14.140625" style="173" customWidth="1"/>
    <col min="14094" max="14094" width="11.85546875" style="173" bestFit="1" customWidth="1"/>
    <col min="14095" max="14095" width="11.85546875" style="173" customWidth="1"/>
    <col min="14096" max="14096" width="9.140625" style="173"/>
    <col min="14097" max="14097" width="10.42578125" style="173" bestFit="1" customWidth="1"/>
    <col min="14098" max="14336" width="9.140625" style="173"/>
    <col min="14337" max="14337" width="8.140625" style="173" customWidth="1"/>
    <col min="14338" max="14338" width="16.42578125" style="173" customWidth="1"/>
    <col min="14339" max="14339" width="14.42578125" style="173" customWidth="1"/>
    <col min="14340" max="14340" width="6" style="173" customWidth="1"/>
    <col min="14341" max="14341" width="11.42578125" style="173" customWidth="1"/>
    <col min="14342" max="14343" width="9.140625" style="173"/>
    <col min="14344" max="14344" width="13.5703125" style="173" customWidth="1"/>
    <col min="14345" max="14345" width="6.140625" style="173" customWidth="1"/>
    <col min="14346" max="14347" width="10.42578125" style="173" bestFit="1" customWidth="1"/>
    <col min="14348" max="14348" width="11.85546875" style="173" customWidth="1"/>
    <col min="14349" max="14349" width="14.140625" style="173" customWidth="1"/>
    <col min="14350" max="14350" width="11.85546875" style="173" bestFit="1" customWidth="1"/>
    <col min="14351" max="14351" width="11.85546875" style="173" customWidth="1"/>
    <col min="14352" max="14352" width="9.140625" style="173"/>
    <col min="14353" max="14353" width="10.42578125" style="173" bestFit="1" customWidth="1"/>
    <col min="14354" max="14592" width="9.140625" style="173"/>
    <col min="14593" max="14593" width="8.140625" style="173" customWidth="1"/>
    <col min="14594" max="14594" width="16.42578125" style="173" customWidth="1"/>
    <col min="14595" max="14595" width="14.42578125" style="173" customWidth="1"/>
    <col min="14596" max="14596" width="6" style="173" customWidth="1"/>
    <col min="14597" max="14597" width="11.42578125" style="173" customWidth="1"/>
    <col min="14598" max="14599" width="9.140625" style="173"/>
    <col min="14600" max="14600" width="13.5703125" style="173" customWidth="1"/>
    <col min="14601" max="14601" width="6.140625" style="173" customWidth="1"/>
    <col min="14602" max="14603" width="10.42578125" style="173" bestFit="1" customWidth="1"/>
    <col min="14604" max="14604" width="11.85546875" style="173" customWidth="1"/>
    <col min="14605" max="14605" width="14.140625" style="173" customWidth="1"/>
    <col min="14606" max="14606" width="11.85546875" style="173" bestFit="1" customWidth="1"/>
    <col min="14607" max="14607" width="11.85546875" style="173" customWidth="1"/>
    <col min="14608" max="14608" width="9.140625" style="173"/>
    <col min="14609" max="14609" width="10.42578125" style="173" bestFit="1" customWidth="1"/>
    <col min="14610" max="14848" width="9.140625" style="173"/>
    <col min="14849" max="14849" width="8.140625" style="173" customWidth="1"/>
    <col min="14850" max="14850" width="16.42578125" style="173" customWidth="1"/>
    <col min="14851" max="14851" width="14.42578125" style="173" customWidth="1"/>
    <col min="14852" max="14852" width="6" style="173" customWidth="1"/>
    <col min="14853" max="14853" width="11.42578125" style="173" customWidth="1"/>
    <col min="14854" max="14855" width="9.140625" style="173"/>
    <col min="14856" max="14856" width="13.5703125" style="173" customWidth="1"/>
    <col min="14857" max="14857" width="6.140625" style="173" customWidth="1"/>
    <col min="14858" max="14859" width="10.42578125" style="173" bestFit="1" customWidth="1"/>
    <col min="14860" max="14860" width="11.85546875" style="173" customWidth="1"/>
    <col min="14861" max="14861" width="14.140625" style="173" customWidth="1"/>
    <col min="14862" max="14862" width="11.85546875" style="173" bestFit="1" customWidth="1"/>
    <col min="14863" max="14863" width="11.85546875" style="173" customWidth="1"/>
    <col min="14864" max="14864" width="9.140625" style="173"/>
    <col min="14865" max="14865" width="10.42578125" style="173" bestFit="1" customWidth="1"/>
    <col min="14866" max="15104" width="9.140625" style="173"/>
    <col min="15105" max="15105" width="8.140625" style="173" customWidth="1"/>
    <col min="15106" max="15106" width="16.42578125" style="173" customWidth="1"/>
    <col min="15107" max="15107" width="14.42578125" style="173" customWidth="1"/>
    <col min="15108" max="15108" width="6" style="173" customWidth="1"/>
    <col min="15109" max="15109" width="11.42578125" style="173" customWidth="1"/>
    <col min="15110" max="15111" width="9.140625" style="173"/>
    <col min="15112" max="15112" width="13.5703125" style="173" customWidth="1"/>
    <col min="15113" max="15113" width="6.140625" style="173" customWidth="1"/>
    <col min="15114" max="15115" width="10.42578125" style="173" bestFit="1" customWidth="1"/>
    <col min="15116" max="15116" width="11.85546875" style="173" customWidth="1"/>
    <col min="15117" max="15117" width="14.140625" style="173" customWidth="1"/>
    <col min="15118" max="15118" width="11.85546875" style="173" bestFit="1" customWidth="1"/>
    <col min="15119" max="15119" width="11.85546875" style="173" customWidth="1"/>
    <col min="15120" max="15120" width="9.140625" style="173"/>
    <col min="15121" max="15121" width="10.42578125" style="173" bestFit="1" customWidth="1"/>
    <col min="15122" max="15360" width="9.140625" style="173"/>
    <col min="15361" max="15361" width="8.140625" style="173" customWidth="1"/>
    <col min="15362" max="15362" width="16.42578125" style="173" customWidth="1"/>
    <col min="15363" max="15363" width="14.42578125" style="173" customWidth="1"/>
    <col min="15364" max="15364" width="6" style="173" customWidth="1"/>
    <col min="15365" max="15365" width="11.42578125" style="173" customWidth="1"/>
    <col min="15366" max="15367" width="9.140625" style="173"/>
    <col min="15368" max="15368" width="13.5703125" style="173" customWidth="1"/>
    <col min="15369" max="15369" width="6.140625" style="173" customWidth="1"/>
    <col min="15370" max="15371" width="10.42578125" style="173" bestFit="1" customWidth="1"/>
    <col min="15372" max="15372" width="11.85546875" style="173" customWidth="1"/>
    <col min="15373" max="15373" width="14.140625" style="173" customWidth="1"/>
    <col min="15374" max="15374" width="11.85546875" style="173" bestFit="1" customWidth="1"/>
    <col min="15375" max="15375" width="11.85546875" style="173" customWidth="1"/>
    <col min="15376" max="15376" width="9.140625" style="173"/>
    <col min="15377" max="15377" width="10.42578125" style="173" bestFit="1" customWidth="1"/>
    <col min="15378" max="15616" width="9.140625" style="173"/>
    <col min="15617" max="15617" width="8.140625" style="173" customWidth="1"/>
    <col min="15618" max="15618" width="16.42578125" style="173" customWidth="1"/>
    <col min="15619" max="15619" width="14.42578125" style="173" customWidth="1"/>
    <col min="15620" max="15620" width="6" style="173" customWidth="1"/>
    <col min="15621" max="15621" width="11.42578125" style="173" customWidth="1"/>
    <col min="15622" max="15623" width="9.140625" style="173"/>
    <col min="15624" max="15624" width="13.5703125" style="173" customWidth="1"/>
    <col min="15625" max="15625" width="6.140625" style="173" customWidth="1"/>
    <col min="15626" max="15627" width="10.42578125" style="173" bestFit="1" customWidth="1"/>
    <col min="15628" max="15628" width="11.85546875" style="173" customWidth="1"/>
    <col min="15629" max="15629" width="14.140625" style="173" customWidth="1"/>
    <col min="15630" max="15630" width="11.85546875" style="173" bestFit="1" customWidth="1"/>
    <col min="15631" max="15631" width="11.85546875" style="173" customWidth="1"/>
    <col min="15632" max="15632" width="9.140625" style="173"/>
    <col min="15633" max="15633" width="10.42578125" style="173" bestFit="1" customWidth="1"/>
    <col min="15634" max="15872" width="9.140625" style="173"/>
    <col min="15873" max="15873" width="8.140625" style="173" customWidth="1"/>
    <col min="15874" max="15874" width="16.42578125" style="173" customWidth="1"/>
    <col min="15875" max="15875" width="14.42578125" style="173" customWidth="1"/>
    <col min="15876" max="15876" width="6" style="173" customWidth="1"/>
    <col min="15877" max="15877" width="11.42578125" style="173" customWidth="1"/>
    <col min="15878" max="15879" width="9.140625" style="173"/>
    <col min="15880" max="15880" width="13.5703125" style="173" customWidth="1"/>
    <col min="15881" max="15881" width="6.140625" style="173" customWidth="1"/>
    <col min="15882" max="15883" width="10.42578125" style="173" bestFit="1" customWidth="1"/>
    <col min="15884" max="15884" width="11.85546875" style="173" customWidth="1"/>
    <col min="15885" max="15885" width="14.140625" style="173" customWidth="1"/>
    <col min="15886" max="15886" width="11.85546875" style="173" bestFit="1" customWidth="1"/>
    <col min="15887" max="15887" width="11.85546875" style="173" customWidth="1"/>
    <col min="15888" max="15888" width="9.140625" style="173"/>
    <col min="15889" max="15889" width="10.42578125" style="173" bestFit="1" customWidth="1"/>
    <col min="15890" max="16128" width="9.140625" style="173"/>
    <col min="16129" max="16129" width="8.140625" style="173" customWidth="1"/>
    <col min="16130" max="16130" width="16.42578125" style="173" customWidth="1"/>
    <col min="16131" max="16131" width="14.42578125" style="173" customWidth="1"/>
    <col min="16132" max="16132" width="6" style="173" customWidth="1"/>
    <col min="16133" max="16133" width="11.42578125" style="173" customWidth="1"/>
    <col min="16134" max="16135" width="9.140625" style="173"/>
    <col min="16136" max="16136" width="13.5703125" style="173" customWidth="1"/>
    <col min="16137" max="16137" width="6.140625" style="173" customWidth="1"/>
    <col min="16138" max="16139" width="10.42578125" style="173" bestFit="1" customWidth="1"/>
    <col min="16140" max="16140" width="11.85546875" style="173" customWidth="1"/>
    <col min="16141" max="16141" width="14.140625" style="173" customWidth="1"/>
    <col min="16142" max="16142" width="11.85546875" style="173" bestFit="1" customWidth="1"/>
    <col min="16143" max="16143" width="11.85546875" style="173" customWidth="1"/>
    <col min="16144" max="16144" width="9.140625" style="173"/>
    <col min="16145" max="16145" width="10.42578125" style="173" bestFit="1" customWidth="1"/>
    <col min="16146" max="16384" width="9.140625" style="173"/>
  </cols>
  <sheetData>
    <row r="1" spans="1:18" s="7" customFormat="1" ht="48.75" customHeight="1">
      <c r="A1" s="137" t="s">
        <v>1889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s="7" customFormat="1" ht="22.5" customHeight="1">
      <c r="Q2" s="138" t="s">
        <v>1890</v>
      </c>
      <c r="R2" s="139">
        <v>0.71836999999999995</v>
      </c>
    </row>
    <row r="3" spans="1:18" s="7" customFormat="1" ht="27.75" customHeight="1">
      <c r="A3" s="427" t="s">
        <v>1891</v>
      </c>
      <c r="B3" s="429" t="s">
        <v>1892</v>
      </c>
      <c r="C3" s="429"/>
      <c r="D3" s="429"/>
      <c r="E3" s="429"/>
      <c r="F3" s="429"/>
      <c r="G3" s="429" t="s">
        <v>1893</v>
      </c>
      <c r="H3" s="429"/>
      <c r="I3" s="429"/>
      <c r="J3" s="429"/>
      <c r="K3" s="429"/>
      <c r="L3" s="429" t="s">
        <v>1894</v>
      </c>
      <c r="M3" s="429"/>
      <c r="N3" s="430" t="s">
        <v>1895</v>
      </c>
      <c r="O3" s="431"/>
      <c r="P3" s="432"/>
      <c r="Q3" s="140" t="s">
        <v>1896</v>
      </c>
      <c r="R3" s="424" t="s">
        <v>1897</v>
      </c>
    </row>
    <row r="4" spans="1:18" s="7" customFormat="1" ht="15.75" customHeight="1">
      <c r="A4" s="427"/>
      <c r="B4" s="424" t="s">
        <v>1898</v>
      </c>
      <c r="C4" s="424" t="s">
        <v>1899</v>
      </c>
      <c r="D4" s="424" t="s">
        <v>1900</v>
      </c>
      <c r="E4" s="141" t="s">
        <v>530</v>
      </c>
      <c r="F4" s="426" t="s">
        <v>1901</v>
      </c>
      <c r="G4" s="424" t="s">
        <v>1898</v>
      </c>
      <c r="H4" s="424" t="s">
        <v>1899</v>
      </c>
      <c r="I4" s="424" t="s">
        <v>1900</v>
      </c>
      <c r="J4" s="141" t="s">
        <v>1902</v>
      </c>
      <c r="K4" s="454" t="s">
        <v>1903</v>
      </c>
      <c r="L4" s="141" t="s">
        <v>1904</v>
      </c>
      <c r="M4" s="426" t="s">
        <v>1905</v>
      </c>
      <c r="N4" s="426" t="s">
        <v>1906</v>
      </c>
      <c r="O4" s="426" t="s">
        <v>1936</v>
      </c>
      <c r="P4" s="426" t="s">
        <v>1937</v>
      </c>
      <c r="Q4" s="141"/>
      <c r="R4" s="424"/>
    </row>
    <row r="5" spans="1:18" s="7" customFormat="1" ht="15.75" customHeight="1">
      <c r="A5" s="427"/>
      <c r="B5" s="424"/>
      <c r="C5" s="424"/>
      <c r="D5" s="424"/>
      <c r="E5" s="142" t="s">
        <v>1907</v>
      </c>
      <c r="F5" s="424"/>
      <c r="G5" s="424"/>
      <c r="H5" s="424"/>
      <c r="I5" s="424"/>
      <c r="J5" s="142" t="s">
        <v>1907</v>
      </c>
      <c r="K5" s="455"/>
      <c r="L5" s="142" t="s">
        <v>1907</v>
      </c>
      <c r="M5" s="424"/>
      <c r="N5" s="424"/>
      <c r="O5" s="424"/>
      <c r="P5" s="424"/>
      <c r="Q5" s="142" t="s">
        <v>1907</v>
      </c>
      <c r="R5" s="424"/>
    </row>
    <row r="6" spans="1:18" s="7" customFormat="1" ht="15.75" customHeight="1">
      <c r="A6" s="427"/>
      <c r="B6" s="424"/>
      <c r="C6" s="424"/>
      <c r="D6" s="424"/>
      <c r="E6" s="142" t="s">
        <v>1908</v>
      </c>
      <c r="F6" s="424"/>
      <c r="G6" s="424"/>
      <c r="H6" s="424"/>
      <c r="I6" s="424"/>
      <c r="J6" s="142" t="s">
        <v>1908</v>
      </c>
      <c r="K6" s="455"/>
      <c r="L6" s="142" t="s">
        <v>1908</v>
      </c>
      <c r="M6" s="424"/>
      <c r="N6" s="424"/>
      <c r="O6" s="424"/>
      <c r="P6" s="424"/>
      <c r="Q6" s="142" t="s">
        <v>1908</v>
      </c>
      <c r="R6" s="424"/>
    </row>
    <row r="7" spans="1:18" s="7" customFormat="1" ht="15.75" customHeight="1">
      <c r="A7" s="427"/>
      <c r="B7" s="424"/>
      <c r="C7" s="424"/>
      <c r="D7" s="424"/>
      <c r="E7" s="142" t="s">
        <v>1909</v>
      </c>
      <c r="F7" s="424"/>
      <c r="G7" s="424"/>
      <c r="H7" s="424"/>
      <c r="I7" s="424"/>
      <c r="J7" s="142" t="s">
        <v>1909</v>
      </c>
      <c r="K7" s="455"/>
      <c r="L7" s="142" t="s">
        <v>1909</v>
      </c>
      <c r="M7" s="424"/>
      <c r="N7" s="424"/>
      <c r="O7" s="424"/>
      <c r="P7" s="424"/>
      <c r="Q7" s="142" t="s">
        <v>1909</v>
      </c>
      <c r="R7" s="424"/>
    </row>
    <row r="8" spans="1:18" s="7" customFormat="1" ht="15.75" customHeight="1" thickBot="1">
      <c r="A8" s="428"/>
      <c r="B8" s="425"/>
      <c r="C8" s="425"/>
      <c r="D8" s="425"/>
      <c r="E8" s="143" t="s">
        <v>1910</v>
      </c>
      <c r="F8" s="425"/>
      <c r="G8" s="425"/>
      <c r="H8" s="425"/>
      <c r="I8" s="425"/>
      <c r="J8" s="143" t="s">
        <v>1911</v>
      </c>
      <c r="K8" s="456"/>
      <c r="L8" s="143" t="s">
        <v>1912</v>
      </c>
      <c r="M8" s="425"/>
      <c r="N8" s="425"/>
      <c r="O8" s="425"/>
      <c r="P8" s="425"/>
      <c r="Q8" s="143" t="s">
        <v>1913</v>
      </c>
      <c r="R8" s="425"/>
    </row>
    <row r="9" spans="1:18" s="149" customFormat="1" ht="18.75" customHeight="1" thickTop="1">
      <c r="A9" s="144">
        <v>1</v>
      </c>
      <c r="B9" s="433" t="s">
        <v>1918</v>
      </c>
      <c r="C9" s="436" t="s">
        <v>1920</v>
      </c>
      <c r="D9" s="439" t="s">
        <v>1922</v>
      </c>
      <c r="E9" s="145">
        <v>4737</v>
      </c>
      <c r="F9" s="442" t="s">
        <v>1914</v>
      </c>
      <c r="G9" s="445" t="s">
        <v>1925</v>
      </c>
      <c r="H9" s="448" t="s">
        <v>1926</v>
      </c>
      <c r="I9" s="439" t="s">
        <v>1922</v>
      </c>
      <c r="J9" s="146">
        <f>'산출근거 '!B53</f>
        <v>22402.059999999998</v>
      </c>
      <c r="K9" s="451">
        <v>2012.04</v>
      </c>
      <c r="L9" s="146">
        <v>6902</v>
      </c>
      <c r="M9" s="451">
        <v>2011.11</v>
      </c>
      <c r="N9" s="147">
        <f>ROUND(E9+(J9-L9)*$R$2,0)</f>
        <v>15872</v>
      </c>
      <c r="O9" s="147">
        <f>ROUND(E9+(J9-L9)*0.85,0)</f>
        <v>17912</v>
      </c>
      <c r="P9" s="147">
        <f>ROUND(E9+(J9-L9)*1,0)</f>
        <v>20237</v>
      </c>
      <c r="Q9" s="145"/>
      <c r="R9" s="148" t="s">
        <v>1915</v>
      </c>
    </row>
    <row r="10" spans="1:18" s="149" customFormat="1" ht="18.75" customHeight="1">
      <c r="A10" s="150"/>
      <c r="B10" s="434"/>
      <c r="C10" s="437"/>
      <c r="D10" s="440"/>
      <c r="E10" s="151">
        <v>16139</v>
      </c>
      <c r="F10" s="443"/>
      <c r="G10" s="446"/>
      <c r="H10" s="449"/>
      <c r="I10" s="440"/>
      <c r="J10" s="152">
        <f>'산출근거 '!C53</f>
        <v>39747.08</v>
      </c>
      <c r="K10" s="452"/>
      <c r="L10" s="152">
        <v>23520</v>
      </c>
      <c r="M10" s="452"/>
      <c r="N10" s="153">
        <f>ROUND(E10+(J10-L10)*$R$2,0)</f>
        <v>27796</v>
      </c>
      <c r="O10" s="153">
        <f>ROUND(E10+(J10-L10)*0.85,0)</f>
        <v>29932</v>
      </c>
      <c r="P10" s="153">
        <f>ROUND(E10+(J10-L10)*1,0)</f>
        <v>32366</v>
      </c>
      <c r="Q10" s="151"/>
      <c r="R10" s="154" t="s">
        <v>1916</v>
      </c>
    </row>
    <row r="11" spans="1:18" s="149" customFormat="1" ht="18.75" customHeight="1">
      <c r="A11" s="150"/>
      <c r="B11" s="434"/>
      <c r="C11" s="437"/>
      <c r="D11" s="440"/>
      <c r="E11" s="151">
        <v>22079</v>
      </c>
      <c r="F11" s="443"/>
      <c r="G11" s="446"/>
      <c r="H11" s="449"/>
      <c r="I11" s="440"/>
      <c r="J11" s="152">
        <f>'산출근거 '!D53</f>
        <v>26903.84</v>
      </c>
      <c r="K11" s="452"/>
      <c r="L11" s="152">
        <v>25542</v>
      </c>
      <c r="M11" s="452"/>
      <c r="N11" s="153">
        <f>ROUND(E11+(J11-L11)*$R$2,0)</f>
        <v>23057</v>
      </c>
      <c r="O11" s="153">
        <f>ROUND(E11+(J11-L11)*0.85,0)</f>
        <v>23237</v>
      </c>
      <c r="P11" s="153">
        <f>ROUND(E11+(J11-L11)*1,0)</f>
        <v>23441</v>
      </c>
      <c r="Q11" s="151"/>
      <c r="R11" s="154"/>
    </row>
    <row r="12" spans="1:18" s="149" customFormat="1" ht="18.75" customHeight="1" thickBot="1">
      <c r="A12" s="155"/>
      <c r="B12" s="435"/>
      <c r="C12" s="438"/>
      <c r="D12" s="441"/>
      <c r="E12" s="156">
        <f>SUM(E9:E11)</f>
        <v>42955</v>
      </c>
      <c r="F12" s="444"/>
      <c r="G12" s="447"/>
      <c r="H12" s="450"/>
      <c r="I12" s="441"/>
      <c r="J12" s="157">
        <f>SUM(J9:J11)</f>
        <v>89052.98</v>
      </c>
      <c r="K12" s="453"/>
      <c r="L12" s="157">
        <f>SUM(L9:L11)</f>
        <v>55964</v>
      </c>
      <c r="M12" s="453"/>
      <c r="N12" s="158">
        <f>SUM(N9:N11)</f>
        <v>66725</v>
      </c>
      <c r="O12" s="158">
        <f>SUM(O9:O11)</f>
        <v>71081</v>
      </c>
      <c r="P12" s="158">
        <f t="shared" ref="P12" si="0">SUM(P9:P11)</f>
        <v>76044</v>
      </c>
      <c r="Q12" s="156"/>
      <c r="R12" s="159"/>
    </row>
    <row r="13" spans="1:18" s="149" customFormat="1" ht="18.75" customHeight="1" thickTop="1">
      <c r="A13" s="144">
        <v>2</v>
      </c>
      <c r="B13" s="433" t="s">
        <v>1918</v>
      </c>
      <c r="C13" s="436" t="s">
        <v>558</v>
      </c>
      <c r="D13" s="439" t="s">
        <v>1922</v>
      </c>
      <c r="E13" s="145">
        <v>4952</v>
      </c>
      <c r="F13" s="442" t="s">
        <v>1914</v>
      </c>
      <c r="G13" s="445" t="s">
        <v>1925</v>
      </c>
      <c r="H13" s="448" t="s">
        <v>1927</v>
      </c>
      <c r="I13" s="439" t="s">
        <v>1922</v>
      </c>
      <c r="J13" s="146">
        <f>'산출근거 '!B103</f>
        <v>23450.859999999997</v>
      </c>
      <c r="K13" s="451">
        <v>2012.04</v>
      </c>
      <c r="L13" s="146">
        <v>7216</v>
      </c>
      <c r="M13" s="451">
        <v>2011.11</v>
      </c>
      <c r="N13" s="147">
        <f>ROUND(E13+(J13-L13)*$R$2,0)</f>
        <v>16615</v>
      </c>
      <c r="O13" s="147">
        <f t="shared" ref="O13:O15" si="1">ROUND(E13+(J13-L13)*0.85,0)</f>
        <v>18752</v>
      </c>
      <c r="P13" s="147">
        <f t="shared" ref="P13:P15" si="2">ROUND(E13+(J13-L13)*1,0)</f>
        <v>21187</v>
      </c>
      <c r="Q13" s="145"/>
      <c r="R13" s="148" t="s">
        <v>1915</v>
      </c>
    </row>
    <row r="14" spans="1:18" s="149" customFormat="1" ht="18.75" customHeight="1">
      <c r="A14" s="150"/>
      <c r="B14" s="434"/>
      <c r="C14" s="437"/>
      <c r="D14" s="440"/>
      <c r="E14" s="151">
        <v>16877</v>
      </c>
      <c r="F14" s="443"/>
      <c r="G14" s="446"/>
      <c r="H14" s="449"/>
      <c r="I14" s="440"/>
      <c r="J14" s="152">
        <f>'산출근거 '!C103</f>
        <v>41612.44</v>
      </c>
      <c r="K14" s="452"/>
      <c r="L14" s="152">
        <v>24595</v>
      </c>
      <c r="M14" s="452"/>
      <c r="N14" s="153">
        <f>ROUND(E14+(J14-L14)*$R$2,0)</f>
        <v>29102</v>
      </c>
      <c r="O14" s="153">
        <f t="shared" si="1"/>
        <v>31342</v>
      </c>
      <c r="P14" s="153">
        <f t="shared" si="2"/>
        <v>33894</v>
      </c>
      <c r="Q14" s="151"/>
      <c r="R14" s="154" t="s">
        <v>1916</v>
      </c>
    </row>
    <row r="15" spans="1:18" s="149" customFormat="1" ht="18.75" customHeight="1">
      <c r="A15" s="150"/>
      <c r="B15" s="434"/>
      <c r="C15" s="437"/>
      <c r="D15" s="440"/>
      <c r="E15" s="151">
        <v>23083</v>
      </c>
      <c r="F15" s="443"/>
      <c r="G15" s="446"/>
      <c r="H15" s="449"/>
      <c r="I15" s="440"/>
      <c r="J15" s="152">
        <f>'산출근거 '!D103</f>
        <v>25284.36</v>
      </c>
      <c r="K15" s="452"/>
      <c r="L15" s="152">
        <v>26704</v>
      </c>
      <c r="M15" s="452"/>
      <c r="N15" s="153">
        <f>ROUND(E15+(J15-L15)*$R$2,0)</f>
        <v>22063</v>
      </c>
      <c r="O15" s="153">
        <f t="shared" si="1"/>
        <v>21876</v>
      </c>
      <c r="P15" s="153">
        <f t="shared" si="2"/>
        <v>21663</v>
      </c>
      <c r="Q15" s="151"/>
      <c r="R15" s="154"/>
    </row>
    <row r="16" spans="1:18" s="149" customFormat="1" ht="18.75" customHeight="1" thickBot="1">
      <c r="A16" s="155"/>
      <c r="B16" s="435"/>
      <c r="C16" s="438"/>
      <c r="D16" s="441"/>
      <c r="E16" s="156">
        <f>SUM(E13:E15)</f>
        <v>44912</v>
      </c>
      <c r="F16" s="444"/>
      <c r="G16" s="447"/>
      <c r="H16" s="450"/>
      <c r="I16" s="441"/>
      <c r="J16" s="157">
        <f>SUM(J13:J15)</f>
        <v>90347.66</v>
      </c>
      <c r="K16" s="453"/>
      <c r="L16" s="157">
        <f>SUM(L13:L15)</f>
        <v>58515</v>
      </c>
      <c r="M16" s="453"/>
      <c r="N16" s="158">
        <f>SUM(N13:N15)</f>
        <v>67780</v>
      </c>
      <c r="O16" s="158">
        <f t="shared" ref="O16:P20" si="3">SUM(O13:O15)</f>
        <v>71970</v>
      </c>
      <c r="P16" s="158">
        <f t="shared" si="3"/>
        <v>76744</v>
      </c>
      <c r="Q16" s="156"/>
      <c r="R16" s="159"/>
    </row>
    <row r="17" spans="1:18" s="149" customFormat="1" ht="18.75" customHeight="1" thickTop="1">
      <c r="A17" s="144">
        <v>3</v>
      </c>
      <c r="B17" s="457" t="s">
        <v>1929</v>
      </c>
      <c r="C17" s="458" t="s">
        <v>1928</v>
      </c>
      <c r="D17" s="439" t="s">
        <v>1930</v>
      </c>
      <c r="E17" s="145"/>
      <c r="F17" s="442"/>
      <c r="G17" s="459"/>
      <c r="H17" s="448"/>
      <c r="I17" s="439" t="s">
        <v>1930</v>
      </c>
      <c r="J17" s="146">
        <f>'산출근거 '!B153</f>
        <v>5656</v>
      </c>
      <c r="K17" s="451">
        <v>2012.04</v>
      </c>
      <c r="L17" s="146"/>
      <c r="M17" s="451"/>
      <c r="N17" s="147">
        <f>ROUND(J17*$R$2,0)</f>
        <v>4063</v>
      </c>
      <c r="O17" s="147">
        <f>ROUND(J17*0.85,0)</f>
        <v>4808</v>
      </c>
      <c r="P17" s="147">
        <f>ROUND(J17*1,0)</f>
        <v>5656</v>
      </c>
      <c r="Q17" s="145"/>
      <c r="R17" s="148" t="s">
        <v>1982</v>
      </c>
    </row>
    <row r="18" spans="1:18" s="149" customFormat="1" ht="18.75" customHeight="1">
      <c r="A18" s="150"/>
      <c r="B18" s="434"/>
      <c r="C18" s="437"/>
      <c r="D18" s="440"/>
      <c r="E18" s="151"/>
      <c r="F18" s="443"/>
      <c r="G18" s="446"/>
      <c r="H18" s="449"/>
      <c r="I18" s="440"/>
      <c r="J18" s="152">
        <f>'산출근거 '!C153</f>
        <v>26571.040000000001</v>
      </c>
      <c r="K18" s="452"/>
      <c r="L18" s="152"/>
      <c r="M18" s="452"/>
      <c r="N18" s="153">
        <f>ROUND(J18*$R$2,0)</f>
        <v>19088</v>
      </c>
      <c r="O18" s="153">
        <f>ROUND(J18*0.85,0)</f>
        <v>22585</v>
      </c>
      <c r="P18" s="153">
        <f>ROUND(J18*1,0)</f>
        <v>26571</v>
      </c>
      <c r="Q18" s="151"/>
      <c r="R18" s="154"/>
    </row>
    <row r="19" spans="1:18" s="149" customFormat="1" ht="18.75" customHeight="1">
      <c r="A19" s="150"/>
      <c r="B19" s="434"/>
      <c r="C19" s="437"/>
      <c r="D19" s="440"/>
      <c r="E19" s="151"/>
      <c r="F19" s="443"/>
      <c r="G19" s="446"/>
      <c r="H19" s="449"/>
      <c r="I19" s="440"/>
      <c r="J19" s="152">
        <f>'산출근거 '!D153</f>
        <v>8104.21</v>
      </c>
      <c r="K19" s="452"/>
      <c r="L19" s="152"/>
      <c r="M19" s="452"/>
      <c r="N19" s="153">
        <f>ROUND(J19*$R$2,0)</f>
        <v>5822</v>
      </c>
      <c r="O19" s="153">
        <f>ROUND(J19*0.85,0)</f>
        <v>6889</v>
      </c>
      <c r="P19" s="153">
        <f>ROUND(J19*1,0)</f>
        <v>8104</v>
      </c>
      <c r="Q19" s="151"/>
      <c r="R19" s="154"/>
    </row>
    <row r="20" spans="1:18" s="149" customFormat="1" ht="18.75" customHeight="1" thickBot="1">
      <c r="A20" s="155"/>
      <c r="B20" s="435"/>
      <c r="C20" s="438"/>
      <c r="D20" s="441"/>
      <c r="E20" s="156">
        <f>SUM(E17:E19)</f>
        <v>0</v>
      </c>
      <c r="F20" s="444"/>
      <c r="G20" s="447"/>
      <c r="H20" s="450"/>
      <c r="I20" s="441"/>
      <c r="J20" s="157">
        <f>SUM(J17:J19)</f>
        <v>40331.25</v>
      </c>
      <c r="K20" s="453"/>
      <c r="L20" s="157">
        <f>SUM(L17:L19)</f>
        <v>0</v>
      </c>
      <c r="M20" s="453"/>
      <c r="N20" s="158">
        <f>SUM(N17:N19)</f>
        <v>28973</v>
      </c>
      <c r="O20" s="158">
        <f t="shared" ref="O20" si="4">SUM(O17:O19)</f>
        <v>34282</v>
      </c>
      <c r="P20" s="158">
        <f t="shared" si="3"/>
        <v>40331</v>
      </c>
      <c r="Q20" s="156"/>
      <c r="R20" s="159"/>
    </row>
    <row r="21" spans="1:18" s="149" customFormat="1" ht="18.75" customHeight="1" thickTop="1">
      <c r="A21" s="144">
        <v>4</v>
      </c>
      <c r="B21" s="457" t="s">
        <v>1929</v>
      </c>
      <c r="C21" s="458" t="s">
        <v>1931</v>
      </c>
      <c r="D21" s="439" t="s">
        <v>1930</v>
      </c>
      <c r="E21" s="145"/>
      <c r="F21" s="442"/>
      <c r="G21" s="459"/>
      <c r="H21" s="448"/>
      <c r="I21" s="439" t="s">
        <v>1930</v>
      </c>
      <c r="J21" s="146">
        <f>'산출근거 '!B203</f>
        <v>25662</v>
      </c>
      <c r="K21" s="451">
        <v>2012.04</v>
      </c>
      <c r="L21" s="146"/>
      <c r="M21" s="451"/>
      <c r="N21" s="147">
        <f t="shared" ref="N21:N23" si="5">ROUND(J21*$R$2,0)</f>
        <v>18435</v>
      </c>
      <c r="O21" s="147">
        <f t="shared" ref="O21:O23" si="6">ROUND(J21*0.85,0)</f>
        <v>21813</v>
      </c>
      <c r="P21" s="147">
        <f t="shared" ref="P21:P23" si="7">ROUND(J21*1,0)</f>
        <v>25662</v>
      </c>
      <c r="Q21" s="145"/>
      <c r="R21" s="148" t="s">
        <v>1982</v>
      </c>
    </row>
    <row r="22" spans="1:18" s="149" customFormat="1" ht="18.75" customHeight="1">
      <c r="A22" s="150"/>
      <c r="B22" s="434"/>
      <c r="C22" s="437"/>
      <c r="D22" s="440"/>
      <c r="E22" s="151"/>
      <c r="F22" s="443"/>
      <c r="G22" s="446"/>
      <c r="H22" s="449"/>
      <c r="I22" s="440"/>
      <c r="J22" s="152">
        <f>'산출근거 '!C203</f>
        <v>136238.07999999999</v>
      </c>
      <c r="K22" s="452"/>
      <c r="L22" s="152"/>
      <c r="M22" s="452"/>
      <c r="N22" s="153">
        <f t="shared" si="5"/>
        <v>97869</v>
      </c>
      <c r="O22" s="153">
        <f t="shared" si="6"/>
        <v>115802</v>
      </c>
      <c r="P22" s="153">
        <f t="shared" si="7"/>
        <v>136238</v>
      </c>
      <c r="Q22" s="151"/>
      <c r="R22" s="154"/>
    </row>
    <row r="23" spans="1:18" s="149" customFormat="1" ht="18.75" customHeight="1">
      <c r="A23" s="150"/>
      <c r="B23" s="434"/>
      <c r="C23" s="437"/>
      <c r="D23" s="440"/>
      <c r="E23" s="151"/>
      <c r="F23" s="443"/>
      <c r="G23" s="446"/>
      <c r="H23" s="449"/>
      <c r="I23" s="440"/>
      <c r="J23" s="152">
        <f>'산출근거 '!D203</f>
        <v>41777.060000000005</v>
      </c>
      <c r="K23" s="452"/>
      <c r="L23" s="152"/>
      <c r="M23" s="452"/>
      <c r="N23" s="153">
        <f t="shared" si="5"/>
        <v>30011</v>
      </c>
      <c r="O23" s="153">
        <f t="shared" si="6"/>
        <v>35511</v>
      </c>
      <c r="P23" s="153">
        <f t="shared" si="7"/>
        <v>41777</v>
      </c>
      <c r="Q23" s="151"/>
      <c r="R23" s="154"/>
    </row>
    <row r="24" spans="1:18" s="149" customFormat="1" ht="18.75" customHeight="1" thickBot="1">
      <c r="A24" s="155"/>
      <c r="B24" s="435"/>
      <c r="C24" s="438"/>
      <c r="D24" s="441"/>
      <c r="E24" s="156">
        <f>SUM(E21:E23)</f>
        <v>0</v>
      </c>
      <c r="F24" s="444"/>
      <c r="G24" s="447"/>
      <c r="H24" s="450"/>
      <c r="I24" s="441"/>
      <c r="J24" s="157">
        <f>SUM(J21:J23)</f>
        <v>203677.13999999998</v>
      </c>
      <c r="K24" s="453"/>
      <c r="L24" s="157">
        <f>SUM(L21:L23)</f>
        <v>0</v>
      </c>
      <c r="M24" s="453"/>
      <c r="N24" s="158">
        <f t="shared" ref="N24" si="8">SUM(N21:N23)</f>
        <v>146315</v>
      </c>
      <c r="O24" s="158">
        <f t="shared" ref="O24" si="9">SUM(O21:O23)</f>
        <v>173126</v>
      </c>
      <c r="P24" s="158">
        <f t="shared" ref="P24" si="10">SUM(P21:P23)</f>
        <v>203677</v>
      </c>
      <c r="Q24" s="156"/>
      <c r="R24" s="159"/>
    </row>
    <row r="25" spans="1:18" s="149" customFormat="1" ht="18.75" customHeight="1" thickTop="1">
      <c r="A25" s="144">
        <v>5</v>
      </c>
      <c r="B25" s="457" t="s">
        <v>1932</v>
      </c>
      <c r="C25" s="458" t="s">
        <v>1933</v>
      </c>
      <c r="D25" s="439" t="s">
        <v>1930</v>
      </c>
      <c r="E25" s="145"/>
      <c r="F25" s="442"/>
      <c r="G25" s="459"/>
      <c r="H25" s="448"/>
      <c r="I25" s="439" t="s">
        <v>1930</v>
      </c>
      <c r="J25" s="146">
        <f>'산출근거 '!B153</f>
        <v>5656</v>
      </c>
      <c r="K25" s="451">
        <v>2012.04</v>
      </c>
      <c r="L25" s="146"/>
      <c r="M25" s="451"/>
      <c r="N25" s="147">
        <f t="shared" ref="N25:N27" si="11">ROUND(J25*$R$2,0)</f>
        <v>4063</v>
      </c>
      <c r="O25" s="147">
        <f t="shared" ref="O25:O27" si="12">ROUND(J25*0.85,0)</f>
        <v>4808</v>
      </c>
      <c r="P25" s="147">
        <f t="shared" ref="P25:P27" si="13">ROUND(J25*1,0)</f>
        <v>5656</v>
      </c>
      <c r="Q25" s="145"/>
      <c r="R25" s="148" t="s">
        <v>1982</v>
      </c>
    </row>
    <row r="26" spans="1:18" s="149" customFormat="1" ht="18.75" customHeight="1">
      <c r="A26" s="150"/>
      <c r="B26" s="434"/>
      <c r="C26" s="437"/>
      <c r="D26" s="440"/>
      <c r="E26" s="151"/>
      <c r="F26" s="443"/>
      <c r="G26" s="446"/>
      <c r="H26" s="449"/>
      <c r="I26" s="440"/>
      <c r="J26" s="152">
        <f>'산출근거 '!C153</f>
        <v>26571.040000000001</v>
      </c>
      <c r="K26" s="452"/>
      <c r="L26" s="152"/>
      <c r="M26" s="452"/>
      <c r="N26" s="153">
        <f t="shared" si="11"/>
        <v>19088</v>
      </c>
      <c r="O26" s="153">
        <f t="shared" si="12"/>
        <v>22585</v>
      </c>
      <c r="P26" s="153">
        <f t="shared" si="13"/>
        <v>26571</v>
      </c>
      <c r="Q26" s="151"/>
      <c r="R26" s="154"/>
    </row>
    <row r="27" spans="1:18" s="149" customFormat="1" ht="18.75" customHeight="1">
      <c r="A27" s="150"/>
      <c r="B27" s="434"/>
      <c r="C27" s="437"/>
      <c r="D27" s="440"/>
      <c r="E27" s="151"/>
      <c r="F27" s="443"/>
      <c r="G27" s="446"/>
      <c r="H27" s="449"/>
      <c r="I27" s="440"/>
      <c r="J27" s="152">
        <f>'산출근거 '!D153</f>
        <v>8104.21</v>
      </c>
      <c r="K27" s="452"/>
      <c r="L27" s="152"/>
      <c r="M27" s="452"/>
      <c r="N27" s="153">
        <f t="shared" si="11"/>
        <v>5822</v>
      </c>
      <c r="O27" s="153">
        <f t="shared" si="12"/>
        <v>6889</v>
      </c>
      <c r="P27" s="153">
        <f t="shared" si="13"/>
        <v>8104</v>
      </c>
      <c r="Q27" s="151"/>
      <c r="R27" s="154"/>
    </row>
    <row r="28" spans="1:18" s="149" customFormat="1" ht="18.75" customHeight="1" thickBot="1">
      <c r="A28" s="155"/>
      <c r="B28" s="435"/>
      <c r="C28" s="438"/>
      <c r="D28" s="441"/>
      <c r="E28" s="156">
        <f>SUM(E25:E27)</f>
        <v>0</v>
      </c>
      <c r="F28" s="444"/>
      <c r="G28" s="447"/>
      <c r="H28" s="450"/>
      <c r="I28" s="441"/>
      <c r="J28" s="157">
        <f>SUM(J25:J27)</f>
        <v>40331.25</v>
      </c>
      <c r="K28" s="453"/>
      <c r="L28" s="157">
        <f>SUM(L25:L27)</f>
        <v>0</v>
      </c>
      <c r="M28" s="453"/>
      <c r="N28" s="158">
        <f t="shared" ref="N28" si="14">SUM(N25:N27)</f>
        <v>28973</v>
      </c>
      <c r="O28" s="158">
        <f t="shared" ref="O28" si="15">SUM(O25:O27)</f>
        <v>34282</v>
      </c>
      <c r="P28" s="158">
        <f t="shared" ref="P28" si="16">SUM(P25:P27)</f>
        <v>40331</v>
      </c>
      <c r="Q28" s="156"/>
      <c r="R28" s="159"/>
    </row>
    <row r="29" spans="1:18" s="149" customFormat="1" ht="18.75" customHeight="1" thickTop="1">
      <c r="A29" s="144">
        <v>6</v>
      </c>
      <c r="B29" s="433" t="s">
        <v>1935</v>
      </c>
      <c r="C29" s="436" t="s">
        <v>1927</v>
      </c>
      <c r="D29" s="439" t="s">
        <v>1930</v>
      </c>
      <c r="E29" s="145"/>
      <c r="F29" s="442"/>
      <c r="G29" s="459"/>
      <c r="H29" s="448"/>
      <c r="I29" s="439" t="s">
        <v>1930</v>
      </c>
      <c r="J29" s="146">
        <f>'산출근거 '!B251</f>
        <v>5280</v>
      </c>
      <c r="K29" s="451">
        <v>2012.04</v>
      </c>
      <c r="L29" s="146"/>
      <c r="M29" s="451"/>
      <c r="N29" s="147">
        <f t="shared" ref="N29:N31" si="17">ROUND(J29*$R$2,0)</f>
        <v>3793</v>
      </c>
      <c r="O29" s="147">
        <f t="shared" ref="O29:O31" si="18">ROUND(J29*0.85,0)</f>
        <v>4488</v>
      </c>
      <c r="P29" s="147">
        <f t="shared" ref="P29:P31" si="19">ROUND(J29*1,0)</f>
        <v>5280</v>
      </c>
      <c r="Q29" s="145"/>
      <c r="R29" s="148" t="s">
        <v>1982</v>
      </c>
    </row>
    <row r="30" spans="1:18" s="149" customFormat="1" ht="18.75" customHeight="1">
      <c r="A30" s="150"/>
      <c r="B30" s="434"/>
      <c r="C30" s="437"/>
      <c r="D30" s="440"/>
      <c r="E30" s="151"/>
      <c r="F30" s="443"/>
      <c r="G30" s="446"/>
      <c r="H30" s="449"/>
      <c r="I30" s="440"/>
      <c r="J30" s="152">
        <f>'산출근거 '!C251</f>
        <v>3018</v>
      </c>
      <c r="K30" s="452"/>
      <c r="L30" s="152"/>
      <c r="M30" s="452"/>
      <c r="N30" s="153">
        <f t="shared" si="17"/>
        <v>2168</v>
      </c>
      <c r="O30" s="153">
        <f t="shared" si="18"/>
        <v>2565</v>
      </c>
      <c r="P30" s="153">
        <f t="shared" si="19"/>
        <v>3018</v>
      </c>
      <c r="Q30" s="151"/>
      <c r="R30" s="154"/>
    </row>
    <row r="31" spans="1:18" s="149" customFormat="1" ht="18.75" customHeight="1">
      <c r="A31" s="150"/>
      <c r="B31" s="434"/>
      <c r="C31" s="437"/>
      <c r="D31" s="440"/>
      <c r="E31" s="151"/>
      <c r="F31" s="443"/>
      <c r="G31" s="446"/>
      <c r="H31" s="449"/>
      <c r="I31" s="440"/>
      <c r="J31" s="152">
        <f>'산출근거 '!D251</f>
        <v>36</v>
      </c>
      <c r="K31" s="452"/>
      <c r="L31" s="152"/>
      <c r="M31" s="452"/>
      <c r="N31" s="153">
        <f t="shared" si="17"/>
        <v>26</v>
      </c>
      <c r="O31" s="153">
        <f t="shared" si="18"/>
        <v>31</v>
      </c>
      <c r="P31" s="153">
        <f t="shared" si="19"/>
        <v>36</v>
      </c>
      <c r="Q31" s="151"/>
      <c r="R31" s="154"/>
    </row>
    <row r="32" spans="1:18" s="149" customFormat="1" ht="18.75" customHeight="1" thickBot="1">
      <c r="A32" s="155"/>
      <c r="B32" s="435"/>
      <c r="C32" s="438"/>
      <c r="D32" s="441"/>
      <c r="E32" s="156">
        <f>SUM(E29:E31)</f>
        <v>0</v>
      </c>
      <c r="F32" s="444"/>
      <c r="G32" s="447"/>
      <c r="H32" s="450"/>
      <c r="I32" s="441"/>
      <c r="J32" s="157">
        <f>SUM(J29:J31)</f>
        <v>8334</v>
      </c>
      <c r="K32" s="453"/>
      <c r="L32" s="157">
        <f>SUM(L29:L31)</f>
        <v>0</v>
      </c>
      <c r="M32" s="453"/>
      <c r="N32" s="158">
        <f t="shared" ref="N32" si="20">SUM(N29:N31)</f>
        <v>5987</v>
      </c>
      <c r="O32" s="158">
        <f t="shared" ref="O32" si="21">SUM(O29:O31)</f>
        <v>7084</v>
      </c>
      <c r="P32" s="158">
        <f t="shared" ref="P32" si="22">SUM(P29:P31)</f>
        <v>8334</v>
      </c>
      <c r="Q32" s="156"/>
      <c r="R32" s="159"/>
    </row>
    <row r="33" spans="1:18" s="149" customFormat="1" ht="18.75" customHeight="1" thickTop="1">
      <c r="A33" s="144">
        <v>7</v>
      </c>
      <c r="B33" s="460" t="s">
        <v>2043</v>
      </c>
      <c r="C33" s="463"/>
      <c r="D33" s="439" t="s">
        <v>1981</v>
      </c>
      <c r="E33" s="145"/>
      <c r="F33" s="160"/>
      <c r="G33" s="464"/>
      <c r="H33" s="465"/>
      <c r="I33" s="439" t="s">
        <v>1981</v>
      </c>
      <c r="J33" s="146">
        <f>일위대가표!H11</f>
        <v>5244.5029999999997</v>
      </c>
      <c r="K33" s="451">
        <v>2012.04</v>
      </c>
      <c r="L33" s="146"/>
      <c r="M33" s="451"/>
      <c r="N33" s="147">
        <f t="shared" ref="N33:N35" si="23">ROUND(J33*$R$2,0)</f>
        <v>3767</v>
      </c>
      <c r="O33" s="147">
        <f t="shared" ref="O33:O35" si="24">ROUND(J33*0.85,0)</f>
        <v>4458</v>
      </c>
      <c r="P33" s="147">
        <f t="shared" ref="P33:P35" si="25">ROUND(J33*1,0)</f>
        <v>5245</v>
      </c>
      <c r="Q33" s="162"/>
      <c r="R33" s="148" t="s">
        <v>1982</v>
      </c>
    </row>
    <row r="34" spans="1:18" s="149" customFormat="1" ht="18.75" customHeight="1">
      <c r="A34" s="150"/>
      <c r="B34" s="461"/>
      <c r="C34" s="437"/>
      <c r="D34" s="440"/>
      <c r="E34" s="151"/>
      <c r="F34" s="163"/>
      <c r="G34" s="449"/>
      <c r="H34" s="446"/>
      <c r="I34" s="440"/>
      <c r="J34" s="152">
        <f>일위대가표!J11</f>
        <v>3481.6000000000004</v>
      </c>
      <c r="K34" s="452"/>
      <c r="L34" s="152"/>
      <c r="M34" s="452"/>
      <c r="N34" s="153">
        <f t="shared" si="23"/>
        <v>2501</v>
      </c>
      <c r="O34" s="153">
        <f t="shared" si="24"/>
        <v>2959</v>
      </c>
      <c r="P34" s="153">
        <f t="shared" si="25"/>
        <v>3482</v>
      </c>
      <c r="Q34" s="165"/>
      <c r="R34" s="154"/>
    </row>
    <row r="35" spans="1:18" s="149" customFormat="1" ht="18.75" customHeight="1">
      <c r="A35" s="150"/>
      <c r="B35" s="461"/>
      <c r="C35" s="437"/>
      <c r="D35" s="440"/>
      <c r="E35" s="151"/>
      <c r="F35" s="163"/>
      <c r="G35" s="449"/>
      <c r="H35" s="446"/>
      <c r="I35" s="440"/>
      <c r="J35" s="152">
        <f>일위대가표!L11</f>
        <v>266.04000000000002</v>
      </c>
      <c r="K35" s="452"/>
      <c r="L35" s="152"/>
      <c r="M35" s="452"/>
      <c r="N35" s="153">
        <f t="shared" si="23"/>
        <v>191</v>
      </c>
      <c r="O35" s="153">
        <f t="shared" si="24"/>
        <v>226</v>
      </c>
      <c r="P35" s="153">
        <f t="shared" si="25"/>
        <v>266</v>
      </c>
      <c r="Q35" s="165"/>
      <c r="R35" s="154"/>
    </row>
    <row r="36" spans="1:18" s="149" customFormat="1" ht="18.75" customHeight="1" thickBot="1">
      <c r="A36" s="166"/>
      <c r="B36" s="462"/>
      <c r="C36" s="438"/>
      <c r="D36" s="441"/>
      <c r="E36" s="156"/>
      <c r="F36" s="167"/>
      <c r="G36" s="450"/>
      <c r="H36" s="447"/>
      <c r="I36" s="441"/>
      <c r="J36" s="157">
        <f>SUM(J33:J35)</f>
        <v>8992.143</v>
      </c>
      <c r="K36" s="453"/>
      <c r="L36" s="157">
        <f>SUM(L33:L35)</f>
        <v>0</v>
      </c>
      <c r="M36" s="453"/>
      <c r="N36" s="158">
        <f t="shared" ref="N36" si="26">SUM(N33:N35)</f>
        <v>6459</v>
      </c>
      <c r="O36" s="158">
        <f t="shared" ref="O36" si="27">SUM(O33:O35)</f>
        <v>7643</v>
      </c>
      <c r="P36" s="158">
        <f t="shared" ref="P36" si="28">SUM(P33:P35)</f>
        <v>8993</v>
      </c>
      <c r="Q36" s="169"/>
      <c r="R36" s="159"/>
    </row>
    <row r="37" spans="1:18" s="149" customFormat="1" ht="18.75" customHeight="1" thickTop="1">
      <c r="A37" s="170"/>
      <c r="B37" s="460"/>
      <c r="C37" s="463"/>
      <c r="D37" s="439"/>
      <c r="E37" s="145"/>
      <c r="F37" s="160"/>
      <c r="G37" s="464"/>
      <c r="H37" s="465"/>
      <c r="I37" s="439"/>
      <c r="J37" s="146"/>
      <c r="K37" s="451"/>
      <c r="L37" s="146"/>
      <c r="M37" s="451"/>
      <c r="N37" s="161"/>
      <c r="O37" s="161"/>
      <c r="P37" s="161"/>
      <c r="Q37" s="162"/>
      <c r="R37" s="148"/>
    </row>
    <row r="38" spans="1:18" s="149" customFormat="1" ht="18.75" customHeight="1">
      <c r="A38" s="171"/>
      <c r="B38" s="461"/>
      <c r="C38" s="437"/>
      <c r="D38" s="440"/>
      <c r="E38" s="151"/>
      <c r="F38" s="163"/>
      <c r="G38" s="449"/>
      <c r="H38" s="446"/>
      <c r="I38" s="440"/>
      <c r="J38" s="152"/>
      <c r="K38" s="452"/>
      <c r="L38" s="152"/>
      <c r="M38" s="452"/>
      <c r="N38" s="164"/>
      <c r="O38" s="164"/>
      <c r="P38" s="164"/>
      <c r="Q38" s="165"/>
      <c r="R38" s="154"/>
    </row>
    <row r="39" spans="1:18" s="149" customFormat="1" ht="18.75" customHeight="1">
      <c r="A39" s="171"/>
      <c r="B39" s="461"/>
      <c r="C39" s="437"/>
      <c r="D39" s="440"/>
      <c r="E39" s="151"/>
      <c r="F39" s="163"/>
      <c r="G39" s="449"/>
      <c r="H39" s="446"/>
      <c r="I39" s="440"/>
      <c r="J39" s="152"/>
      <c r="K39" s="452"/>
      <c r="L39" s="152"/>
      <c r="M39" s="452"/>
      <c r="N39" s="164"/>
      <c r="O39" s="164"/>
      <c r="P39" s="164"/>
      <c r="Q39" s="165"/>
      <c r="R39" s="154"/>
    </row>
    <row r="40" spans="1:18" s="149" customFormat="1" ht="18.75" customHeight="1" thickBot="1">
      <c r="A40" s="172"/>
      <c r="B40" s="462"/>
      <c r="C40" s="438"/>
      <c r="D40" s="441"/>
      <c r="E40" s="156"/>
      <c r="F40" s="167"/>
      <c r="G40" s="450"/>
      <c r="H40" s="447"/>
      <c r="I40" s="441"/>
      <c r="J40" s="157"/>
      <c r="K40" s="453"/>
      <c r="L40" s="157"/>
      <c r="M40" s="453"/>
      <c r="N40" s="168"/>
      <c r="O40" s="168"/>
      <c r="P40" s="168"/>
      <c r="Q40" s="169"/>
      <c r="R40" s="159"/>
    </row>
    <row r="41" spans="1:18" ht="15" thickTop="1">
      <c r="C41" s="175"/>
    </row>
    <row r="42" spans="1:18" ht="14.25">
      <c r="C42" s="175"/>
    </row>
    <row r="43" spans="1:18" ht="14.25">
      <c r="C43" s="175"/>
    </row>
    <row r="44" spans="1:18" ht="14.25">
      <c r="C44" s="175"/>
    </row>
    <row r="45" spans="1:18" ht="14.25">
      <c r="C45" s="175"/>
    </row>
    <row r="46" spans="1:18" ht="14.25">
      <c r="C46" s="175"/>
    </row>
    <row r="47" spans="1:18" ht="14.25">
      <c r="C47" s="175"/>
    </row>
    <row r="48" spans="1:18" ht="14.25">
      <c r="C48" s="175"/>
    </row>
    <row r="49" spans="3:3" ht="14.25">
      <c r="C49" s="175"/>
    </row>
    <row r="50" spans="3:3" ht="14.25">
      <c r="C50" s="175"/>
    </row>
    <row r="51" spans="3:3" ht="14.25">
      <c r="C51" s="175"/>
    </row>
    <row r="52" spans="3:3" ht="14.25">
      <c r="C52" s="175"/>
    </row>
    <row r="53" spans="3:3" ht="14.25">
      <c r="C53" s="175"/>
    </row>
    <row r="54" spans="3:3" ht="14.25">
      <c r="C54" s="175"/>
    </row>
    <row r="55" spans="3:3" ht="14.25">
      <c r="C55" s="175"/>
    </row>
    <row r="56" spans="3:3" ht="14.25">
      <c r="C56" s="175"/>
    </row>
    <row r="57" spans="3:3" ht="14.25">
      <c r="C57" s="175"/>
    </row>
    <row r="58" spans="3:3" ht="14.25">
      <c r="C58" s="175"/>
    </row>
    <row r="59" spans="3:3" ht="14.25">
      <c r="C59" s="175"/>
    </row>
    <row r="60" spans="3:3" ht="14.25">
      <c r="C60" s="175"/>
    </row>
    <row r="61" spans="3:3" ht="14.25">
      <c r="C61" s="175"/>
    </row>
    <row r="62" spans="3:3" ht="14.25">
      <c r="C62" s="175"/>
    </row>
    <row r="63" spans="3:3" ht="14.25">
      <c r="C63" s="175"/>
    </row>
    <row r="64" spans="3:3">
      <c r="C64" s="176"/>
    </row>
    <row r="65" spans="3:3">
      <c r="C65" s="176"/>
    </row>
  </sheetData>
  <mergeCells count="88">
    <mergeCell ref="H29:H32"/>
    <mergeCell ref="I29:I32"/>
    <mergeCell ref="K29:K32"/>
    <mergeCell ref="B37:B40"/>
    <mergeCell ref="C37:C40"/>
    <mergeCell ref="D37:D40"/>
    <mergeCell ref="G37:G40"/>
    <mergeCell ref="H37:H40"/>
    <mergeCell ref="I37:I40"/>
    <mergeCell ref="B29:B32"/>
    <mergeCell ref="C29:C32"/>
    <mergeCell ref="D29:D32"/>
    <mergeCell ref="F29:F32"/>
    <mergeCell ref="G29:G32"/>
    <mergeCell ref="I33:I36"/>
    <mergeCell ref="K33:K36"/>
    <mergeCell ref="M33:M36"/>
    <mergeCell ref="M29:M32"/>
    <mergeCell ref="K37:K40"/>
    <mergeCell ref="M37:M40"/>
    <mergeCell ref="B33:B36"/>
    <mergeCell ref="C33:C36"/>
    <mergeCell ref="D33:D36"/>
    <mergeCell ref="G33:G36"/>
    <mergeCell ref="H33:H36"/>
    <mergeCell ref="K21:K24"/>
    <mergeCell ref="M21:M24"/>
    <mergeCell ref="B25:B28"/>
    <mergeCell ref="C25:C28"/>
    <mergeCell ref="D25:D28"/>
    <mergeCell ref="F25:F28"/>
    <mergeCell ref="G25:G28"/>
    <mergeCell ref="H25:H28"/>
    <mergeCell ref="I25:I28"/>
    <mergeCell ref="K25:K28"/>
    <mergeCell ref="M25:M28"/>
    <mergeCell ref="I17:I20"/>
    <mergeCell ref="K17:K20"/>
    <mergeCell ref="M17:M20"/>
    <mergeCell ref="B21:B24"/>
    <mergeCell ref="C21:C24"/>
    <mergeCell ref="D21:D24"/>
    <mergeCell ref="F21:F24"/>
    <mergeCell ref="G21:G24"/>
    <mergeCell ref="H21:H24"/>
    <mergeCell ref="I21:I24"/>
    <mergeCell ref="B17:B20"/>
    <mergeCell ref="C17:C20"/>
    <mergeCell ref="D17:D20"/>
    <mergeCell ref="F17:F20"/>
    <mergeCell ref="G17:G20"/>
    <mergeCell ref="H17:H20"/>
    <mergeCell ref="M9:M12"/>
    <mergeCell ref="B13:B16"/>
    <mergeCell ref="C13:C16"/>
    <mergeCell ref="D13:D16"/>
    <mergeCell ref="F13:F16"/>
    <mergeCell ref="G13:G16"/>
    <mergeCell ref="H13:H16"/>
    <mergeCell ref="I13:I16"/>
    <mergeCell ref="K13:K16"/>
    <mergeCell ref="M13:M16"/>
    <mergeCell ref="H9:H12"/>
    <mergeCell ref="I9:I12"/>
    <mergeCell ref="K9:K12"/>
    <mergeCell ref="G4:G8"/>
    <mergeCell ref="H4:H8"/>
    <mergeCell ref="I4:I8"/>
    <mergeCell ref="K4:K8"/>
    <mergeCell ref="B9:B12"/>
    <mergeCell ref="C9:C12"/>
    <mergeCell ref="D9:D12"/>
    <mergeCell ref="F9:F12"/>
    <mergeCell ref="G9:G12"/>
    <mergeCell ref="A3:A8"/>
    <mergeCell ref="B3:F3"/>
    <mergeCell ref="G3:K3"/>
    <mergeCell ref="L3:M3"/>
    <mergeCell ref="N3:P3"/>
    <mergeCell ref="O4:O8"/>
    <mergeCell ref="P4:P8"/>
    <mergeCell ref="M4:M8"/>
    <mergeCell ref="N4:N8"/>
    <mergeCell ref="R3:R8"/>
    <mergeCell ref="B4:B8"/>
    <mergeCell ref="C4:C8"/>
    <mergeCell ref="D4:D8"/>
    <mergeCell ref="F4:F8"/>
  </mergeCells>
  <phoneticPr fontId="1" type="noConversion"/>
  <pageMargins left="0.47244094488188981" right="0.23622047244094491" top="0.74803149606299213" bottom="0.55118110236220474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51"/>
  <sheetViews>
    <sheetView view="pageBreakPreview" topLeftCell="A187" zoomScaleSheetLayoutView="100" workbookViewId="0">
      <selection activeCell="C5" sqref="C5"/>
    </sheetView>
  </sheetViews>
  <sheetFormatPr defaultRowHeight="11.25"/>
  <cols>
    <col min="1" max="1" width="61.140625" style="3" customWidth="1"/>
    <col min="2" max="5" width="10.7109375" style="34" customWidth="1"/>
    <col min="6" max="6" width="8.140625" style="3" customWidth="1"/>
    <col min="7" max="7" width="9.85546875" style="3" bestFit="1" customWidth="1"/>
    <col min="8" max="16384" width="9.140625" style="3"/>
  </cols>
  <sheetData>
    <row r="1" spans="1:6" ht="9.9499999999999993" customHeight="1"/>
    <row r="2" spans="1:6" ht="15.75" customHeight="1"/>
    <row r="3" spans="1:6" ht="9.9499999999999993" customHeight="1">
      <c r="A3" s="466" t="s">
        <v>12</v>
      </c>
      <c r="B3" s="468" t="s">
        <v>13</v>
      </c>
      <c r="C3" s="468" t="s">
        <v>14</v>
      </c>
      <c r="D3" s="468" t="s">
        <v>15</v>
      </c>
      <c r="E3" s="468" t="s">
        <v>16</v>
      </c>
      <c r="F3" s="466" t="s">
        <v>17</v>
      </c>
    </row>
    <row r="4" spans="1:6" ht="9.9499999999999993" customHeight="1">
      <c r="A4" s="467"/>
      <c r="B4" s="469"/>
      <c r="C4" s="469"/>
      <c r="D4" s="469"/>
      <c r="E4" s="469"/>
      <c r="F4" s="467"/>
    </row>
    <row r="5" spans="1:6" ht="15.75" customHeight="1">
      <c r="A5" s="21" t="s">
        <v>20</v>
      </c>
      <c r="B5" s="35">
        <f>B53</f>
        <v>22402.059999999998</v>
      </c>
      <c r="C5" s="35">
        <f>C53</f>
        <v>39747.08</v>
      </c>
      <c r="D5" s="35">
        <f>D53</f>
        <v>26903.84</v>
      </c>
      <c r="E5" s="35">
        <f>E53</f>
        <v>89052.98</v>
      </c>
      <c r="F5" s="21"/>
    </row>
    <row r="6" spans="1:6" ht="15.75" customHeight="1">
      <c r="A6" s="21"/>
      <c r="B6" s="36" t="s">
        <v>4</v>
      </c>
      <c r="C6" s="36" t="s">
        <v>4</v>
      </c>
      <c r="D6" s="36" t="s">
        <v>4</v>
      </c>
      <c r="E6" s="36" t="s">
        <v>4</v>
      </c>
      <c r="F6" s="21" t="s">
        <v>4</v>
      </c>
    </row>
    <row r="7" spans="1:6" ht="15.75" customHeight="1">
      <c r="A7" s="21"/>
      <c r="B7" s="36" t="s">
        <v>4</v>
      </c>
      <c r="C7" s="36" t="s">
        <v>4</v>
      </c>
      <c r="D7" s="36" t="s">
        <v>4</v>
      </c>
      <c r="E7" s="36" t="s">
        <v>4</v>
      </c>
      <c r="F7" s="21" t="s">
        <v>4</v>
      </c>
    </row>
    <row r="8" spans="1:6" ht="15.75" customHeight="1">
      <c r="A8" s="21"/>
      <c r="B8" s="36" t="s">
        <v>4</v>
      </c>
      <c r="C8" s="36" t="s">
        <v>4</v>
      </c>
      <c r="D8" s="36" t="s">
        <v>4</v>
      </c>
      <c r="E8" s="36" t="s">
        <v>4</v>
      </c>
      <c r="F8" s="21" t="s">
        <v>4</v>
      </c>
    </row>
    <row r="9" spans="1:6" ht="15.75" customHeight="1">
      <c r="A9" s="21" t="s">
        <v>445</v>
      </c>
      <c r="B9" s="36" t="s">
        <v>4</v>
      </c>
      <c r="C9" s="36" t="s">
        <v>4</v>
      </c>
      <c r="D9" s="36" t="s">
        <v>4</v>
      </c>
      <c r="E9" s="36" t="s">
        <v>4</v>
      </c>
      <c r="F9" s="21" t="s">
        <v>4</v>
      </c>
    </row>
    <row r="10" spans="1:6" ht="15.75" customHeight="1">
      <c r="A10" s="21" t="s">
        <v>430</v>
      </c>
      <c r="B10" s="36" t="s">
        <v>4</v>
      </c>
      <c r="C10" s="36" t="s">
        <v>4</v>
      </c>
      <c r="D10" s="36" t="s">
        <v>4</v>
      </c>
      <c r="E10" s="36" t="s">
        <v>4</v>
      </c>
      <c r="F10" s="21" t="s">
        <v>4</v>
      </c>
    </row>
    <row r="11" spans="1:6" ht="15.75" customHeight="1">
      <c r="A11" s="21" t="s">
        <v>469</v>
      </c>
      <c r="B11" s="36" t="s">
        <v>4</v>
      </c>
      <c r="C11" s="36" t="s">
        <v>4</v>
      </c>
      <c r="D11" s="36" t="s">
        <v>4</v>
      </c>
      <c r="E11" s="36" t="s">
        <v>4</v>
      </c>
      <c r="F11" s="21" t="s">
        <v>4</v>
      </c>
    </row>
    <row r="12" spans="1:6" ht="15.75" customHeight="1">
      <c r="A12" s="21"/>
      <c r="B12" s="36" t="s">
        <v>4</v>
      </c>
      <c r="C12" s="36" t="s">
        <v>4</v>
      </c>
      <c r="D12" s="36" t="s">
        <v>4</v>
      </c>
      <c r="E12" s="36" t="s">
        <v>4</v>
      </c>
      <c r="F12" s="21" t="s">
        <v>4</v>
      </c>
    </row>
    <row r="13" spans="1:6" ht="15.75" customHeight="1">
      <c r="A13" s="21" t="s">
        <v>21</v>
      </c>
      <c r="B13" s="36" t="s">
        <v>4</v>
      </c>
      <c r="C13" s="36" t="s">
        <v>4</v>
      </c>
      <c r="D13" s="36" t="s">
        <v>4</v>
      </c>
      <c r="E13" s="36" t="s">
        <v>4</v>
      </c>
      <c r="F13" s="21" t="s">
        <v>4</v>
      </c>
    </row>
    <row r="14" spans="1:6" ht="15.75" customHeight="1">
      <c r="A14" s="32" t="s">
        <v>543</v>
      </c>
      <c r="B14" s="36" t="s">
        <v>4</v>
      </c>
      <c r="C14" s="36" t="s">
        <v>4</v>
      </c>
      <c r="D14" s="36" t="s">
        <v>4</v>
      </c>
      <c r="E14" s="36" t="s">
        <v>4</v>
      </c>
      <c r="F14" s="21" t="s">
        <v>4</v>
      </c>
    </row>
    <row r="15" spans="1:6" ht="15.75" customHeight="1">
      <c r="A15" s="32" t="s">
        <v>541</v>
      </c>
      <c r="B15" s="36" t="s">
        <v>4</v>
      </c>
      <c r="C15" s="36" t="s">
        <v>4</v>
      </c>
      <c r="D15" s="36" t="s">
        <v>4</v>
      </c>
      <c r="E15" s="36" t="s">
        <v>4</v>
      </c>
      <c r="F15" s="21" t="s">
        <v>4</v>
      </c>
    </row>
    <row r="16" spans="1:6" ht="15.75" customHeight="1">
      <c r="A16" s="32" t="s">
        <v>542</v>
      </c>
      <c r="B16" s="36" t="s">
        <v>4</v>
      </c>
      <c r="C16" s="36" t="s">
        <v>4</v>
      </c>
      <c r="D16" s="36" t="s">
        <v>4</v>
      </c>
      <c r="E16" s="36" t="s">
        <v>4</v>
      </c>
      <c r="F16" s="21" t="s">
        <v>4</v>
      </c>
    </row>
    <row r="17" spans="1:7" ht="15.75" customHeight="1">
      <c r="A17" s="32" t="s">
        <v>544</v>
      </c>
      <c r="B17" s="36" t="s">
        <v>4</v>
      </c>
      <c r="C17" s="36" t="s">
        <v>4</v>
      </c>
      <c r="D17" s="36" t="s">
        <v>4</v>
      </c>
      <c r="E17" s="36" t="s">
        <v>4</v>
      </c>
      <c r="F17" s="21" t="s">
        <v>4</v>
      </c>
    </row>
    <row r="18" spans="1:7" ht="15.75" customHeight="1">
      <c r="A18" s="32" t="s">
        <v>545</v>
      </c>
      <c r="B18" s="36" t="s">
        <v>4</v>
      </c>
      <c r="C18" s="36" t="s">
        <v>4</v>
      </c>
      <c r="D18" s="36" t="s">
        <v>4</v>
      </c>
      <c r="E18" s="36" t="s">
        <v>4</v>
      </c>
      <c r="F18" s="21" t="s">
        <v>4</v>
      </c>
      <c r="G18" s="32">
        <f>((0.75+0.02*30)*7.56+2.82)*1.33/0.9</f>
        <v>19.249533333333336</v>
      </c>
    </row>
    <row r="19" spans="1:7" ht="15.75" customHeight="1">
      <c r="A19" s="32" t="s">
        <v>546</v>
      </c>
      <c r="B19" s="36" t="s">
        <v>4</v>
      </c>
      <c r="C19" s="36" t="s">
        <v>4</v>
      </c>
      <c r="D19" s="36" t="s">
        <v>4</v>
      </c>
      <c r="E19" s="36" t="s">
        <v>4</v>
      </c>
      <c r="F19" s="21" t="s">
        <v>4</v>
      </c>
      <c r="G19" s="3">
        <f>60/19.25</f>
        <v>3.116883116883117</v>
      </c>
    </row>
    <row r="20" spans="1:7" ht="15.75" customHeight="1">
      <c r="A20" s="21" t="s">
        <v>4</v>
      </c>
      <c r="B20" s="36" t="s">
        <v>4</v>
      </c>
      <c r="C20" s="36" t="s">
        <v>4</v>
      </c>
      <c r="D20" s="36" t="s">
        <v>4</v>
      </c>
      <c r="E20" s="36" t="s">
        <v>4</v>
      </c>
      <c r="F20" s="21" t="s">
        <v>4</v>
      </c>
    </row>
    <row r="21" spans="1:7" ht="15.75" customHeight="1">
      <c r="A21" s="21" t="s">
        <v>22</v>
      </c>
      <c r="B21" s="36" t="s">
        <v>4</v>
      </c>
      <c r="C21" s="36" t="s">
        <v>4</v>
      </c>
      <c r="D21" s="36" t="s">
        <v>4</v>
      </c>
      <c r="E21" s="36" t="s">
        <v>4</v>
      </c>
      <c r="F21" s="21" t="s">
        <v>4</v>
      </c>
    </row>
    <row r="22" spans="1:7" ht="15.75" customHeight="1">
      <c r="A22" s="21" t="s">
        <v>4</v>
      </c>
      <c r="B22" s="36" t="s">
        <v>4</v>
      </c>
      <c r="C22" s="36" t="s">
        <v>4</v>
      </c>
      <c r="D22" s="36" t="s">
        <v>4</v>
      </c>
      <c r="E22" s="36" t="s">
        <v>4</v>
      </c>
      <c r="F22" s="21" t="s">
        <v>4</v>
      </c>
    </row>
    <row r="23" spans="1:7" ht="15.75" customHeight="1">
      <c r="A23" s="21" t="s">
        <v>23</v>
      </c>
      <c r="B23" s="36" t="s">
        <v>4</v>
      </c>
      <c r="C23" s="36" t="s">
        <v>4</v>
      </c>
      <c r="D23" s="36" t="s">
        <v>4</v>
      </c>
      <c r="E23" s="36" t="s">
        <v>4</v>
      </c>
      <c r="F23" s="21" t="s">
        <v>4</v>
      </c>
    </row>
    <row r="24" spans="1:7" ht="15.75" customHeight="1">
      <c r="A24" s="32" t="s">
        <v>547</v>
      </c>
      <c r="B24" s="35">
        <v>7215.38</v>
      </c>
      <c r="C24" s="36" t="s">
        <v>4</v>
      </c>
      <c r="D24" s="36" t="s">
        <v>4</v>
      </c>
      <c r="E24" s="35">
        <f>B24</f>
        <v>7215.38</v>
      </c>
      <c r="F24" s="21" t="s">
        <v>4</v>
      </c>
      <c r="G24" s="3">
        <f>22512/3.12</f>
        <v>7215.3846153846152</v>
      </c>
    </row>
    <row r="25" spans="1:7" ht="15.75" customHeight="1">
      <c r="A25" s="32" t="s">
        <v>548</v>
      </c>
      <c r="B25" s="36" t="s">
        <v>4</v>
      </c>
      <c r="C25" s="36">
        <v>12988.78</v>
      </c>
      <c r="D25" s="36" t="s">
        <v>4</v>
      </c>
      <c r="E25" s="36">
        <f>C25</f>
        <v>12988.78</v>
      </c>
      <c r="F25" s="21" t="s">
        <v>4</v>
      </c>
      <c r="G25" s="3">
        <f>40525/3.12</f>
        <v>12988.782051282051</v>
      </c>
    </row>
    <row r="26" spans="1:7" ht="15.75" customHeight="1">
      <c r="A26" s="32" t="s">
        <v>549</v>
      </c>
      <c r="B26" s="36" t="s">
        <v>4</v>
      </c>
      <c r="C26" s="36" t="s">
        <v>4</v>
      </c>
      <c r="D26" s="36">
        <v>9307.3700000000008</v>
      </c>
      <c r="E26" s="36">
        <f>D26</f>
        <v>9307.3700000000008</v>
      </c>
      <c r="F26" s="21" t="s">
        <v>4</v>
      </c>
      <c r="G26" s="3">
        <f>29039/3.12</f>
        <v>9307.3717948717949</v>
      </c>
    </row>
    <row r="27" spans="1:7" ht="15.75" customHeight="1">
      <c r="A27" s="21"/>
      <c r="B27" s="36" t="s">
        <v>4</v>
      </c>
      <c r="C27" s="36" t="s">
        <v>4</v>
      </c>
      <c r="D27" s="36" t="s">
        <v>4</v>
      </c>
      <c r="E27" s="36" t="s">
        <v>4</v>
      </c>
      <c r="F27" s="21" t="s">
        <v>4</v>
      </c>
    </row>
    <row r="28" spans="1:7" ht="15.75" customHeight="1">
      <c r="A28" s="21" t="s">
        <v>24</v>
      </c>
      <c r="B28" s="36" t="s">
        <v>4</v>
      </c>
      <c r="C28" s="36" t="s">
        <v>4</v>
      </c>
      <c r="D28" s="36" t="s">
        <v>4</v>
      </c>
      <c r="E28" s="36" t="s">
        <v>4</v>
      </c>
      <c r="F28" s="21" t="s">
        <v>4</v>
      </c>
    </row>
    <row r="29" spans="1:7" ht="15.75" customHeight="1">
      <c r="A29" s="32" t="s">
        <v>550</v>
      </c>
      <c r="B29" s="36" t="s">
        <v>4</v>
      </c>
      <c r="C29" s="36" t="s">
        <v>4</v>
      </c>
      <c r="D29" s="36">
        <v>7771.79</v>
      </c>
      <c r="E29" s="36">
        <f>D29</f>
        <v>7771.79</v>
      </c>
      <c r="F29" s="21" t="s">
        <v>4</v>
      </c>
      <c r="G29" s="3">
        <f>24248/3.12</f>
        <v>7771.7948717948711</v>
      </c>
    </row>
    <row r="30" spans="1:7" ht="15.75" customHeight="1">
      <c r="A30" s="21" t="s">
        <v>4</v>
      </c>
      <c r="B30" s="36" t="s">
        <v>4</v>
      </c>
      <c r="C30" s="36" t="s">
        <v>4</v>
      </c>
      <c r="D30" s="36" t="s">
        <v>4</v>
      </c>
      <c r="E30" s="36" t="s">
        <v>4</v>
      </c>
      <c r="F30" s="21" t="s">
        <v>4</v>
      </c>
    </row>
    <row r="31" spans="1:7" ht="15.75" customHeight="1">
      <c r="A31" s="21" t="s">
        <v>25</v>
      </c>
      <c r="B31" s="36" t="s">
        <v>4</v>
      </c>
      <c r="C31" s="36" t="s">
        <v>4</v>
      </c>
      <c r="D31" s="36" t="s">
        <v>4</v>
      </c>
      <c r="E31" s="36" t="s">
        <v>4</v>
      </c>
      <c r="F31" s="21" t="s">
        <v>4</v>
      </c>
    </row>
    <row r="32" spans="1:7" ht="15.75" customHeight="1">
      <c r="A32" s="32" t="s">
        <v>551</v>
      </c>
      <c r="B32" s="36">
        <v>12914.74</v>
      </c>
      <c r="C32" s="36" t="s">
        <v>4</v>
      </c>
      <c r="D32" s="36" t="s">
        <v>4</v>
      </c>
      <c r="E32" s="36">
        <f>B32</f>
        <v>12914.74</v>
      </c>
      <c r="F32" s="21" t="s">
        <v>4</v>
      </c>
      <c r="G32" s="3">
        <f>40294/3.12</f>
        <v>12914.74358974359</v>
      </c>
    </row>
    <row r="33" spans="1:7" ht="15.75" customHeight="1">
      <c r="A33" s="32" t="s">
        <v>552</v>
      </c>
      <c r="B33" s="36" t="s">
        <v>4</v>
      </c>
      <c r="C33" s="36">
        <v>5762.82</v>
      </c>
      <c r="D33" s="36" t="s">
        <v>4</v>
      </c>
      <c r="E33" s="36">
        <f>C33</f>
        <v>5762.82</v>
      </c>
      <c r="F33" s="21" t="s">
        <v>4</v>
      </c>
      <c r="G33" s="3">
        <f>17980/3.12</f>
        <v>5762.8205128205127</v>
      </c>
    </row>
    <row r="34" spans="1:7" ht="15.75" customHeight="1">
      <c r="A34" s="32" t="s">
        <v>553</v>
      </c>
      <c r="B34" s="36" t="s">
        <v>4</v>
      </c>
      <c r="C34" s="36" t="s">
        <v>4</v>
      </c>
      <c r="D34" s="35">
        <v>1808.65</v>
      </c>
      <c r="E34" s="35">
        <f>D34</f>
        <v>1808.65</v>
      </c>
      <c r="F34" s="21" t="s">
        <v>4</v>
      </c>
      <c r="G34" s="3">
        <f>5643/3.12</f>
        <v>1808.6538461538462</v>
      </c>
    </row>
    <row r="35" spans="1:7" ht="15.75" customHeight="1">
      <c r="A35" s="21" t="s">
        <v>4</v>
      </c>
      <c r="B35" s="36" t="s">
        <v>4</v>
      </c>
      <c r="C35" s="36" t="s">
        <v>4</v>
      </c>
      <c r="D35" s="36" t="s">
        <v>4</v>
      </c>
      <c r="E35" s="36" t="s">
        <v>4</v>
      </c>
      <c r="F35" s="21" t="s">
        <v>4</v>
      </c>
    </row>
    <row r="36" spans="1:7" ht="15.75" customHeight="1">
      <c r="A36" s="21" t="s">
        <v>26</v>
      </c>
      <c r="B36" s="36" t="s">
        <v>4</v>
      </c>
      <c r="C36" s="36" t="s">
        <v>4</v>
      </c>
      <c r="D36" s="36" t="s">
        <v>4</v>
      </c>
      <c r="E36" s="36" t="s">
        <v>4</v>
      </c>
      <c r="F36" s="21" t="s">
        <v>4</v>
      </c>
    </row>
    <row r="37" spans="1:7" ht="15.75" customHeight="1">
      <c r="A37" s="23" t="s">
        <v>527</v>
      </c>
      <c r="B37" s="36">
        <v>2271.94</v>
      </c>
      <c r="C37" s="36" t="s">
        <v>4</v>
      </c>
      <c r="D37" s="36" t="s">
        <v>4</v>
      </c>
      <c r="E37" s="36">
        <f>B37</f>
        <v>2271.94</v>
      </c>
      <c r="F37" s="21" t="s">
        <v>4</v>
      </c>
    </row>
    <row r="38" spans="1:7" ht="15.75" customHeight="1">
      <c r="A38" s="23" t="s">
        <v>529</v>
      </c>
      <c r="B38" s="36" t="s">
        <v>4</v>
      </c>
      <c r="C38" s="36">
        <v>3686.62</v>
      </c>
      <c r="D38" s="36" t="s">
        <v>4</v>
      </c>
      <c r="E38" s="36">
        <f>C38</f>
        <v>3686.62</v>
      </c>
      <c r="F38" s="21" t="s">
        <v>4</v>
      </c>
    </row>
    <row r="39" spans="1:7" ht="15.75" customHeight="1">
      <c r="A39" s="23" t="s">
        <v>528</v>
      </c>
      <c r="B39" s="36" t="s">
        <v>4</v>
      </c>
      <c r="C39" s="36" t="s">
        <v>4</v>
      </c>
      <c r="D39" s="36">
        <v>8016.03</v>
      </c>
      <c r="E39" s="36">
        <f>D39</f>
        <v>8016.03</v>
      </c>
      <c r="F39" s="21" t="s">
        <v>4</v>
      </c>
    </row>
    <row r="40" spans="1:7" ht="15.75" customHeight="1">
      <c r="A40" s="21" t="s">
        <v>4</v>
      </c>
      <c r="B40" s="36" t="s">
        <v>4</v>
      </c>
      <c r="C40" s="36" t="s">
        <v>4</v>
      </c>
      <c r="D40" s="36" t="s">
        <v>4</v>
      </c>
      <c r="E40" s="36" t="s">
        <v>4</v>
      </c>
      <c r="F40" s="21" t="s">
        <v>4</v>
      </c>
    </row>
    <row r="41" spans="1:7" ht="15.75" customHeight="1">
      <c r="A41" s="21" t="s">
        <v>8</v>
      </c>
      <c r="B41" s="37">
        <f>SUM(B10:B39)</f>
        <v>22402.059999999998</v>
      </c>
      <c r="C41" s="37">
        <f t="shared" ref="C41:D41" si="0">SUM(C10:C39)</f>
        <v>22438.219999999998</v>
      </c>
      <c r="D41" s="37">
        <f t="shared" si="0"/>
        <v>26903.84</v>
      </c>
      <c r="E41" s="37">
        <f>SUM(B41:D41)</f>
        <v>71744.12</v>
      </c>
      <c r="F41" s="21" t="s">
        <v>4</v>
      </c>
    </row>
    <row r="42" spans="1:7" ht="15.75" customHeight="1">
      <c r="A42" s="21" t="s">
        <v>4</v>
      </c>
      <c r="B42" s="36" t="s">
        <v>4</v>
      </c>
      <c r="C42" s="36" t="s">
        <v>4</v>
      </c>
      <c r="D42" s="36" t="s">
        <v>4</v>
      </c>
      <c r="E42" s="36" t="s">
        <v>4</v>
      </c>
      <c r="F42" s="21" t="s">
        <v>4</v>
      </c>
    </row>
    <row r="43" spans="1:7" ht="15.75" customHeight="1">
      <c r="A43" s="21" t="s">
        <v>27</v>
      </c>
      <c r="B43" s="36" t="s">
        <v>4</v>
      </c>
      <c r="C43" s="36" t="s">
        <v>4</v>
      </c>
      <c r="D43" s="36" t="s">
        <v>4</v>
      </c>
      <c r="E43" s="36" t="s">
        <v>4</v>
      </c>
      <c r="F43" s="21" t="s">
        <v>4</v>
      </c>
    </row>
    <row r="44" spans="1:7" ht="15.75" customHeight="1">
      <c r="A44" s="32" t="s">
        <v>554</v>
      </c>
      <c r="B44" s="36" t="s">
        <v>4</v>
      </c>
      <c r="C44" s="36">
        <v>10170.19</v>
      </c>
      <c r="D44" s="36" t="s">
        <v>4</v>
      </c>
      <c r="E44" s="36">
        <f>C44</f>
        <v>10170.19</v>
      </c>
      <c r="F44" s="21" t="s">
        <v>4</v>
      </c>
      <c r="G44" s="3">
        <f>2/8*126924/3.12</f>
        <v>10170.192307692307</v>
      </c>
    </row>
    <row r="45" spans="1:7" ht="15.75" customHeight="1">
      <c r="A45" s="32" t="s">
        <v>555</v>
      </c>
      <c r="B45" s="36"/>
      <c r="C45" s="36">
        <v>3029.17</v>
      </c>
      <c r="D45" s="36" t="s">
        <v>4</v>
      </c>
      <c r="E45" s="36">
        <f>C45</f>
        <v>3029.17</v>
      </c>
      <c r="F45" s="21" t="s">
        <v>4</v>
      </c>
      <c r="G45" s="3">
        <f>1/8*75608/3.12</f>
        <v>3029.1666666666665</v>
      </c>
    </row>
    <row r="46" spans="1:7" ht="15.75" customHeight="1">
      <c r="A46" s="32" t="s">
        <v>556</v>
      </c>
      <c r="B46" s="36"/>
      <c r="C46" s="36">
        <v>4109.5</v>
      </c>
      <c r="D46" s="36" t="s">
        <v>4</v>
      </c>
      <c r="E46" s="36">
        <f>C46</f>
        <v>4109.5</v>
      </c>
      <c r="F46" s="21" t="s">
        <v>4</v>
      </c>
      <c r="G46" s="3">
        <f>1/8*102573/3.12</f>
        <v>4109.4951923076924</v>
      </c>
    </row>
    <row r="47" spans="1:7" ht="15.75" customHeight="1">
      <c r="A47" s="21" t="s">
        <v>4</v>
      </c>
      <c r="B47" s="36" t="s">
        <v>4</v>
      </c>
      <c r="C47" s="36" t="s">
        <v>4</v>
      </c>
      <c r="D47" s="36" t="s">
        <v>4</v>
      </c>
      <c r="E47" s="36" t="s">
        <v>4</v>
      </c>
      <c r="F47" s="21" t="s">
        <v>4</v>
      </c>
    </row>
    <row r="48" spans="1:7" ht="15.75" customHeight="1">
      <c r="A48" s="5" t="s">
        <v>8</v>
      </c>
      <c r="B48" s="38" t="s">
        <v>4</v>
      </c>
      <c r="C48" s="39">
        <f>SUM(C44:C47)</f>
        <v>17308.86</v>
      </c>
      <c r="D48" s="38" t="s">
        <v>4</v>
      </c>
      <c r="E48" s="39">
        <f>SUM(E44:E47)</f>
        <v>17308.86</v>
      </c>
      <c r="F48" s="5" t="s">
        <v>4</v>
      </c>
    </row>
    <row r="49" spans="1:8" ht="15.75" customHeight="1">
      <c r="A49" s="22"/>
      <c r="B49" s="40"/>
      <c r="C49" s="36"/>
      <c r="D49" s="40"/>
      <c r="E49" s="36"/>
      <c r="F49" s="22"/>
    </row>
    <row r="50" spans="1:8" ht="15.75" customHeight="1">
      <c r="A50" s="22"/>
      <c r="B50" s="40"/>
      <c r="C50" s="36"/>
      <c r="D50" s="40"/>
      <c r="E50" s="36"/>
      <c r="F50" s="22"/>
    </row>
    <row r="51" spans="1:8" ht="15.75" customHeight="1">
      <c r="A51" s="21" t="s">
        <v>4</v>
      </c>
      <c r="B51" s="36" t="s">
        <v>4</v>
      </c>
      <c r="C51" s="36" t="s">
        <v>4</v>
      </c>
      <c r="D51" s="36" t="s">
        <v>4</v>
      </c>
      <c r="E51" s="36" t="s">
        <v>4</v>
      </c>
      <c r="F51" s="21" t="s">
        <v>4</v>
      </c>
    </row>
    <row r="52" spans="1:8" ht="15.75" customHeight="1">
      <c r="A52" s="21" t="s">
        <v>4</v>
      </c>
      <c r="B52" s="36" t="s">
        <v>4</v>
      </c>
      <c r="C52" s="36" t="s">
        <v>4</v>
      </c>
      <c r="D52" s="36" t="s">
        <v>4</v>
      </c>
      <c r="E52" s="36" t="s">
        <v>4</v>
      </c>
      <c r="F52" s="21" t="s">
        <v>4</v>
      </c>
    </row>
    <row r="53" spans="1:8" ht="15.75" customHeight="1" thickBot="1">
      <c r="A53" s="24" t="s">
        <v>6</v>
      </c>
      <c r="B53" s="47">
        <f>B41</f>
        <v>22402.059999999998</v>
      </c>
      <c r="C53" s="47">
        <f>C41+C48</f>
        <v>39747.08</v>
      </c>
      <c r="D53" s="47">
        <f t="shared" ref="D53" si="1">D41</f>
        <v>26903.84</v>
      </c>
      <c r="E53" s="47">
        <f>SUM(B53:D53)</f>
        <v>89052.98</v>
      </c>
      <c r="F53" s="24" t="s">
        <v>4</v>
      </c>
      <c r="G53" s="25"/>
      <c r="H53" s="25"/>
    </row>
    <row r="54" spans="1:8" ht="15.75" customHeight="1" thickTop="1">
      <c r="A54" s="4" t="s">
        <v>20</v>
      </c>
      <c r="B54" s="35">
        <f>B103</f>
        <v>23450.859999999997</v>
      </c>
      <c r="C54" s="35">
        <f>C103</f>
        <v>41612.44</v>
      </c>
      <c r="D54" s="35">
        <f>D103</f>
        <v>25284.36</v>
      </c>
      <c r="E54" s="35">
        <f>E103</f>
        <v>90347.66</v>
      </c>
      <c r="F54" s="4"/>
    </row>
    <row r="55" spans="1:8" ht="15.75" customHeight="1">
      <c r="A55" s="4"/>
      <c r="B55" s="36" t="s">
        <v>4</v>
      </c>
      <c r="C55" s="36" t="s">
        <v>4</v>
      </c>
      <c r="D55" s="36" t="s">
        <v>4</v>
      </c>
      <c r="E55" s="36" t="s">
        <v>4</v>
      </c>
      <c r="F55" s="4" t="s">
        <v>4</v>
      </c>
    </row>
    <row r="56" spans="1:8" ht="15.75" customHeight="1">
      <c r="A56" s="4"/>
      <c r="B56" s="36" t="s">
        <v>4</v>
      </c>
      <c r="C56" s="36" t="s">
        <v>4</v>
      </c>
      <c r="D56" s="36" t="s">
        <v>4</v>
      </c>
      <c r="E56" s="36" t="s">
        <v>4</v>
      </c>
      <c r="F56" s="4" t="s">
        <v>4</v>
      </c>
    </row>
    <row r="57" spans="1:8" ht="15.75" customHeight="1">
      <c r="A57" s="4"/>
      <c r="B57" s="36" t="s">
        <v>4</v>
      </c>
      <c r="C57" s="36" t="s">
        <v>4</v>
      </c>
      <c r="D57" s="36" t="s">
        <v>4</v>
      </c>
      <c r="E57" s="36" t="s">
        <v>4</v>
      </c>
      <c r="F57" s="4" t="s">
        <v>4</v>
      </c>
    </row>
    <row r="58" spans="1:8" ht="15.75" customHeight="1">
      <c r="A58" s="4" t="s">
        <v>445</v>
      </c>
      <c r="B58" s="36" t="s">
        <v>4</v>
      </c>
      <c r="C58" s="36" t="s">
        <v>4</v>
      </c>
      <c r="D58" s="36" t="s">
        <v>4</v>
      </c>
      <c r="E58" s="36" t="s">
        <v>4</v>
      </c>
      <c r="F58" s="4" t="s">
        <v>4</v>
      </c>
    </row>
    <row r="59" spans="1:8" ht="15.75" customHeight="1">
      <c r="A59" s="4" t="s">
        <v>430</v>
      </c>
      <c r="B59" s="36" t="s">
        <v>4</v>
      </c>
      <c r="C59" s="36" t="s">
        <v>4</v>
      </c>
      <c r="D59" s="36" t="s">
        <v>4</v>
      </c>
      <c r="E59" s="36" t="s">
        <v>4</v>
      </c>
      <c r="F59" s="4" t="s">
        <v>4</v>
      </c>
    </row>
    <row r="60" spans="1:8" ht="15.75" customHeight="1">
      <c r="A60" s="21" t="s">
        <v>468</v>
      </c>
      <c r="B60" s="36" t="s">
        <v>4</v>
      </c>
      <c r="C60" s="36" t="s">
        <v>4</v>
      </c>
      <c r="D60" s="36" t="s">
        <v>4</v>
      </c>
      <c r="E60" s="36" t="s">
        <v>4</v>
      </c>
      <c r="F60" s="4" t="s">
        <v>4</v>
      </c>
    </row>
    <row r="61" spans="1:8" ht="15.75" customHeight="1">
      <c r="A61" s="4"/>
      <c r="B61" s="36" t="s">
        <v>4</v>
      </c>
      <c r="C61" s="36" t="s">
        <v>4</v>
      </c>
      <c r="D61" s="36" t="s">
        <v>4</v>
      </c>
      <c r="E61" s="36" t="s">
        <v>4</v>
      </c>
      <c r="F61" s="4" t="s">
        <v>4</v>
      </c>
    </row>
    <row r="62" spans="1:8" ht="15.75" customHeight="1">
      <c r="A62" s="4" t="s">
        <v>21</v>
      </c>
      <c r="B62" s="36" t="s">
        <v>4</v>
      </c>
      <c r="C62" s="36" t="s">
        <v>4</v>
      </c>
      <c r="D62" s="36" t="s">
        <v>4</v>
      </c>
      <c r="E62" s="36" t="s">
        <v>4</v>
      </c>
      <c r="F62" s="4" t="s">
        <v>4</v>
      </c>
    </row>
    <row r="63" spans="1:8" ht="15.75" customHeight="1">
      <c r="A63" s="33" t="s">
        <v>1967</v>
      </c>
      <c r="B63" s="36" t="s">
        <v>4</v>
      </c>
      <c r="C63" s="36" t="s">
        <v>4</v>
      </c>
      <c r="D63" s="36" t="s">
        <v>4</v>
      </c>
      <c r="E63" s="36" t="s">
        <v>4</v>
      </c>
      <c r="F63" s="4" t="s">
        <v>4</v>
      </c>
    </row>
    <row r="64" spans="1:8" ht="15.75" customHeight="1">
      <c r="A64" s="33" t="s">
        <v>1968</v>
      </c>
      <c r="B64" s="36" t="s">
        <v>4</v>
      </c>
      <c r="C64" s="36" t="s">
        <v>4</v>
      </c>
      <c r="D64" s="36" t="s">
        <v>4</v>
      </c>
      <c r="E64" s="36" t="s">
        <v>4</v>
      </c>
      <c r="F64" s="4" t="s">
        <v>4</v>
      </c>
    </row>
    <row r="65" spans="1:7" ht="15.75" customHeight="1">
      <c r="A65" s="33" t="s">
        <v>542</v>
      </c>
      <c r="B65" s="36" t="s">
        <v>4</v>
      </c>
      <c r="C65" s="36" t="s">
        <v>4</v>
      </c>
      <c r="D65" s="36" t="s">
        <v>4</v>
      </c>
      <c r="E65" s="36" t="s">
        <v>4</v>
      </c>
      <c r="F65" s="4" t="s">
        <v>4</v>
      </c>
    </row>
    <row r="66" spans="1:7" ht="15.75" customHeight="1">
      <c r="A66" s="20" t="s">
        <v>467</v>
      </c>
      <c r="B66" s="36" t="s">
        <v>4</v>
      </c>
      <c r="C66" s="36" t="s">
        <v>4</v>
      </c>
      <c r="D66" s="36" t="s">
        <v>4</v>
      </c>
      <c r="E66" s="36" t="s">
        <v>4</v>
      </c>
      <c r="F66" s="4" t="s">
        <v>4</v>
      </c>
      <c r="G66" s="33">
        <f>((0.75+0.02*30)*8+2.82)*1.33/0.9</f>
        <v>20.127333333333336</v>
      </c>
    </row>
    <row r="67" spans="1:7" ht="15.75" customHeight="1">
      <c r="A67" s="33" t="s">
        <v>1969</v>
      </c>
      <c r="B67" s="36" t="s">
        <v>4</v>
      </c>
      <c r="C67" s="36" t="s">
        <v>4</v>
      </c>
      <c r="D67" s="36" t="s">
        <v>4</v>
      </c>
      <c r="E67" s="36" t="s">
        <v>4</v>
      </c>
      <c r="F67" s="4" t="s">
        <v>4</v>
      </c>
      <c r="G67" s="3">
        <f>60/20.13</f>
        <v>2.9806259314456036</v>
      </c>
    </row>
    <row r="68" spans="1:7" ht="15.75" customHeight="1">
      <c r="A68" s="33" t="s">
        <v>1970</v>
      </c>
      <c r="B68" s="36" t="s">
        <v>4</v>
      </c>
      <c r="C68" s="36" t="s">
        <v>4</v>
      </c>
      <c r="D68" s="36" t="s">
        <v>4</v>
      </c>
      <c r="E68" s="36" t="s">
        <v>4</v>
      </c>
      <c r="F68" s="4" t="s">
        <v>4</v>
      </c>
    </row>
    <row r="69" spans="1:7" ht="15.75" customHeight="1">
      <c r="A69" s="4" t="s">
        <v>4</v>
      </c>
      <c r="B69" s="36" t="s">
        <v>4</v>
      </c>
      <c r="C69" s="36" t="s">
        <v>4</v>
      </c>
      <c r="D69" s="36" t="s">
        <v>4</v>
      </c>
      <c r="E69" s="36" t="s">
        <v>4</v>
      </c>
      <c r="F69" s="4" t="s">
        <v>4</v>
      </c>
    </row>
    <row r="70" spans="1:7" ht="15.75" customHeight="1">
      <c r="A70" s="4" t="s">
        <v>22</v>
      </c>
      <c r="B70" s="36" t="s">
        <v>4</v>
      </c>
      <c r="C70" s="36" t="s">
        <v>4</v>
      </c>
      <c r="D70" s="36" t="s">
        <v>4</v>
      </c>
      <c r="E70" s="36" t="s">
        <v>4</v>
      </c>
      <c r="F70" s="4" t="s">
        <v>4</v>
      </c>
    </row>
    <row r="71" spans="1:7" ht="15.75" customHeight="1">
      <c r="A71" s="4" t="s">
        <v>4</v>
      </c>
      <c r="B71" s="36" t="s">
        <v>4</v>
      </c>
      <c r="C71" s="36" t="s">
        <v>4</v>
      </c>
      <c r="D71" s="36" t="s">
        <v>4</v>
      </c>
      <c r="E71" s="36" t="s">
        <v>4</v>
      </c>
      <c r="F71" s="4" t="s">
        <v>4</v>
      </c>
    </row>
    <row r="72" spans="1:7" ht="15.75" customHeight="1">
      <c r="A72" s="4" t="s">
        <v>23</v>
      </c>
      <c r="B72" s="36" t="s">
        <v>4</v>
      </c>
      <c r="C72" s="36" t="s">
        <v>4</v>
      </c>
      <c r="D72" s="36" t="s">
        <v>4</v>
      </c>
      <c r="E72" s="36" t="s">
        <v>4</v>
      </c>
      <c r="F72" s="4" t="s">
        <v>4</v>
      </c>
      <c r="G72" s="3">
        <f>22512/2.98</f>
        <v>7554.3624161073822</v>
      </c>
    </row>
    <row r="73" spans="1:7" ht="15.75" customHeight="1">
      <c r="A73" s="33" t="s">
        <v>1971</v>
      </c>
      <c r="B73" s="36">
        <v>7554.36</v>
      </c>
      <c r="C73" s="36" t="s">
        <v>4</v>
      </c>
      <c r="D73" s="36" t="s">
        <v>4</v>
      </c>
      <c r="E73" s="36">
        <f>B73</f>
        <v>7554.36</v>
      </c>
      <c r="F73" s="4" t="s">
        <v>4</v>
      </c>
      <c r="G73" s="3">
        <f>40525/2.98</f>
        <v>13598.993288590604</v>
      </c>
    </row>
    <row r="74" spans="1:7" ht="15.75" customHeight="1">
      <c r="A74" s="33" t="s">
        <v>1972</v>
      </c>
      <c r="B74" s="36" t="s">
        <v>4</v>
      </c>
      <c r="C74" s="36">
        <v>13598.99</v>
      </c>
      <c r="D74" s="36" t="s">
        <v>4</v>
      </c>
      <c r="E74" s="36">
        <f>C74</f>
        <v>13598.99</v>
      </c>
      <c r="F74" s="4" t="s">
        <v>4</v>
      </c>
      <c r="G74" s="3">
        <f>29039/2.98</f>
        <v>9744.6308724832215</v>
      </c>
    </row>
    <row r="75" spans="1:7" ht="15.75" customHeight="1">
      <c r="A75" s="33" t="s">
        <v>1973</v>
      </c>
      <c r="B75" s="36" t="s">
        <v>4</v>
      </c>
      <c r="C75" s="36" t="s">
        <v>4</v>
      </c>
      <c r="D75" s="36">
        <v>9744.6299999999992</v>
      </c>
      <c r="E75" s="36">
        <f>D75</f>
        <v>9744.6299999999992</v>
      </c>
      <c r="F75" s="4" t="s">
        <v>4</v>
      </c>
    </row>
    <row r="76" spans="1:7" ht="15.75" customHeight="1">
      <c r="A76" s="4"/>
      <c r="B76" s="36" t="s">
        <v>4</v>
      </c>
      <c r="C76" s="36" t="s">
        <v>4</v>
      </c>
      <c r="D76" s="36" t="s">
        <v>4</v>
      </c>
      <c r="E76" s="36" t="s">
        <v>4</v>
      </c>
      <c r="F76" s="4" t="s">
        <v>4</v>
      </c>
    </row>
    <row r="77" spans="1:7" ht="15.75" customHeight="1">
      <c r="A77" s="4" t="s">
        <v>24</v>
      </c>
      <c r="B77" s="36" t="s">
        <v>4</v>
      </c>
      <c r="C77" s="36" t="s">
        <v>4</v>
      </c>
      <c r="D77" s="36" t="s">
        <v>4</v>
      </c>
      <c r="E77" s="36" t="s">
        <v>4</v>
      </c>
      <c r="F77" s="4" t="s">
        <v>4</v>
      </c>
      <c r="G77" s="3">
        <f>24248/2.98</f>
        <v>8136.9127516778526</v>
      </c>
    </row>
    <row r="78" spans="1:7" ht="15.75" customHeight="1">
      <c r="A78" s="33" t="s">
        <v>1974</v>
      </c>
      <c r="B78" s="36" t="s">
        <v>4</v>
      </c>
      <c r="C78" s="36" t="s">
        <v>4</v>
      </c>
      <c r="D78" s="35">
        <v>8136.91</v>
      </c>
      <c r="E78" s="35">
        <f>D78</f>
        <v>8136.91</v>
      </c>
      <c r="F78" s="4" t="s">
        <v>4</v>
      </c>
    </row>
    <row r="79" spans="1:7" ht="15.75" customHeight="1">
      <c r="A79" s="4" t="s">
        <v>4</v>
      </c>
      <c r="B79" s="36" t="s">
        <v>4</v>
      </c>
      <c r="C79" s="36" t="s">
        <v>4</v>
      </c>
      <c r="D79" s="35" t="s">
        <v>4</v>
      </c>
      <c r="E79" s="35" t="s">
        <v>4</v>
      </c>
      <c r="F79" s="4" t="s">
        <v>4</v>
      </c>
    </row>
    <row r="80" spans="1:7" ht="15.75" customHeight="1">
      <c r="A80" s="4" t="s">
        <v>25</v>
      </c>
      <c r="B80" s="36" t="s">
        <v>4</v>
      </c>
      <c r="C80" s="36" t="s">
        <v>4</v>
      </c>
      <c r="D80" s="36" t="s">
        <v>4</v>
      </c>
      <c r="E80" s="36" t="s">
        <v>4</v>
      </c>
      <c r="F80" s="4" t="s">
        <v>4</v>
      </c>
      <c r="G80" s="3">
        <f>40294/2.98</f>
        <v>13521.476510067114</v>
      </c>
    </row>
    <row r="81" spans="1:7" ht="15.75" customHeight="1">
      <c r="A81" s="33" t="s">
        <v>1975</v>
      </c>
      <c r="B81" s="36">
        <v>13521.47</v>
      </c>
      <c r="C81" s="36" t="s">
        <v>4</v>
      </c>
      <c r="D81" s="36" t="s">
        <v>4</v>
      </c>
      <c r="E81" s="36">
        <f>B81</f>
        <v>13521.47</v>
      </c>
      <c r="F81" s="4" t="s">
        <v>4</v>
      </c>
      <c r="G81" s="3">
        <f>17980/2.98</f>
        <v>6033.5570469798658</v>
      </c>
    </row>
    <row r="82" spans="1:7" ht="15.75" customHeight="1">
      <c r="A82" s="33" t="s">
        <v>1976</v>
      </c>
      <c r="B82" s="36" t="s">
        <v>4</v>
      </c>
      <c r="C82" s="36">
        <v>6033.55</v>
      </c>
      <c r="D82" s="36" t="s">
        <v>4</v>
      </c>
      <c r="E82" s="36">
        <f>C82</f>
        <v>6033.55</v>
      </c>
      <c r="F82" s="4" t="s">
        <v>4</v>
      </c>
      <c r="G82" s="3">
        <f>5643/2.98</f>
        <v>1893.6241610738255</v>
      </c>
    </row>
    <row r="83" spans="1:7" ht="15.75" customHeight="1">
      <c r="A83" s="33" t="s">
        <v>1977</v>
      </c>
      <c r="B83" s="36" t="s">
        <v>4</v>
      </c>
      <c r="C83" s="36" t="s">
        <v>4</v>
      </c>
      <c r="D83" s="35">
        <v>1893.62</v>
      </c>
      <c r="E83" s="35">
        <f>D83</f>
        <v>1893.62</v>
      </c>
      <c r="F83" s="4" t="s">
        <v>4</v>
      </c>
    </row>
    <row r="84" spans="1:7" ht="15.75" customHeight="1">
      <c r="A84" s="4" t="s">
        <v>4</v>
      </c>
      <c r="B84" s="36" t="s">
        <v>4</v>
      </c>
      <c r="C84" s="36" t="s">
        <v>4</v>
      </c>
      <c r="D84" s="36" t="s">
        <v>4</v>
      </c>
      <c r="E84" s="36" t="s">
        <v>4</v>
      </c>
      <c r="F84" s="4" t="s">
        <v>4</v>
      </c>
    </row>
    <row r="85" spans="1:7" ht="15.75" customHeight="1">
      <c r="A85" s="4" t="s">
        <v>26</v>
      </c>
      <c r="B85" s="36" t="s">
        <v>4</v>
      </c>
      <c r="C85" s="36" t="s">
        <v>4</v>
      </c>
      <c r="D85" s="36" t="s">
        <v>4</v>
      </c>
      <c r="E85" s="36" t="s">
        <v>4</v>
      </c>
      <c r="F85" s="4" t="s">
        <v>4</v>
      </c>
    </row>
    <row r="86" spans="1:7" ht="15.75" customHeight="1">
      <c r="A86" s="23" t="s">
        <v>526</v>
      </c>
      <c r="B86" s="36">
        <v>2375.0300000000002</v>
      </c>
      <c r="C86" s="36" t="s">
        <v>4</v>
      </c>
      <c r="D86" s="36" t="s">
        <v>4</v>
      </c>
      <c r="E86" s="36">
        <f>B86</f>
        <v>2375.0300000000002</v>
      </c>
      <c r="F86" s="4" t="s">
        <v>4</v>
      </c>
    </row>
    <row r="87" spans="1:7" ht="15.75" customHeight="1">
      <c r="A87" s="23" t="s">
        <v>525</v>
      </c>
      <c r="B87" s="36" t="s">
        <v>4</v>
      </c>
      <c r="C87" s="36">
        <v>3857.9</v>
      </c>
      <c r="D87" s="36" t="s">
        <v>4</v>
      </c>
      <c r="E87" s="36">
        <f>C87</f>
        <v>3857.9</v>
      </c>
      <c r="F87" s="4" t="s">
        <v>4</v>
      </c>
    </row>
    <row r="88" spans="1:7" ht="15.75" customHeight="1">
      <c r="A88" s="4" t="s">
        <v>446</v>
      </c>
      <c r="B88" s="36" t="s">
        <v>4</v>
      </c>
      <c r="C88" s="36" t="s">
        <v>4</v>
      </c>
      <c r="D88" s="36">
        <v>5509.2</v>
      </c>
      <c r="E88" s="36">
        <f>D88</f>
        <v>5509.2</v>
      </c>
      <c r="F88" s="4" t="s">
        <v>4</v>
      </c>
    </row>
    <row r="89" spans="1:7" ht="15.75" customHeight="1">
      <c r="A89" s="4" t="s">
        <v>4</v>
      </c>
      <c r="B89" s="36" t="s">
        <v>4</v>
      </c>
      <c r="C89" s="36" t="s">
        <v>4</v>
      </c>
      <c r="D89" s="36" t="s">
        <v>4</v>
      </c>
      <c r="E89" s="36" t="s">
        <v>4</v>
      </c>
      <c r="F89" s="4" t="s">
        <v>4</v>
      </c>
    </row>
    <row r="90" spans="1:7" ht="15.75" customHeight="1">
      <c r="A90" s="4" t="s">
        <v>8</v>
      </c>
      <c r="B90" s="37">
        <f>SUM(B59:B88)</f>
        <v>23450.859999999997</v>
      </c>
      <c r="C90" s="37">
        <f t="shared" ref="C90:D90" si="2">SUM(C59:C88)</f>
        <v>23490.440000000002</v>
      </c>
      <c r="D90" s="37">
        <f t="shared" si="2"/>
        <v>25284.36</v>
      </c>
      <c r="E90" s="37">
        <f>SUM(B90:D90)</f>
        <v>72225.66</v>
      </c>
      <c r="F90" s="4" t="s">
        <v>4</v>
      </c>
    </row>
    <row r="91" spans="1:7" ht="15.75" customHeight="1">
      <c r="A91" s="4" t="s">
        <v>4</v>
      </c>
      <c r="B91" s="36" t="s">
        <v>4</v>
      </c>
      <c r="C91" s="36" t="s">
        <v>4</v>
      </c>
      <c r="D91" s="36" t="s">
        <v>4</v>
      </c>
      <c r="E91" s="36" t="s">
        <v>4</v>
      </c>
      <c r="F91" s="4" t="s">
        <v>4</v>
      </c>
    </row>
    <row r="92" spans="1:7" ht="15.75" customHeight="1">
      <c r="A92" s="4" t="s">
        <v>27</v>
      </c>
      <c r="B92" s="36" t="s">
        <v>4</v>
      </c>
      <c r="C92" s="36" t="s">
        <v>4</v>
      </c>
      <c r="D92" s="36" t="s">
        <v>4</v>
      </c>
      <c r="E92" s="36" t="s">
        <v>4</v>
      </c>
      <c r="F92" s="4" t="s">
        <v>4</v>
      </c>
    </row>
    <row r="93" spans="1:7" ht="15.75" customHeight="1">
      <c r="A93" s="33" t="s">
        <v>1978</v>
      </c>
      <c r="B93" s="36" t="s">
        <v>4</v>
      </c>
      <c r="C93" s="36">
        <v>10647.98</v>
      </c>
      <c r="D93" s="36" t="s">
        <v>4</v>
      </c>
      <c r="E93" s="36">
        <f>C93</f>
        <v>10647.98</v>
      </c>
      <c r="F93" s="4" t="s">
        <v>4</v>
      </c>
      <c r="G93" s="3">
        <f>2/8*126924/2.98</f>
        <v>10647.986577181207</v>
      </c>
    </row>
    <row r="94" spans="1:7" ht="15.75" customHeight="1">
      <c r="A94" s="33" t="s">
        <v>1979</v>
      </c>
      <c r="B94" s="36"/>
      <c r="C94" s="36">
        <v>3171.47</v>
      </c>
      <c r="D94" s="36" t="s">
        <v>4</v>
      </c>
      <c r="E94" s="36">
        <f>C94</f>
        <v>3171.47</v>
      </c>
      <c r="F94" s="4" t="s">
        <v>4</v>
      </c>
      <c r="G94" s="3">
        <f>1/8*75608/2.98</f>
        <v>3171.4765100671143</v>
      </c>
    </row>
    <row r="95" spans="1:7" ht="15.75" customHeight="1">
      <c r="A95" s="33" t="s">
        <v>1980</v>
      </c>
      <c r="B95" s="36"/>
      <c r="C95" s="36">
        <v>4302.55</v>
      </c>
      <c r="D95" s="36" t="s">
        <v>4</v>
      </c>
      <c r="E95" s="36">
        <f>C95</f>
        <v>4302.55</v>
      </c>
      <c r="F95" s="4" t="s">
        <v>4</v>
      </c>
      <c r="G95" s="3">
        <f>1/8*102573/2.98</f>
        <v>4302.5587248322145</v>
      </c>
    </row>
    <row r="96" spans="1:7" ht="15.75" customHeight="1">
      <c r="A96" s="4" t="s">
        <v>4</v>
      </c>
      <c r="B96" s="36" t="s">
        <v>4</v>
      </c>
      <c r="C96" s="36" t="s">
        <v>4</v>
      </c>
      <c r="D96" s="36" t="s">
        <v>4</v>
      </c>
      <c r="E96" s="36" t="s">
        <v>4</v>
      </c>
      <c r="F96" s="4" t="s">
        <v>4</v>
      </c>
    </row>
    <row r="97" spans="1:8" ht="15.75" customHeight="1">
      <c r="A97" s="5" t="s">
        <v>8</v>
      </c>
      <c r="B97" s="38" t="s">
        <v>4</v>
      </c>
      <c r="C97" s="39">
        <f>SUM(C93:C96)</f>
        <v>18122</v>
      </c>
      <c r="D97" s="38" t="s">
        <v>4</v>
      </c>
      <c r="E97" s="39">
        <f>SUM(E93:E96)</f>
        <v>18122</v>
      </c>
      <c r="F97" s="5" t="s">
        <v>4</v>
      </c>
    </row>
    <row r="98" spans="1:8" ht="15.75" customHeight="1">
      <c r="A98" s="22"/>
      <c r="B98" s="40"/>
      <c r="C98" s="36"/>
      <c r="D98" s="40"/>
      <c r="E98" s="36"/>
      <c r="F98" s="22"/>
    </row>
    <row r="99" spans="1:8" ht="15.75" customHeight="1">
      <c r="A99" s="22"/>
      <c r="B99" s="40"/>
      <c r="C99" s="36"/>
      <c r="D99" s="40"/>
      <c r="E99" s="36"/>
      <c r="F99" s="22"/>
    </row>
    <row r="100" spans="1:8" ht="15.75" customHeight="1">
      <c r="A100" s="22"/>
      <c r="B100" s="40"/>
      <c r="C100" s="36"/>
      <c r="D100" s="40"/>
      <c r="E100" s="36"/>
      <c r="F100" s="22"/>
    </row>
    <row r="101" spans="1:8" ht="15.75" customHeight="1">
      <c r="A101" s="4" t="s">
        <v>4</v>
      </c>
      <c r="B101" s="36" t="s">
        <v>4</v>
      </c>
      <c r="C101" s="36" t="s">
        <v>4</v>
      </c>
      <c r="D101" s="36" t="s">
        <v>4</v>
      </c>
      <c r="E101" s="36" t="s">
        <v>4</v>
      </c>
      <c r="F101" s="4" t="s">
        <v>4</v>
      </c>
    </row>
    <row r="102" spans="1:8" ht="15.75" customHeight="1">
      <c r="A102" s="4" t="s">
        <v>4</v>
      </c>
      <c r="B102" s="36" t="s">
        <v>4</v>
      </c>
      <c r="C102" s="36" t="s">
        <v>4</v>
      </c>
      <c r="D102" s="36" t="s">
        <v>4</v>
      </c>
      <c r="E102" s="36" t="s">
        <v>4</v>
      </c>
      <c r="F102" s="4" t="s">
        <v>4</v>
      </c>
    </row>
    <row r="103" spans="1:8" ht="15.75" customHeight="1" thickBot="1">
      <c r="A103" s="4" t="s">
        <v>6</v>
      </c>
      <c r="B103" s="41">
        <f>B90</f>
        <v>23450.859999999997</v>
      </c>
      <c r="C103" s="41">
        <f>C90+C97</f>
        <v>41612.44</v>
      </c>
      <c r="D103" s="41">
        <f t="shared" ref="D103" si="3">D90</f>
        <v>25284.36</v>
      </c>
      <c r="E103" s="41">
        <f>E97+E90</f>
        <v>90347.66</v>
      </c>
      <c r="F103" s="4" t="s">
        <v>4</v>
      </c>
    </row>
    <row r="104" spans="1:8" ht="15.75" customHeight="1" thickTop="1">
      <c r="A104" s="25"/>
      <c r="B104" s="48"/>
      <c r="C104" s="48"/>
      <c r="D104" s="48"/>
      <c r="E104" s="48"/>
      <c r="F104" s="25"/>
      <c r="G104" s="25"/>
      <c r="H104" s="25"/>
    </row>
    <row r="105" spans="1:8" ht="15.75" customHeight="1">
      <c r="A105" s="26" t="s">
        <v>470</v>
      </c>
      <c r="B105" s="49">
        <f>B153</f>
        <v>5656</v>
      </c>
      <c r="C105" s="49">
        <f t="shared" ref="C105:E105" si="4">C153</f>
        <v>26571.040000000001</v>
      </c>
      <c r="D105" s="49">
        <f t="shared" si="4"/>
        <v>8104.21</v>
      </c>
      <c r="E105" s="49">
        <f t="shared" si="4"/>
        <v>40331.25</v>
      </c>
      <c r="F105" s="26" t="s">
        <v>471</v>
      </c>
      <c r="G105" s="25"/>
      <c r="H105" s="25"/>
    </row>
    <row r="106" spans="1:8" ht="15.75" customHeight="1">
      <c r="A106" s="28"/>
      <c r="B106" s="50"/>
      <c r="C106" s="50"/>
      <c r="D106" s="50"/>
      <c r="E106" s="50"/>
      <c r="F106" s="26"/>
      <c r="G106" s="25"/>
      <c r="H106" s="25"/>
    </row>
    <row r="107" spans="1:8" ht="15.75" customHeight="1">
      <c r="A107" s="26" t="s">
        <v>5</v>
      </c>
      <c r="B107" s="50"/>
      <c r="C107" s="50"/>
      <c r="D107" s="50"/>
      <c r="E107" s="50"/>
      <c r="F107" s="26"/>
      <c r="G107" s="25"/>
      <c r="H107" s="25"/>
    </row>
    <row r="108" spans="1:8" ht="15.75" customHeight="1">
      <c r="A108" s="26" t="s">
        <v>472</v>
      </c>
      <c r="B108" s="49"/>
      <c r="C108" s="49"/>
      <c r="D108" s="49"/>
      <c r="E108" s="49"/>
      <c r="F108" s="27"/>
      <c r="G108" s="25"/>
      <c r="H108" s="25"/>
    </row>
    <row r="109" spans="1:8" ht="15.75" customHeight="1">
      <c r="A109" s="26" t="s">
        <v>473</v>
      </c>
      <c r="B109" s="49"/>
      <c r="C109" s="49"/>
      <c r="D109" s="49"/>
      <c r="E109" s="49"/>
      <c r="F109" s="27"/>
      <c r="G109" s="25"/>
      <c r="H109" s="25"/>
    </row>
    <row r="110" spans="1:8" ht="15.75" customHeight="1">
      <c r="A110" s="26" t="s">
        <v>474</v>
      </c>
      <c r="B110" s="49">
        <v>1072</v>
      </c>
      <c r="C110" s="49"/>
      <c r="D110" s="49"/>
      <c r="E110" s="49">
        <f>B110</f>
        <v>1072</v>
      </c>
      <c r="F110" s="27" t="s">
        <v>4</v>
      </c>
      <c r="G110" s="25"/>
      <c r="H110" s="25"/>
    </row>
    <row r="111" spans="1:8" ht="15.75" customHeight="1">
      <c r="A111" s="26" t="s">
        <v>475</v>
      </c>
      <c r="B111" s="49"/>
      <c r="C111" s="49"/>
      <c r="D111" s="49"/>
      <c r="E111" s="49"/>
      <c r="F111" s="27"/>
      <c r="G111" s="25"/>
      <c r="H111" s="25"/>
    </row>
    <row r="112" spans="1:8" ht="15.75" customHeight="1">
      <c r="A112" s="26" t="s">
        <v>476</v>
      </c>
      <c r="B112" s="49"/>
      <c r="C112" s="49"/>
      <c r="D112" s="49"/>
      <c r="E112" s="49"/>
      <c r="F112" s="27" t="s">
        <v>4</v>
      </c>
      <c r="G112" s="25"/>
      <c r="H112" s="25"/>
    </row>
    <row r="113" spans="1:8" ht="15.75" customHeight="1">
      <c r="A113" s="26" t="s">
        <v>477</v>
      </c>
      <c r="B113" s="49"/>
      <c r="C113" s="49"/>
      <c r="D113" s="49"/>
      <c r="E113" s="49"/>
      <c r="F113" s="27" t="s">
        <v>4</v>
      </c>
      <c r="G113" s="25"/>
      <c r="H113" s="25"/>
    </row>
    <row r="114" spans="1:8" ht="15.75" customHeight="1">
      <c r="A114" s="26" t="s">
        <v>478</v>
      </c>
      <c r="B114" s="49"/>
      <c r="C114" s="49"/>
      <c r="D114" s="49"/>
      <c r="E114" s="49"/>
      <c r="F114" s="27" t="s">
        <v>4</v>
      </c>
      <c r="G114" s="25"/>
      <c r="H114" s="25"/>
    </row>
    <row r="115" spans="1:8" ht="15.75" customHeight="1">
      <c r="A115" s="26" t="s">
        <v>479</v>
      </c>
      <c r="B115" s="49"/>
      <c r="C115" s="49"/>
      <c r="D115" s="49"/>
      <c r="E115" s="49"/>
      <c r="F115" s="27"/>
      <c r="G115" s="25"/>
      <c r="H115" s="25"/>
    </row>
    <row r="116" spans="1:8" ht="15.75" customHeight="1">
      <c r="A116" s="26" t="s">
        <v>480</v>
      </c>
      <c r="B116" s="49"/>
      <c r="C116" s="49">
        <v>26571.040000000001</v>
      </c>
      <c r="D116" s="49"/>
      <c r="E116" s="49">
        <f>C116</f>
        <v>26571.040000000001</v>
      </c>
      <c r="F116" s="27"/>
      <c r="G116" s="25"/>
      <c r="H116" s="25"/>
    </row>
    <row r="117" spans="1:8" ht="15.75" customHeight="1">
      <c r="A117" s="26" t="s">
        <v>481</v>
      </c>
      <c r="B117" s="49"/>
      <c r="C117" s="49"/>
      <c r="D117" s="49"/>
      <c r="E117" s="49"/>
      <c r="F117" s="27"/>
      <c r="G117" s="25"/>
      <c r="H117" s="25"/>
    </row>
    <row r="118" spans="1:8" ht="15.75" customHeight="1">
      <c r="A118" s="26" t="s">
        <v>482</v>
      </c>
      <c r="B118" s="49"/>
      <c r="C118" s="49"/>
      <c r="D118" s="49"/>
      <c r="E118" s="49"/>
      <c r="F118" s="27"/>
      <c r="G118" s="25"/>
      <c r="H118" s="25"/>
    </row>
    <row r="119" spans="1:8" ht="15.75" customHeight="1">
      <c r="A119" s="26" t="s">
        <v>483</v>
      </c>
      <c r="B119" s="49"/>
      <c r="C119" s="49"/>
      <c r="D119" s="49"/>
      <c r="E119" s="49"/>
      <c r="F119" s="27"/>
      <c r="G119" s="25"/>
      <c r="H119" s="25"/>
    </row>
    <row r="120" spans="1:8" ht="15.75" customHeight="1">
      <c r="A120" s="26" t="s">
        <v>484</v>
      </c>
      <c r="B120" s="49"/>
      <c r="C120" s="49"/>
      <c r="D120" s="49"/>
      <c r="E120" s="49"/>
      <c r="F120" s="27"/>
      <c r="G120" s="25"/>
      <c r="H120" s="25"/>
    </row>
    <row r="121" spans="1:8" ht="15.75" customHeight="1">
      <c r="A121" s="26" t="s">
        <v>485</v>
      </c>
      <c r="B121" s="49"/>
      <c r="C121" s="49"/>
      <c r="D121" s="49"/>
      <c r="E121" s="49"/>
      <c r="F121" s="27"/>
      <c r="G121" s="25"/>
      <c r="H121" s="25"/>
    </row>
    <row r="122" spans="1:8" ht="15.75" customHeight="1">
      <c r="A122" s="26" t="s">
        <v>486</v>
      </c>
      <c r="B122" s="49"/>
      <c r="C122" s="49"/>
      <c r="D122" s="49"/>
      <c r="E122" s="49"/>
      <c r="F122" s="27"/>
      <c r="G122" s="25"/>
      <c r="H122" s="25"/>
    </row>
    <row r="123" spans="1:8" ht="15.75" customHeight="1">
      <c r="A123" s="26" t="s">
        <v>524</v>
      </c>
      <c r="B123" s="49"/>
      <c r="C123" s="49"/>
      <c r="D123" s="49"/>
      <c r="E123" s="49"/>
      <c r="F123" s="27"/>
      <c r="G123" s="25"/>
      <c r="H123" s="25"/>
    </row>
    <row r="124" spans="1:8" ht="15.75" customHeight="1">
      <c r="A124" s="26" t="s">
        <v>487</v>
      </c>
      <c r="B124" s="49"/>
      <c r="C124" s="49"/>
      <c r="D124" s="49">
        <v>1834</v>
      </c>
      <c r="E124" s="49">
        <v>1834</v>
      </c>
      <c r="F124" s="27" t="s">
        <v>4</v>
      </c>
      <c r="G124" s="25"/>
      <c r="H124" s="25"/>
    </row>
    <row r="125" spans="1:8" ht="15.75" customHeight="1">
      <c r="A125" s="26" t="s">
        <v>488</v>
      </c>
      <c r="B125" s="49"/>
      <c r="C125" s="49"/>
      <c r="D125" s="49"/>
      <c r="E125" s="49"/>
      <c r="F125" s="27" t="s">
        <v>4</v>
      </c>
      <c r="G125" s="25"/>
      <c r="H125" s="25"/>
    </row>
    <row r="126" spans="1:8" ht="15.75" customHeight="1">
      <c r="A126" s="26" t="s">
        <v>489</v>
      </c>
      <c r="B126" s="49"/>
      <c r="C126" s="49"/>
      <c r="D126" s="49"/>
      <c r="E126" s="49"/>
      <c r="F126" s="27" t="s">
        <v>4</v>
      </c>
      <c r="G126" s="25"/>
      <c r="H126" s="25"/>
    </row>
    <row r="127" spans="1:8" ht="15.75" customHeight="1">
      <c r="A127" s="26" t="s">
        <v>523</v>
      </c>
      <c r="B127" s="49"/>
      <c r="C127" s="49"/>
      <c r="D127" s="49"/>
      <c r="E127" s="49"/>
      <c r="F127" s="27"/>
      <c r="G127" s="25"/>
      <c r="H127" s="25"/>
    </row>
    <row r="128" spans="1:8" ht="15.75" customHeight="1">
      <c r="A128" s="26" t="s">
        <v>490</v>
      </c>
      <c r="B128" s="49"/>
      <c r="C128" s="49"/>
      <c r="D128" s="49">
        <v>535.14</v>
      </c>
      <c r="E128" s="49">
        <f>D128</f>
        <v>535.14</v>
      </c>
      <c r="F128" s="27" t="s">
        <v>4</v>
      </c>
      <c r="G128" s="25"/>
      <c r="H128" s="25"/>
    </row>
    <row r="129" spans="1:8" ht="15.75" customHeight="1">
      <c r="A129" s="26" t="s">
        <v>491</v>
      </c>
      <c r="B129" s="49"/>
      <c r="C129" s="49"/>
      <c r="D129" s="49"/>
      <c r="E129" s="49"/>
      <c r="F129" s="27" t="s">
        <v>4</v>
      </c>
      <c r="G129" s="25"/>
      <c r="H129" s="25"/>
    </row>
    <row r="130" spans="1:8" ht="15.75" customHeight="1">
      <c r="A130" s="26" t="s">
        <v>492</v>
      </c>
      <c r="B130" s="49">
        <v>4584</v>
      </c>
      <c r="C130" s="49"/>
      <c r="D130" s="49"/>
      <c r="E130" s="49">
        <v>4584</v>
      </c>
      <c r="F130" s="27" t="s">
        <v>4</v>
      </c>
      <c r="G130" s="25"/>
      <c r="H130" s="25"/>
    </row>
    <row r="131" spans="1:8" ht="15.75" customHeight="1">
      <c r="A131" s="26" t="s">
        <v>522</v>
      </c>
      <c r="B131" s="49"/>
      <c r="C131" s="49"/>
      <c r="D131" s="49"/>
      <c r="E131" s="49"/>
      <c r="F131" s="27"/>
      <c r="G131" s="25"/>
      <c r="H131" s="25"/>
    </row>
    <row r="132" spans="1:8" ht="15.75" customHeight="1">
      <c r="A132" s="26" t="s">
        <v>493</v>
      </c>
      <c r="B132" s="49"/>
      <c r="C132" s="49"/>
      <c r="D132" s="49">
        <v>77</v>
      </c>
      <c r="E132" s="49">
        <v>77</v>
      </c>
      <c r="F132" s="27" t="s">
        <v>4</v>
      </c>
      <c r="G132" s="25"/>
      <c r="H132" s="25"/>
    </row>
    <row r="133" spans="1:8" ht="15.75" customHeight="1">
      <c r="A133" s="26" t="s">
        <v>491</v>
      </c>
      <c r="B133" s="49"/>
      <c r="C133" s="49"/>
      <c r="D133" s="49"/>
      <c r="E133" s="49"/>
      <c r="F133" s="27" t="s">
        <v>4</v>
      </c>
      <c r="G133" s="25"/>
      <c r="H133" s="25"/>
    </row>
    <row r="134" spans="1:8" ht="15.75" customHeight="1">
      <c r="A134" s="26" t="s">
        <v>494</v>
      </c>
      <c r="B134" s="49"/>
      <c r="C134" s="49"/>
      <c r="D134" s="49"/>
      <c r="E134" s="49"/>
      <c r="F134" s="27" t="s">
        <v>4</v>
      </c>
      <c r="G134" s="25"/>
      <c r="H134" s="25"/>
    </row>
    <row r="135" spans="1:8" ht="15.75" customHeight="1">
      <c r="A135" s="26" t="s">
        <v>495</v>
      </c>
      <c r="B135" s="49"/>
      <c r="C135" s="49"/>
      <c r="D135" s="49"/>
      <c r="E135" s="49"/>
      <c r="F135" s="27"/>
      <c r="G135" s="25"/>
      <c r="H135" s="25"/>
    </row>
    <row r="136" spans="1:8" ht="15.75" customHeight="1">
      <c r="A136" s="26" t="s">
        <v>520</v>
      </c>
      <c r="B136" s="49"/>
      <c r="C136" s="49"/>
      <c r="D136" s="49">
        <v>3985.65</v>
      </c>
      <c r="E136" s="49">
        <f>D136</f>
        <v>3985.65</v>
      </c>
      <c r="F136" s="27"/>
      <c r="G136" s="25"/>
      <c r="H136" s="25"/>
    </row>
    <row r="137" spans="1:8" ht="15.75" customHeight="1">
      <c r="A137" s="26" t="s">
        <v>496</v>
      </c>
      <c r="B137" s="49"/>
      <c r="C137" s="49"/>
      <c r="D137" s="49"/>
      <c r="E137" s="49"/>
      <c r="F137" s="27"/>
      <c r="G137" s="25"/>
      <c r="H137" s="25"/>
    </row>
    <row r="138" spans="1:8" ht="15.75" customHeight="1">
      <c r="A138" s="26" t="s">
        <v>497</v>
      </c>
      <c r="B138" s="49"/>
      <c r="C138" s="49"/>
      <c r="D138" s="49">
        <v>1141</v>
      </c>
      <c r="E138" s="49">
        <v>1141</v>
      </c>
      <c r="F138" s="27"/>
      <c r="G138" s="25"/>
      <c r="H138" s="25"/>
    </row>
    <row r="139" spans="1:8" ht="15.75" customHeight="1">
      <c r="A139" s="26" t="s">
        <v>498</v>
      </c>
      <c r="B139" s="49"/>
      <c r="C139" s="49"/>
      <c r="D139" s="49"/>
      <c r="E139" s="49"/>
      <c r="F139" s="27"/>
      <c r="G139" s="25"/>
      <c r="H139" s="25"/>
    </row>
    <row r="140" spans="1:8" ht="15.75" customHeight="1">
      <c r="A140" s="26" t="s">
        <v>499</v>
      </c>
      <c r="B140" s="49"/>
      <c r="C140" s="49"/>
      <c r="D140" s="49">
        <v>531.41999999999996</v>
      </c>
      <c r="E140" s="49">
        <f>D140</f>
        <v>531.41999999999996</v>
      </c>
      <c r="F140" s="27"/>
      <c r="G140" s="25"/>
      <c r="H140" s="25"/>
    </row>
    <row r="141" spans="1:8" ht="15.75" customHeight="1">
      <c r="A141" s="26" t="s">
        <v>500</v>
      </c>
      <c r="B141" s="49">
        <f t="shared" ref="B141:D141" si="5">SUM(B110:B140)</f>
        <v>5656</v>
      </c>
      <c r="C141" s="49">
        <f t="shared" si="5"/>
        <v>26571.040000000001</v>
      </c>
      <c r="D141" s="49">
        <f t="shared" si="5"/>
        <v>8104.21</v>
      </c>
      <c r="E141" s="49">
        <f>SUM(E110:E140)</f>
        <v>40331.25</v>
      </c>
      <c r="F141" s="27"/>
      <c r="G141" s="25"/>
      <c r="H141" s="25"/>
    </row>
    <row r="142" spans="1:8" ht="15.75" customHeight="1">
      <c r="A142" s="26" t="s">
        <v>4</v>
      </c>
      <c r="B142" s="51"/>
      <c r="C142" s="51"/>
      <c r="D142" s="51"/>
      <c r="E142" s="51"/>
      <c r="F142" s="29"/>
      <c r="G142" s="25"/>
      <c r="H142" s="25"/>
    </row>
    <row r="143" spans="1:8" ht="15.75" customHeight="1">
      <c r="A143" s="26"/>
      <c r="B143" s="49"/>
      <c r="C143" s="49"/>
      <c r="D143" s="49"/>
      <c r="E143" s="49"/>
      <c r="F143" s="27"/>
      <c r="G143" s="25"/>
      <c r="H143" s="25"/>
    </row>
    <row r="144" spans="1:8" ht="15.75" customHeight="1">
      <c r="A144" s="26"/>
      <c r="B144" s="49"/>
      <c r="C144" s="49"/>
      <c r="D144" s="49"/>
      <c r="E144" s="49"/>
      <c r="F144" s="27"/>
      <c r="G144" s="25"/>
      <c r="H144" s="25"/>
    </row>
    <row r="145" spans="1:8" ht="15.75" customHeight="1">
      <c r="A145" s="26"/>
      <c r="B145" s="49"/>
      <c r="C145" s="49"/>
      <c r="D145" s="49"/>
      <c r="E145" s="49"/>
      <c r="F145" s="27"/>
      <c r="G145" s="25"/>
      <c r="H145" s="25"/>
    </row>
    <row r="146" spans="1:8" ht="15.75" customHeight="1">
      <c r="A146" s="26"/>
      <c r="B146" s="49"/>
      <c r="C146" s="49"/>
      <c r="D146" s="49"/>
      <c r="E146" s="49"/>
      <c r="F146" s="27"/>
      <c r="G146" s="25"/>
      <c r="H146" s="25"/>
    </row>
    <row r="147" spans="1:8" ht="15.75" customHeight="1">
      <c r="A147" s="26"/>
      <c r="B147" s="49"/>
      <c r="C147" s="49"/>
      <c r="D147" s="49"/>
      <c r="E147" s="49"/>
      <c r="F147" s="27"/>
      <c r="G147" s="25"/>
      <c r="H147" s="25"/>
    </row>
    <row r="148" spans="1:8" ht="15.75" customHeight="1">
      <c r="A148" s="26"/>
      <c r="B148" s="49"/>
      <c r="C148" s="49"/>
      <c r="D148" s="49"/>
      <c r="E148" s="49"/>
      <c r="F148" s="27"/>
      <c r="G148" s="25"/>
      <c r="H148" s="25"/>
    </row>
    <row r="149" spans="1:8" ht="15.75" customHeight="1">
      <c r="A149" s="26"/>
      <c r="B149" s="49"/>
      <c r="C149" s="49"/>
      <c r="D149" s="49"/>
      <c r="E149" s="49"/>
      <c r="F149" s="27"/>
      <c r="G149" s="25"/>
      <c r="H149" s="25"/>
    </row>
    <row r="150" spans="1:8" ht="15.75" customHeight="1">
      <c r="A150" s="26"/>
      <c r="B150" s="49"/>
      <c r="C150" s="49"/>
      <c r="D150" s="49"/>
      <c r="E150" s="49"/>
      <c r="F150" s="27"/>
      <c r="G150" s="25"/>
      <c r="H150" s="25"/>
    </row>
    <row r="151" spans="1:8" ht="15.75" customHeight="1">
      <c r="A151" s="26"/>
      <c r="B151" s="49"/>
      <c r="C151" s="49"/>
      <c r="D151" s="49"/>
      <c r="E151" s="49"/>
      <c r="F151" s="27"/>
      <c r="G151" s="25"/>
      <c r="H151" s="25"/>
    </row>
    <row r="152" spans="1:8" ht="15.75" customHeight="1">
      <c r="A152" s="26"/>
      <c r="B152" s="50"/>
      <c r="C152" s="50"/>
      <c r="D152" s="50"/>
      <c r="E152" s="50"/>
      <c r="F152" s="26"/>
      <c r="G152" s="25"/>
      <c r="H152" s="25"/>
    </row>
    <row r="153" spans="1:8" ht="15.75" customHeight="1" thickBot="1">
      <c r="A153" s="30" t="s">
        <v>6</v>
      </c>
      <c r="B153" s="52">
        <f>B141</f>
        <v>5656</v>
      </c>
      <c r="C153" s="52">
        <f t="shared" ref="C153:E153" si="6">C141</f>
        <v>26571.040000000001</v>
      </c>
      <c r="D153" s="52">
        <f t="shared" si="6"/>
        <v>8104.21</v>
      </c>
      <c r="E153" s="52">
        <f t="shared" si="6"/>
        <v>40331.25</v>
      </c>
      <c r="F153" s="30"/>
      <c r="G153" s="25"/>
      <c r="H153" s="25"/>
    </row>
    <row r="154" spans="1:8" ht="15.75" customHeight="1">
      <c r="A154" s="25"/>
      <c r="B154" s="48"/>
      <c r="C154" s="48"/>
      <c r="D154" s="48"/>
      <c r="E154" s="48"/>
      <c r="F154" s="25"/>
      <c r="G154" s="25"/>
      <c r="H154" s="25"/>
    </row>
    <row r="155" spans="1:8" ht="15.75" customHeight="1">
      <c r="A155" s="26" t="s">
        <v>501</v>
      </c>
      <c r="B155" s="49">
        <f>B203</f>
        <v>25662</v>
      </c>
      <c r="C155" s="49">
        <f t="shared" ref="C155:E155" si="7">C203</f>
        <v>136238.07999999999</v>
      </c>
      <c r="D155" s="49">
        <f t="shared" si="7"/>
        <v>41777.060000000005</v>
      </c>
      <c r="E155" s="49">
        <f t="shared" si="7"/>
        <v>203677.14</v>
      </c>
      <c r="F155" s="26" t="s">
        <v>471</v>
      </c>
      <c r="G155" s="25"/>
      <c r="H155" s="25"/>
    </row>
    <row r="156" spans="1:8" ht="15.75" customHeight="1">
      <c r="A156" s="28"/>
      <c r="B156" s="50"/>
      <c r="C156" s="50"/>
      <c r="D156" s="50"/>
      <c r="E156" s="50"/>
      <c r="F156" s="26"/>
      <c r="G156" s="25"/>
      <c r="H156" s="25"/>
    </row>
    <row r="157" spans="1:8" ht="15.75" customHeight="1">
      <c r="A157" s="26" t="s">
        <v>531</v>
      </c>
      <c r="B157" s="50"/>
      <c r="C157" s="50"/>
      <c r="D157" s="50"/>
      <c r="E157" s="50"/>
      <c r="F157" s="26"/>
      <c r="G157" s="25"/>
      <c r="H157" s="25"/>
    </row>
    <row r="158" spans="1:8" ht="15.75" customHeight="1">
      <c r="A158" s="26" t="s">
        <v>532</v>
      </c>
      <c r="B158" s="49"/>
      <c r="C158" s="49"/>
      <c r="D158" s="49"/>
      <c r="E158" s="49"/>
      <c r="F158" s="27"/>
      <c r="G158" s="25"/>
      <c r="H158" s="25"/>
    </row>
    <row r="159" spans="1:8" ht="15.75" customHeight="1">
      <c r="A159" s="26" t="s">
        <v>502</v>
      </c>
      <c r="B159" s="49"/>
      <c r="C159" s="49"/>
      <c r="D159" s="49"/>
      <c r="E159" s="49"/>
      <c r="F159" s="27"/>
      <c r="G159" s="25"/>
      <c r="H159" s="25"/>
    </row>
    <row r="160" spans="1:8" ht="15.75" customHeight="1">
      <c r="A160" s="26" t="s">
        <v>503</v>
      </c>
      <c r="B160" s="49">
        <v>1744</v>
      </c>
      <c r="C160" s="49"/>
      <c r="D160" s="49"/>
      <c r="E160" s="49">
        <f>B160</f>
        <v>1744</v>
      </c>
      <c r="F160" s="27" t="s">
        <v>4</v>
      </c>
      <c r="G160" s="25"/>
      <c r="H160" s="25"/>
    </row>
    <row r="161" spans="1:8" ht="15.75" customHeight="1">
      <c r="A161" s="26" t="s">
        <v>504</v>
      </c>
      <c r="B161" s="49"/>
      <c r="C161" s="49"/>
      <c r="D161" s="49"/>
      <c r="E161" s="49"/>
      <c r="F161" s="27"/>
      <c r="G161" s="25"/>
      <c r="H161" s="25"/>
    </row>
    <row r="162" spans="1:8" ht="15.75" customHeight="1">
      <c r="A162" s="26" t="s">
        <v>533</v>
      </c>
      <c r="B162" s="49"/>
      <c r="C162" s="49"/>
      <c r="D162" s="49"/>
      <c r="E162" s="49"/>
      <c r="F162" s="27" t="s">
        <v>4</v>
      </c>
      <c r="G162" s="25"/>
      <c r="H162" s="25"/>
    </row>
    <row r="163" spans="1:8" ht="15.75" customHeight="1">
      <c r="A163" s="26" t="s">
        <v>534</v>
      </c>
      <c r="B163" s="49"/>
      <c r="C163" s="49"/>
      <c r="D163" s="49"/>
      <c r="E163" s="49"/>
      <c r="F163" s="27" t="s">
        <v>4</v>
      </c>
      <c r="G163" s="25"/>
      <c r="H163" s="25"/>
    </row>
    <row r="164" spans="1:8" ht="15.75" customHeight="1">
      <c r="A164" s="26" t="s">
        <v>535</v>
      </c>
      <c r="B164" s="49"/>
      <c r="C164" s="49"/>
      <c r="D164" s="49"/>
      <c r="E164" s="49"/>
      <c r="F164" s="27" t="s">
        <v>4</v>
      </c>
      <c r="G164" s="25"/>
      <c r="H164" s="25"/>
    </row>
    <row r="165" spans="1:8" ht="15.75" customHeight="1">
      <c r="A165" s="26" t="s">
        <v>536</v>
      </c>
      <c r="B165" s="49"/>
      <c r="C165" s="49"/>
      <c r="D165" s="49"/>
      <c r="E165" s="49"/>
      <c r="F165" s="27"/>
      <c r="G165" s="25"/>
      <c r="H165" s="25"/>
    </row>
    <row r="166" spans="1:8" ht="15.75" customHeight="1">
      <c r="A166" s="26" t="s">
        <v>505</v>
      </c>
      <c r="B166" s="49"/>
      <c r="C166" s="49">
        <v>136238.07999999999</v>
      </c>
      <c r="D166" s="49"/>
      <c r="E166" s="49">
        <f>C166</f>
        <v>136238.07999999999</v>
      </c>
      <c r="F166" s="27"/>
      <c r="G166" s="25"/>
      <c r="H166" s="25"/>
    </row>
    <row r="167" spans="1:8" ht="15.75" customHeight="1">
      <c r="A167" s="26" t="s">
        <v>506</v>
      </c>
      <c r="B167" s="49"/>
      <c r="C167" s="49"/>
      <c r="D167" s="49"/>
      <c r="E167" s="49"/>
      <c r="F167" s="27"/>
      <c r="G167" s="25"/>
      <c r="H167" s="25"/>
    </row>
    <row r="168" spans="1:8" ht="15.75" customHeight="1">
      <c r="A168" s="26" t="s">
        <v>507</v>
      </c>
      <c r="B168" s="49"/>
      <c r="C168" s="49"/>
      <c r="D168" s="49"/>
      <c r="E168" s="49"/>
      <c r="F168" s="27"/>
      <c r="G168" s="25"/>
      <c r="H168" s="25"/>
    </row>
    <row r="169" spans="1:8" ht="15.75" customHeight="1">
      <c r="A169" s="26" t="s">
        <v>508</v>
      </c>
      <c r="B169" s="49"/>
      <c r="C169" s="49"/>
      <c r="D169" s="49"/>
      <c r="E169" s="49"/>
      <c r="F169" s="27"/>
      <c r="G169" s="25"/>
      <c r="H169" s="25"/>
    </row>
    <row r="170" spans="1:8" ht="15.75" customHeight="1">
      <c r="A170" s="26" t="s">
        <v>509</v>
      </c>
      <c r="B170" s="49"/>
      <c r="C170" s="49"/>
      <c r="D170" s="49"/>
      <c r="E170" s="49"/>
      <c r="F170" s="27"/>
      <c r="G170" s="25"/>
      <c r="H170" s="25"/>
    </row>
    <row r="171" spans="1:8" ht="15.75" customHeight="1">
      <c r="A171" s="26" t="s">
        <v>510</v>
      </c>
      <c r="B171" s="49"/>
      <c r="C171" s="49"/>
      <c r="D171" s="49"/>
      <c r="E171" s="49"/>
      <c r="F171" s="27"/>
      <c r="G171" s="25"/>
      <c r="H171" s="25"/>
    </row>
    <row r="172" spans="1:8" ht="15.75" customHeight="1">
      <c r="A172" s="26" t="s">
        <v>511</v>
      </c>
      <c r="B172" s="49"/>
      <c r="C172" s="49"/>
      <c r="D172" s="49"/>
      <c r="E172" s="49"/>
      <c r="F172" s="27"/>
      <c r="G172" s="25"/>
      <c r="H172" s="25"/>
    </row>
    <row r="173" spans="1:8" ht="15.75" customHeight="1">
      <c r="A173" s="26" t="s">
        <v>537</v>
      </c>
      <c r="B173" s="49"/>
      <c r="C173" s="49"/>
      <c r="D173" s="49"/>
      <c r="E173" s="49"/>
      <c r="F173" s="27"/>
      <c r="G173" s="25"/>
      <c r="H173" s="25"/>
    </row>
    <row r="174" spans="1:8" ht="15.75" customHeight="1">
      <c r="A174" s="26" t="s">
        <v>512</v>
      </c>
      <c r="B174" s="49"/>
      <c r="C174" s="49"/>
      <c r="D174" s="49">
        <v>9570</v>
      </c>
      <c r="E174" s="49">
        <v>9570</v>
      </c>
      <c r="F174" s="27" t="s">
        <v>4</v>
      </c>
      <c r="G174" s="25"/>
      <c r="H174" s="25"/>
    </row>
    <row r="175" spans="1:8" ht="15.75" customHeight="1">
      <c r="A175" s="26" t="s">
        <v>513</v>
      </c>
      <c r="B175" s="49"/>
      <c r="C175" s="49"/>
      <c r="D175" s="49"/>
      <c r="E175" s="49"/>
      <c r="F175" s="27" t="s">
        <v>4</v>
      </c>
      <c r="G175" s="25"/>
      <c r="H175" s="25"/>
    </row>
    <row r="176" spans="1:8" ht="15.75" customHeight="1">
      <c r="A176" s="26" t="s">
        <v>514</v>
      </c>
      <c r="B176" s="49"/>
      <c r="C176" s="49"/>
      <c r="D176" s="49"/>
      <c r="E176" s="49"/>
      <c r="F176" s="27" t="s">
        <v>4</v>
      </c>
      <c r="G176" s="25"/>
      <c r="H176" s="25"/>
    </row>
    <row r="177" spans="1:8" ht="15.75" customHeight="1">
      <c r="A177" s="26" t="s">
        <v>538</v>
      </c>
      <c r="B177" s="49"/>
      <c r="C177" s="49"/>
      <c r="D177" s="49"/>
      <c r="E177" s="49"/>
      <c r="F177" s="27"/>
      <c r="G177" s="25"/>
      <c r="H177" s="25"/>
    </row>
    <row r="178" spans="1:8" ht="15.75" customHeight="1">
      <c r="A178" s="26" t="s">
        <v>539</v>
      </c>
      <c r="B178" s="49"/>
      <c r="C178" s="49"/>
      <c r="D178" s="49">
        <v>2791.6</v>
      </c>
      <c r="E178" s="49">
        <f>D178</f>
        <v>2791.6</v>
      </c>
      <c r="F178" s="27" t="s">
        <v>4</v>
      </c>
      <c r="G178" s="25"/>
      <c r="H178" s="25"/>
    </row>
    <row r="179" spans="1:8" ht="15.75" customHeight="1">
      <c r="A179" s="26" t="s">
        <v>513</v>
      </c>
      <c r="B179" s="49"/>
      <c r="C179" s="49"/>
      <c r="D179" s="49"/>
      <c r="E179" s="49"/>
      <c r="F179" s="27" t="s">
        <v>4</v>
      </c>
      <c r="G179" s="25"/>
      <c r="H179" s="25"/>
    </row>
    <row r="180" spans="1:8" ht="15.75" customHeight="1">
      <c r="A180" s="26" t="s">
        <v>515</v>
      </c>
      <c r="B180" s="49">
        <v>23918</v>
      </c>
      <c r="C180" s="49"/>
      <c r="D180" s="49"/>
      <c r="E180" s="49">
        <v>23918</v>
      </c>
      <c r="F180" s="27" t="s">
        <v>4</v>
      </c>
      <c r="G180" s="25"/>
      <c r="H180" s="25"/>
    </row>
    <row r="181" spans="1:8" ht="15.75" customHeight="1">
      <c r="A181" s="26" t="s">
        <v>540</v>
      </c>
      <c r="B181" s="49"/>
      <c r="C181" s="49"/>
      <c r="D181" s="49"/>
      <c r="E181" s="49"/>
      <c r="F181" s="27"/>
      <c r="G181" s="25"/>
      <c r="H181" s="25"/>
    </row>
    <row r="182" spans="1:8" ht="15.75" customHeight="1">
      <c r="A182" s="26" t="s">
        <v>516</v>
      </c>
      <c r="B182" s="49"/>
      <c r="C182" s="49"/>
      <c r="D182" s="49">
        <v>406</v>
      </c>
      <c r="E182" s="49">
        <v>406</v>
      </c>
      <c r="F182" s="27" t="s">
        <v>4</v>
      </c>
      <c r="G182" s="25"/>
      <c r="H182" s="25"/>
    </row>
    <row r="183" spans="1:8" ht="15.75" customHeight="1">
      <c r="A183" s="26" t="s">
        <v>513</v>
      </c>
      <c r="B183" s="49"/>
      <c r="C183" s="49"/>
      <c r="D183" s="49"/>
      <c r="E183" s="49"/>
      <c r="F183" s="27" t="s">
        <v>4</v>
      </c>
      <c r="G183" s="25"/>
      <c r="H183" s="25"/>
    </row>
    <row r="184" spans="1:8" ht="15.75" customHeight="1">
      <c r="A184" s="26" t="s">
        <v>514</v>
      </c>
      <c r="B184" s="49"/>
      <c r="C184" s="49"/>
      <c r="D184" s="49"/>
      <c r="E184" s="49"/>
      <c r="F184" s="27" t="s">
        <v>4</v>
      </c>
      <c r="G184" s="25"/>
      <c r="H184" s="25"/>
    </row>
    <row r="185" spans="1:8" ht="15.75" customHeight="1">
      <c r="A185" s="26" t="s">
        <v>495</v>
      </c>
      <c r="B185" s="49"/>
      <c r="C185" s="49"/>
      <c r="D185" s="49"/>
      <c r="E185" s="49"/>
      <c r="F185" s="27"/>
      <c r="G185" s="25"/>
      <c r="H185" s="25"/>
    </row>
    <row r="186" spans="1:8" ht="15.75" customHeight="1">
      <c r="A186" s="26" t="s">
        <v>517</v>
      </c>
      <c r="B186" s="49"/>
      <c r="C186" s="49"/>
      <c r="D186" s="49">
        <v>20435.7</v>
      </c>
      <c r="E186" s="49">
        <f>D186</f>
        <v>20435.7</v>
      </c>
      <c r="F186" s="27"/>
      <c r="G186" s="25"/>
      <c r="H186" s="25"/>
    </row>
    <row r="187" spans="1:8" ht="15.75" customHeight="1">
      <c r="A187" s="26" t="s">
        <v>496</v>
      </c>
      <c r="B187" s="49"/>
      <c r="C187" s="49"/>
      <c r="D187" s="49"/>
      <c r="E187" s="49"/>
      <c r="F187" s="27"/>
      <c r="G187" s="25"/>
      <c r="H187" s="25"/>
    </row>
    <row r="188" spans="1:8" ht="15.75" customHeight="1">
      <c r="A188" s="26" t="s">
        <v>518</v>
      </c>
      <c r="B188" s="49"/>
      <c r="C188" s="49"/>
      <c r="D188" s="49">
        <v>5849</v>
      </c>
      <c r="E188" s="49">
        <v>5849</v>
      </c>
      <c r="F188" s="27"/>
      <c r="G188" s="25"/>
      <c r="H188" s="25"/>
    </row>
    <row r="189" spans="1:8" ht="15.75" customHeight="1">
      <c r="A189" s="26" t="s">
        <v>498</v>
      </c>
      <c r="B189" s="49"/>
      <c r="C189" s="49"/>
      <c r="D189" s="49"/>
      <c r="E189" s="49"/>
      <c r="F189" s="27"/>
      <c r="G189" s="25"/>
      <c r="H189" s="25"/>
    </row>
    <row r="190" spans="1:8" ht="15.75" customHeight="1">
      <c r="A190" s="26" t="s">
        <v>519</v>
      </c>
      <c r="B190" s="49"/>
      <c r="C190" s="49"/>
      <c r="D190" s="49">
        <v>2724.76</v>
      </c>
      <c r="E190" s="49">
        <f>D190</f>
        <v>2724.76</v>
      </c>
      <c r="F190" s="27"/>
      <c r="G190" s="25"/>
      <c r="H190" s="25"/>
    </row>
    <row r="191" spans="1:8" ht="15.75" customHeight="1">
      <c r="A191" s="26" t="s">
        <v>500</v>
      </c>
      <c r="B191" s="49">
        <f t="shared" ref="B191:D191" si="8">SUM(B160:B190)</f>
        <v>25662</v>
      </c>
      <c r="C191" s="49">
        <f t="shared" si="8"/>
        <v>136238.07999999999</v>
      </c>
      <c r="D191" s="49">
        <f t="shared" si="8"/>
        <v>41777.060000000005</v>
      </c>
      <c r="E191" s="49">
        <f>SUM(E160:E190)</f>
        <v>203677.14</v>
      </c>
      <c r="F191" s="27"/>
      <c r="G191" s="25"/>
      <c r="H191" s="31">
        <f>SUM(B191:D191)</f>
        <v>203677.13999999998</v>
      </c>
    </row>
    <row r="192" spans="1:8" ht="15.75" customHeight="1">
      <c r="A192" s="26" t="s">
        <v>4</v>
      </c>
      <c r="B192" s="51"/>
      <c r="C192" s="51"/>
      <c r="D192" s="51"/>
      <c r="E192" s="51"/>
      <c r="F192" s="29"/>
      <c r="G192" s="25"/>
      <c r="H192" s="25"/>
    </row>
    <row r="193" spans="1:8" ht="15.75" customHeight="1">
      <c r="A193" s="26"/>
      <c r="B193" s="49"/>
      <c r="C193" s="49"/>
      <c r="D193" s="49"/>
      <c r="E193" s="49"/>
      <c r="F193" s="27"/>
      <c r="G193" s="25"/>
      <c r="H193" s="25"/>
    </row>
    <row r="194" spans="1:8" ht="15.75" customHeight="1">
      <c r="A194" s="26"/>
      <c r="B194" s="49"/>
      <c r="C194" s="49"/>
      <c r="D194" s="49"/>
      <c r="E194" s="49"/>
      <c r="F194" s="27"/>
      <c r="G194" s="25"/>
      <c r="H194" s="25"/>
    </row>
    <row r="195" spans="1:8" ht="15.75" customHeight="1">
      <c r="A195" s="26"/>
      <c r="B195" s="49"/>
      <c r="C195" s="49"/>
      <c r="D195" s="49"/>
      <c r="E195" s="49"/>
      <c r="F195" s="27"/>
      <c r="G195" s="25"/>
      <c r="H195" s="25"/>
    </row>
    <row r="196" spans="1:8" ht="15.75" customHeight="1">
      <c r="A196" s="26"/>
      <c r="B196" s="49"/>
      <c r="C196" s="49"/>
      <c r="D196" s="49"/>
      <c r="E196" s="49"/>
      <c r="F196" s="27"/>
      <c r="G196" s="25"/>
      <c r="H196" s="25"/>
    </row>
    <row r="197" spans="1:8" ht="15.75" customHeight="1">
      <c r="A197" s="26"/>
      <c r="B197" s="49"/>
      <c r="C197" s="49"/>
      <c r="D197" s="49"/>
      <c r="E197" s="49"/>
      <c r="F197" s="27"/>
      <c r="G197" s="25"/>
      <c r="H197" s="25"/>
    </row>
    <row r="198" spans="1:8" ht="15.75" customHeight="1">
      <c r="A198" s="26"/>
      <c r="B198" s="49"/>
      <c r="C198" s="49"/>
      <c r="D198" s="49"/>
      <c r="E198" s="49"/>
      <c r="F198" s="27"/>
      <c r="G198" s="25"/>
      <c r="H198" s="25"/>
    </row>
    <row r="199" spans="1:8" ht="15.75" customHeight="1">
      <c r="A199" s="26"/>
      <c r="B199" s="49"/>
      <c r="C199" s="49"/>
      <c r="D199" s="49"/>
      <c r="E199" s="49"/>
      <c r="F199" s="27"/>
      <c r="G199" s="25"/>
      <c r="H199" s="25"/>
    </row>
    <row r="200" spans="1:8" ht="15.75" customHeight="1">
      <c r="A200" s="26"/>
      <c r="B200" s="49"/>
      <c r="C200" s="49"/>
      <c r="D200" s="49"/>
      <c r="E200" s="49"/>
      <c r="F200" s="27"/>
      <c r="G200" s="25"/>
      <c r="H200" s="25"/>
    </row>
    <row r="201" spans="1:8" ht="15.75" customHeight="1">
      <c r="A201" s="26"/>
      <c r="B201" s="49"/>
      <c r="C201" s="49"/>
      <c r="D201" s="49"/>
      <c r="E201" s="49"/>
      <c r="F201" s="27"/>
      <c r="G201" s="25"/>
      <c r="H201" s="25"/>
    </row>
    <row r="202" spans="1:8" ht="15.75" customHeight="1">
      <c r="A202" s="26"/>
      <c r="B202" s="50"/>
      <c r="C202" s="50"/>
      <c r="D202" s="50"/>
      <c r="E202" s="50"/>
      <c r="F202" s="26"/>
      <c r="G202" s="25"/>
      <c r="H202" s="25"/>
    </row>
    <row r="203" spans="1:8" ht="15.75" customHeight="1" thickBot="1">
      <c r="A203" s="30" t="s">
        <v>6</v>
      </c>
      <c r="B203" s="52">
        <f>B191</f>
        <v>25662</v>
      </c>
      <c r="C203" s="52">
        <f t="shared" ref="C203:E203" si="9">C191</f>
        <v>136238.07999999999</v>
      </c>
      <c r="D203" s="52">
        <f t="shared" si="9"/>
        <v>41777.060000000005</v>
      </c>
      <c r="E203" s="52">
        <f t="shared" si="9"/>
        <v>203677.14</v>
      </c>
      <c r="F203" s="30"/>
      <c r="G203" s="25"/>
      <c r="H203" s="25"/>
    </row>
    <row r="204" spans="1:8" ht="15.75" customHeight="1">
      <c r="A204" s="1" t="s">
        <v>466</v>
      </c>
      <c r="B204" s="42">
        <v>5280</v>
      </c>
      <c r="C204" s="42">
        <v>3018</v>
      </c>
      <c r="D204" s="42">
        <v>36</v>
      </c>
      <c r="E204" s="42">
        <v>8334</v>
      </c>
      <c r="F204" s="4" t="s">
        <v>4</v>
      </c>
    </row>
    <row r="205" spans="1:8" ht="15.75" customHeight="1">
      <c r="A205"/>
      <c r="B205" s="43"/>
      <c r="C205" s="43"/>
      <c r="D205" s="43"/>
      <c r="E205" s="43"/>
      <c r="F205" s="4" t="s">
        <v>4</v>
      </c>
    </row>
    <row r="206" spans="1:8" ht="15.75" customHeight="1">
      <c r="A206" s="1" t="s">
        <v>447</v>
      </c>
      <c r="B206" s="42"/>
      <c r="C206" s="42"/>
      <c r="D206" s="42"/>
      <c r="E206" s="42"/>
      <c r="F206" s="4" t="s">
        <v>4</v>
      </c>
    </row>
    <row r="207" spans="1:8" ht="15.75" customHeight="1">
      <c r="A207" s="1" t="s">
        <v>4</v>
      </c>
      <c r="B207" s="42"/>
      <c r="C207" s="42"/>
      <c r="D207" s="42"/>
      <c r="E207" s="42"/>
      <c r="F207" s="4" t="s">
        <v>4</v>
      </c>
    </row>
    <row r="208" spans="1:8" ht="15.75" customHeight="1">
      <c r="A208" s="1" t="s">
        <v>448</v>
      </c>
      <c r="B208" s="42"/>
      <c r="C208" s="42"/>
      <c r="D208" s="42"/>
      <c r="E208" s="42"/>
      <c r="F208" s="4" t="s">
        <v>4</v>
      </c>
    </row>
    <row r="209" spans="1:6" ht="15.75" customHeight="1">
      <c r="A209" s="1" t="s">
        <v>4</v>
      </c>
      <c r="B209" s="42"/>
      <c r="C209" s="42"/>
      <c r="D209" s="42"/>
      <c r="E209" s="42"/>
      <c r="F209" s="4" t="s">
        <v>4</v>
      </c>
    </row>
    <row r="210" spans="1:6" ht="15.75" customHeight="1">
      <c r="A210" s="1" t="s">
        <v>449</v>
      </c>
      <c r="B210" s="42"/>
      <c r="C210" s="42"/>
      <c r="D210" s="42"/>
      <c r="E210" s="42"/>
      <c r="F210" s="4" t="s">
        <v>4</v>
      </c>
    </row>
    <row r="211" spans="1:6" ht="15.75" customHeight="1">
      <c r="A211" s="1" t="s">
        <v>450</v>
      </c>
      <c r="B211" s="42"/>
      <c r="C211" s="42"/>
      <c r="D211" s="42"/>
      <c r="E211" s="42"/>
      <c r="F211" s="4" t="s">
        <v>4</v>
      </c>
    </row>
    <row r="212" spans="1:6" ht="15.75" customHeight="1">
      <c r="A212" s="1" t="s">
        <v>451</v>
      </c>
      <c r="B212" s="42"/>
      <c r="C212" s="42"/>
      <c r="D212" s="42"/>
      <c r="E212" s="42"/>
      <c r="F212" s="4" t="s">
        <v>4</v>
      </c>
    </row>
    <row r="213" spans="1:6" ht="15.75" customHeight="1">
      <c r="A213" s="1" t="s">
        <v>4</v>
      </c>
      <c r="B213" s="42"/>
      <c r="C213" s="42"/>
      <c r="D213" s="42"/>
      <c r="E213" s="42"/>
      <c r="F213" s="4" t="s">
        <v>4</v>
      </c>
    </row>
    <row r="214" spans="1:6" ht="15.75" customHeight="1">
      <c r="A214" s="1" t="s">
        <v>452</v>
      </c>
      <c r="B214" s="42"/>
      <c r="C214" s="42"/>
      <c r="D214" s="42"/>
      <c r="E214" s="42"/>
      <c r="F214" s="33" t="s">
        <v>4</v>
      </c>
    </row>
    <row r="215" spans="1:6" ht="15.75" customHeight="1">
      <c r="A215" s="1" t="s">
        <v>4</v>
      </c>
      <c r="B215" s="42"/>
      <c r="C215" s="42"/>
      <c r="D215" s="42"/>
      <c r="E215" s="42"/>
      <c r="F215" s="376"/>
    </row>
    <row r="216" spans="1:6" ht="15.75" customHeight="1">
      <c r="A216" s="1" t="s">
        <v>453</v>
      </c>
      <c r="B216" s="42"/>
      <c r="C216" s="42"/>
      <c r="D216" s="42"/>
      <c r="E216" s="42"/>
      <c r="F216" s="376"/>
    </row>
    <row r="217" spans="1:6" ht="15.75" customHeight="1">
      <c r="A217" s="1" t="s">
        <v>454</v>
      </c>
      <c r="B217" s="42"/>
      <c r="C217" s="42"/>
      <c r="D217" s="42"/>
      <c r="E217" s="42"/>
      <c r="F217" s="376"/>
    </row>
    <row r="218" spans="1:6" ht="15.75" customHeight="1">
      <c r="A218" s="1" t="s">
        <v>4</v>
      </c>
      <c r="B218" s="42"/>
      <c r="C218" s="42"/>
      <c r="D218" s="42"/>
      <c r="E218" s="42"/>
      <c r="F218" s="376"/>
    </row>
    <row r="219" spans="1:6" ht="15.75" customHeight="1">
      <c r="A219" s="1" t="s">
        <v>464</v>
      </c>
      <c r="B219" s="42"/>
      <c r="C219" s="42"/>
      <c r="D219" s="42"/>
      <c r="E219" s="42"/>
      <c r="F219" s="376"/>
    </row>
    <row r="220" spans="1:6" ht="15.75" customHeight="1">
      <c r="A220" s="1" t="s">
        <v>4</v>
      </c>
      <c r="B220" s="42"/>
      <c r="C220" s="42"/>
      <c r="D220" s="42"/>
      <c r="E220" s="42"/>
      <c r="F220" s="376"/>
    </row>
    <row r="221" spans="1:6" ht="15.75" customHeight="1">
      <c r="A221" s="1" t="s">
        <v>463</v>
      </c>
      <c r="B221" s="42">
        <v>5722</v>
      </c>
      <c r="C221" s="42"/>
      <c r="D221" s="42"/>
      <c r="E221" s="42">
        <f>B221</f>
        <v>5722</v>
      </c>
      <c r="F221" s="376"/>
    </row>
    <row r="222" spans="1:6" ht="15.75" customHeight="1">
      <c r="A222" s="1" t="s">
        <v>4</v>
      </c>
      <c r="B222" s="42"/>
      <c r="C222" s="42"/>
      <c r="D222" s="42"/>
      <c r="E222" s="42"/>
      <c r="F222" s="376"/>
    </row>
    <row r="223" spans="1:6" ht="15.75" customHeight="1">
      <c r="A223" s="1" t="s">
        <v>462</v>
      </c>
      <c r="B223" s="42">
        <v>-789</v>
      </c>
      <c r="C223" s="42"/>
      <c r="D223" s="42"/>
      <c r="E223" s="42">
        <f>B223</f>
        <v>-789</v>
      </c>
      <c r="F223" s="376"/>
    </row>
    <row r="224" spans="1:6" ht="15.75" customHeight="1">
      <c r="A224" s="1" t="s">
        <v>4</v>
      </c>
      <c r="B224" s="44">
        <f>SUM(B221:B223)</f>
        <v>4933</v>
      </c>
      <c r="C224" s="44"/>
      <c r="D224" s="44"/>
      <c r="E224" s="44">
        <f>SUM(E221:E223)</f>
        <v>4933</v>
      </c>
      <c r="F224" s="376"/>
    </row>
    <row r="225" spans="1:6" ht="15.75" customHeight="1">
      <c r="A225" s="1"/>
      <c r="B225" s="42"/>
      <c r="C225" s="42"/>
      <c r="D225" s="42"/>
      <c r="E225" s="42"/>
      <c r="F225" s="376"/>
    </row>
    <row r="226" spans="1:6" ht="15.75" customHeight="1">
      <c r="A226" s="1" t="s">
        <v>4</v>
      </c>
      <c r="B226" s="42"/>
      <c r="C226" s="42"/>
      <c r="D226" s="42"/>
      <c r="E226" s="42"/>
      <c r="F226" s="376"/>
    </row>
    <row r="227" spans="1:6" ht="15.75" customHeight="1">
      <c r="A227" s="1" t="s">
        <v>455</v>
      </c>
      <c r="B227" s="42"/>
      <c r="C227" s="42"/>
      <c r="D227" s="42"/>
      <c r="E227" s="42"/>
      <c r="F227" s="376"/>
    </row>
    <row r="228" spans="1:6" ht="15.75" customHeight="1">
      <c r="A228" s="1"/>
      <c r="B228" s="42"/>
      <c r="C228" s="42"/>
      <c r="D228" s="42"/>
      <c r="E228" s="42"/>
      <c r="F228" s="376"/>
    </row>
    <row r="229" spans="1:6" ht="15.75" customHeight="1">
      <c r="A229" s="1"/>
      <c r="B229" s="42"/>
      <c r="C229" s="42"/>
      <c r="D229" s="42"/>
      <c r="E229" s="42"/>
      <c r="F229" s="376"/>
    </row>
    <row r="230" spans="1:6" ht="15.75" customHeight="1">
      <c r="A230" s="1" t="s">
        <v>465</v>
      </c>
      <c r="B230" s="42"/>
      <c r="C230" s="42"/>
      <c r="D230" s="42"/>
      <c r="E230" s="42"/>
      <c r="F230" s="376"/>
    </row>
    <row r="231" spans="1:6" ht="15.75" customHeight="1">
      <c r="A231" s="1" t="s">
        <v>4</v>
      </c>
      <c r="B231" s="42"/>
      <c r="C231" s="42"/>
      <c r="D231" s="42"/>
      <c r="E231" s="42"/>
      <c r="F231" s="376"/>
    </row>
    <row r="232" spans="1:6" ht="15.75" customHeight="1">
      <c r="A232" s="1" t="s">
        <v>456</v>
      </c>
      <c r="B232" s="42"/>
      <c r="C232" s="42"/>
      <c r="D232" s="42"/>
      <c r="E232" s="42"/>
      <c r="F232" s="376"/>
    </row>
    <row r="233" spans="1:6" ht="15.75" customHeight="1">
      <c r="A233" s="1" t="s">
        <v>4</v>
      </c>
      <c r="B233" s="42"/>
      <c r="C233" s="42"/>
      <c r="D233" s="42"/>
      <c r="E233" s="42"/>
      <c r="F233" s="376"/>
    </row>
    <row r="234" spans="1:6" ht="15.75" customHeight="1">
      <c r="A234" s="1" t="s">
        <v>457</v>
      </c>
      <c r="B234" s="42">
        <v>112</v>
      </c>
      <c r="C234" s="42">
        <v>289</v>
      </c>
      <c r="D234" s="42"/>
      <c r="E234" s="42">
        <v>401</v>
      </c>
      <c r="F234" s="376"/>
    </row>
    <row r="235" spans="1:6" ht="15.75" customHeight="1">
      <c r="A235" s="1"/>
      <c r="B235" s="42"/>
      <c r="C235" s="42"/>
      <c r="D235" s="42"/>
      <c r="E235" s="42"/>
      <c r="F235" s="376"/>
    </row>
    <row r="236" spans="1:6" ht="15.75" customHeight="1">
      <c r="A236" s="1"/>
      <c r="B236" s="44">
        <v>112</v>
      </c>
      <c r="C236" s="44">
        <v>289</v>
      </c>
      <c r="D236" s="44"/>
      <c r="E236" s="44">
        <v>401</v>
      </c>
      <c r="F236" s="376"/>
    </row>
    <row r="237" spans="1:6" ht="15.75" customHeight="1">
      <c r="A237" s="1" t="s">
        <v>458</v>
      </c>
      <c r="B237" s="42"/>
      <c r="C237" s="42"/>
      <c r="D237" s="42"/>
      <c r="E237" s="42"/>
      <c r="F237" s="376"/>
    </row>
    <row r="238" spans="1:6" ht="15.75" customHeight="1">
      <c r="A238" s="1" t="s">
        <v>4</v>
      </c>
      <c r="B238" s="42"/>
      <c r="C238" s="42"/>
      <c r="D238" s="42"/>
      <c r="E238" s="42"/>
      <c r="F238" s="376"/>
    </row>
    <row r="239" spans="1:6" ht="15.75" customHeight="1">
      <c r="A239" s="1" t="s">
        <v>459</v>
      </c>
      <c r="B239" s="42"/>
      <c r="C239" s="42"/>
      <c r="D239" s="42"/>
      <c r="E239" s="42"/>
      <c r="F239" s="376"/>
    </row>
    <row r="240" spans="1:6" ht="15.75" customHeight="1">
      <c r="A240" s="1" t="s">
        <v>4</v>
      </c>
      <c r="B240" s="42"/>
      <c r="C240" s="42"/>
      <c r="D240" s="42"/>
      <c r="E240" s="42"/>
      <c r="F240" s="376"/>
    </row>
    <row r="241" spans="1:6" ht="15.75" customHeight="1">
      <c r="A241" s="1" t="s">
        <v>460</v>
      </c>
      <c r="B241" s="42"/>
      <c r="C241" s="42"/>
      <c r="D241" s="42"/>
      <c r="E241" s="42"/>
      <c r="F241" s="376"/>
    </row>
    <row r="242" spans="1:6" ht="15.75" customHeight="1">
      <c r="A242" s="1" t="s">
        <v>4</v>
      </c>
      <c r="B242" s="42"/>
      <c r="C242" s="42"/>
      <c r="D242" s="42"/>
      <c r="E242" s="42"/>
      <c r="F242" s="376"/>
    </row>
    <row r="243" spans="1:6" ht="15.75" customHeight="1">
      <c r="A243" s="1" t="s">
        <v>461</v>
      </c>
      <c r="B243" s="42">
        <v>235</v>
      </c>
      <c r="C243" s="42">
        <v>2729</v>
      </c>
      <c r="D243" s="42">
        <v>36</v>
      </c>
      <c r="E243" s="42">
        <v>3000</v>
      </c>
      <c r="F243" s="376"/>
    </row>
    <row r="244" spans="1:6" ht="15.75" customHeight="1">
      <c r="A244" s="1" t="s">
        <v>4</v>
      </c>
      <c r="B244" s="42"/>
      <c r="C244" s="42"/>
      <c r="D244" s="42"/>
      <c r="E244" s="42"/>
      <c r="F244" s="376"/>
    </row>
    <row r="245" spans="1:6" ht="15.75" customHeight="1">
      <c r="A245" s="1" t="s">
        <v>4</v>
      </c>
      <c r="B245" s="44">
        <v>235</v>
      </c>
      <c r="C245" s="44">
        <v>2729</v>
      </c>
      <c r="D245" s="44">
        <v>36</v>
      </c>
      <c r="E245" s="44">
        <v>3000</v>
      </c>
      <c r="F245" s="376"/>
    </row>
    <row r="246" spans="1:6" ht="15.75" customHeight="1">
      <c r="A246" s="1" t="s">
        <v>4</v>
      </c>
      <c r="B246" s="42"/>
      <c r="C246" s="42"/>
      <c r="D246" s="42"/>
      <c r="E246" s="42"/>
      <c r="F246" s="376"/>
    </row>
    <row r="247" spans="1:6" ht="15.75" customHeight="1">
      <c r="A247" s="1" t="s">
        <v>4</v>
      </c>
      <c r="B247" s="45">
        <f>B245+B236+B224</f>
        <v>5280</v>
      </c>
      <c r="C247" s="45">
        <f>C245+C236+C224</f>
        <v>3018</v>
      </c>
      <c r="D247" s="45">
        <f>D245+D236+D224</f>
        <v>36</v>
      </c>
      <c r="E247" s="45">
        <f>E245+E236+E224</f>
        <v>8334</v>
      </c>
      <c r="F247" s="376"/>
    </row>
    <row r="248" spans="1:6" ht="15.75" customHeight="1">
      <c r="A248" s="1" t="s">
        <v>4</v>
      </c>
      <c r="B248" s="42"/>
      <c r="C248" s="42"/>
      <c r="D248" s="42"/>
      <c r="E248" s="42"/>
      <c r="F248" s="376"/>
    </row>
    <row r="249" spans="1:6" ht="15.75" customHeight="1">
      <c r="A249" s="1" t="s">
        <v>4</v>
      </c>
      <c r="B249" s="42"/>
      <c r="C249" s="42"/>
      <c r="D249" s="42"/>
      <c r="E249" s="42"/>
      <c r="F249" s="376"/>
    </row>
    <row r="250" spans="1:6" ht="15.75" customHeight="1">
      <c r="A250" s="1"/>
      <c r="B250" s="43"/>
      <c r="C250" s="43"/>
      <c r="D250" s="43"/>
      <c r="E250" s="43"/>
      <c r="F250" s="376"/>
    </row>
    <row r="251" spans="1:6" ht="15.75" customHeight="1" thickBot="1">
      <c r="A251" s="2" t="s">
        <v>6</v>
      </c>
      <c r="B251" s="46">
        <f>B247</f>
        <v>5280</v>
      </c>
      <c r="C251" s="46">
        <f t="shared" ref="C251:E251" si="10">C247</f>
        <v>3018</v>
      </c>
      <c r="D251" s="46">
        <f t="shared" si="10"/>
        <v>36</v>
      </c>
      <c r="E251" s="46">
        <f t="shared" si="10"/>
        <v>8334</v>
      </c>
      <c r="F251" s="377"/>
    </row>
  </sheetData>
  <mergeCells count="6">
    <mergeCell ref="F3:F4"/>
    <mergeCell ref="A3:A4"/>
    <mergeCell ref="B3:B4"/>
    <mergeCell ref="C3:C4"/>
    <mergeCell ref="D3:D4"/>
    <mergeCell ref="E3:E4"/>
  </mergeCells>
  <phoneticPr fontId="1" type="noConversion"/>
  <pageMargins left="0.39370078740157483" right="0.39370078740157483" top="0.74803149606299213" bottom="0.39370078740157483" header="0.51181102362204722" footer="0.51181102362204722"/>
  <pageSetup paperSize="9" scale="95" fitToHeight="19" orientation="portrait" r:id="rId1"/>
  <headerFooter alignWithMargins="0">
    <oddHeader>&amp;RPage : &amp;P/&amp;N</oddHeader>
  </headerFooter>
  <rowBreaks count="4" manualBreakCount="4">
    <brk id="53" max="5" man="1"/>
    <brk id="103" max="5" man="1"/>
    <brk id="153" max="5" man="1"/>
    <brk id="203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7"/>
  <sheetViews>
    <sheetView workbookViewId="0">
      <pane ySplit="4" topLeftCell="A5" activePane="bottomLeft" state="frozen"/>
      <selection activeCell="H11" sqref="H11"/>
      <selection pane="bottomLeft" activeCell="B9" sqref="B9"/>
    </sheetView>
  </sheetViews>
  <sheetFormatPr defaultColWidth="9.140625" defaultRowHeight="12.75"/>
  <cols>
    <col min="1" max="2" width="20" style="54" customWidth="1"/>
    <col min="3" max="3" width="12" style="54" customWidth="1"/>
    <col min="4" max="4" width="6" style="54" customWidth="1"/>
    <col min="5" max="5" width="12" style="54" customWidth="1"/>
    <col min="6" max="6" width="14" style="54" customWidth="1"/>
    <col min="7" max="7" width="12" style="54" customWidth="1"/>
    <col min="8" max="8" width="14" style="54" customWidth="1"/>
    <col min="9" max="9" width="12" style="54" customWidth="1"/>
    <col min="10" max="10" width="14" style="54" customWidth="1"/>
    <col min="11" max="11" width="12" style="54" customWidth="1"/>
    <col min="12" max="12" width="14" style="54" customWidth="1"/>
    <col min="13" max="13" width="13" style="54" customWidth="1"/>
    <col min="14" max="25" width="0.140625" style="54" hidden="1" customWidth="1"/>
    <col min="26" max="256" width="9.140625" style="54"/>
    <col min="257" max="258" width="20" style="54" customWidth="1"/>
    <col min="259" max="259" width="12" style="54" customWidth="1"/>
    <col min="260" max="260" width="6" style="54" customWidth="1"/>
    <col min="261" max="261" width="12" style="54" customWidth="1"/>
    <col min="262" max="262" width="14" style="54" customWidth="1"/>
    <col min="263" max="263" width="12" style="54" customWidth="1"/>
    <col min="264" max="264" width="14" style="54" customWidth="1"/>
    <col min="265" max="265" width="12" style="54" customWidth="1"/>
    <col min="266" max="266" width="14" style="54" customWidth="1"/>
    <col min="267" max="267" width="12" style="54" customWidth="1"/>
    <col min="268" max="268" width="14" style="54" customWidth="1"/>
    <col min="269" max="269" width="13" style="54" customWidth="1"/>
    <col min="270" max="281" width="0" style="54" hidden="1" customWidth="1"/>
    <col min="282" max="512" width="9.140625" style="54"/>
    <col min="513" max="514" width="20" style="54" customWidth="1"/>
    <col min="515" max="515" width="12" style="54" customWidth="1"/>
    <col min="516" max="516" width="6" style="54" customWidth="1"/>
    <col min="517" max="517" width="12" style="54" customWidth="1"/>
    <col min="518" max="518" width="14" style="54" customWidth="1"/>
    <col min="519" max="519" width="12" style="54" customWidth="1"/>
    <col min="520" max="520" width="14" style="54" customWidth="1"/>
    <col min="521" max="521" width="12" style="54" customWidth="1"/>
    <col min="522" max="522" width="14" style="54" customWidth="1"/>
    <col min="523" max="523" width="12" style="54" customWidth="1"/>
    <col min="524" max="524" width="14" style="54" customWidth="1"/>
    <col min="525" max="525" width="13" style="54" customWidth="1"/>
    <col min="526" max="537" width="0" style="54" hidden="1" customWidth="1"/>
    <col min="538" max="768" width="9.140625" style="54"/>
    <col min="769" max="770" width="20" style="54" customWidth="1"/>
    <col min="771" max="771" width="12" style="54" customWidth="1"/>
    <col min="772" max="772" width="6" style="54" customWidth="1"/>
    <col min="773" max="773" width="12" style="54" customWidth="1"/>
    <col min="774" max="774" width="14" style="54" customWidth="1"/>
    <col min="775" max="775" width="12" style="54" customWidth="1"/>
    <col min="776" max="776" width="14" style="54" customWidth="1"/>
    <col min="777" max="777" width="12" style="54" customWidth="1"/>
    <col min="778" max="778" width="14" style="54" customWidth="1"/>
    <col min="779" max="779" width="12" style="54" customWidth="1"/>
    <col min="780" max="780" width="14" style="54" customWidth="1"/>
    <col min="781" max="781" width="13" style="54" customWidth="1"/>
    <col min="782" max="793" width="0" style="54" hidden="1" customWidth="1"/>
    <col min="794" max="1024" width="9.140625" style="54"/>
    <col min="1025" max="1026" width="20" style="54" customWidth="1"/>
    <col min="1027" max="1027" width="12" style="54" customWidth="1"/>
    <col min="1028" max="1028" width="6" style="54" customWidth="1"/>
    <col min="1029" max="1029" width="12" style="54" customWidth="1"/>
    <col min="1030" max="1030" width="14" style="54" customWidth="1"/>
    <col min="1031" max="1031" width="12" style="54" customWidth="1"/>
    <col min="1032" max="1032" width="14" style="54" customWidth="1"/>
    <col min="1033" max="1033" width="12" style="54" customWidth="1"/>
    <col min="1034" max="1034" width="14" style="54" customWidth="1"/>
    <col min="1035" max="1035" width="12" style="54" customWidth="1"/>
    <col min="1036" max="1036" width="14" style="54" customWidth="1"/>
    <col min="1037" max="1037" width="13" style="54" customWidth="1"/>
    <col min="1038" max="1049" width="0" style="54" hidden="1" customWidth="1"/>
    <col min="1050" max="1280" width="9.140625" style="54"/>
    <col min="1281" max="1282" width="20" style="54" customWidth="1"/>
    <col min="1283" max="1283" width="12" style="54" customWidth="1"/>
    <col min="1284" max="1284" width="6" style="54" customWidth="1"/>
    <col min="1285" max="1285" width="12" style="54" customWidth="1"/>
    <col min="1286" max="1286" width="14" style="54" customWidth="1"/>
    <col min="1287" max="1287" width="12" style="54" customWidth="1"/>
    <col min="1288" max="1288" width="14" style="54" customWidth="1"/>
    <col min="1289" max="1289" width="12" style="54" customWidth="1"/>
    <col min="1290" max="1290" width="14" style="54" customWidth="1"/>
    <col min="1291" max="1291" width="12" style="54" customWidth="1"/>
    <col min="1292" max="1292" width="14" style="54" customWidth="1"/>
    <col min="1293" max="1293" width="13" style="54" customWidth="1"/>
    <col min="1294" max="1305" width="0" style="54" hidden="1" customWidth="1"/>
    <col min="1306" max="1536" width="9.140625" style="54"/>
    <col min="1537" max="1538" width="20" style="54" customWidth="1"/>
    <col min="1539" max="1539" width="12" style="54" customWidth="1"/>
    <col min="1540" max="1540" width="6" style="54" customWidth="1"/>
    <col min="1541" max="1541" width="12" style="54" customWidth="1"/>
    <col min="1542" max="1542" width="14" style="54" customWidth="1"/>
    <col min="1543" max="1543" width="12" style="54" customWidth="1"/>
    <col min="1544" max="1544" width="14" style="54" customWidth="1"/>
    <col min="1545" max="1545" width="12" style="54" customWidth="1"/>
    <col min="1546" max="1546" width="14" style="54" customWidth="1"/>
    <col min="1547" max="1547" width="12" style="54" customWidth="1"/>
    <col min="1548" max="1548" width="14" style="54" customWidth="1"/>
    <col min="1549" max="1549" width="13" style="54" customWidth="1"/>
    <col min="1550" max="1561" width="0" style="54" hidden="1" customWidth="1"/>
    <col min="1562" max="1792" width="9.140625" style="54"/>
    <col min="1793" max="1794" width="20" style="54" customWidth="1"/>
    <col min="1795" max="1795" width="12" style="54" customWidth="1"/>
    <col min="1796" max="1796" width="6" style="54" customWidth="1"/>
    <col min="1797" max="1797" width="12" style="54" customWidth="1"/>
    <col min="1798" max="1798" width="14" style="54" customWidth="1"/>
    <col min="1799" max="1799" width="12" style="54" customWidth="1"/>
    <col min="1800" max="1800" width="14" style="54" customWidth="1"/>
    <col min="1801" max="1801" width="12" style="54" customWidth="1"/>
    <col min="1802" max="1802" width="14" style="54" customWidth="1"/>
    <col min="1803" max="1803" width="12" style="54" customWidth="1"/>
    <col min="1804" max="1804" width="14" style="54" customWidth="1"/>
    <col min="1805" max="1805" width="13" style="54" customWidth="1"/>
    <col min="1806" max="1817" width="0" style="54" hidden="1" customWidth="1"/>
    <col min="1818" max="2048" width="9.140625" style="54"/>
    <col min="2049" max="2050" width="20" style="54" customWidth="1"/>
    <col min="2051" max="2051" width="12" style="54" customWidth="1"/>
    <col min="2052" max="2052" width="6" style="54" customWidth="1"/>
    <col min="2053" max="2053" width="12" style="54" customWidth="1"/>
    <col min="2054" max="2054" width="14" style="54" customWidth="1"/>
    <col min="2055" max="2055" width="12" style="54" customWidth="1"/>
    <col min="2056" max="2056" width="14" style="54" customWidth="1"/>
    <col min="2057" max="2057" width="12" style="54" customWidth="1"/>
    <col min="2058" max="2058" width="14" style="54" customWidth="1"/>
    <col min="2059" max="2059" width="12" style="54" customWidth="1"/>
    <col min="2060" max="2060" width="14" style="54" customWidth="1"/>
    <col min="2061" max="2061" width="13" style="54" customWidth="1"/>
    <col min="2062" max="2073" width="0" style="54" hidden="1" customWidth="1"/>
    <col min="2074" max="2304" width="9.140625" style="54"/>
    <col min="2305" max="2306" width="20" style="54" customWidth="1"/>
    <col min="2307" max="2307" width="12" style="54" customWidth="1"/>
    <col min="2308" max="2308" width="6" style="54" customWidth="1"/>
    <col min="2309" max="2309" width="12" style="54" customWidth="1"/>
    <col min="2310" max="2310" width="14" style="54" customWidth="1"/>
    <col min="2311" max="2311" width="12" style="54" customWidth="1"/>
    <col min="2312" max="2312" width="14" style="54" customWidth="1"/>
    <col min="2313" max="2313" width="12" style="54" customWidth="1"/>
    <col min="2314" max="2314" width="14" style="54" customWidth="1"/>
    <col min="2315" max="2315" width="12" style="54" customWidth="1"/>
    <col min="2316" max="2316" width="14" style="54" customWidth="1"/>
    <col min="2317" max="2317" width="13" style="54" customWidth="1"/>
    <col min="2318" max="2329" width="0" style="54" hidden="1" customWidth="1"/>
    <col min="2330" max="2560" width="9.140625" style="54"/>
    <col min="2561" max="2562" width="20" style="54" customWidth="1"/>
    <col min="2563" max="2563" width="12" style="54" customWidth="1"/>
    <col min="2564" max="2564" width="6" style="54" customWidth="1"/>
    <col min="2565" max="2565" width="12" style="54" customWidth="1"/>
    <col min="2566" max="2566" width="14" style="54" customWidth="1"/>
    <col min="2567" max="2567" width="12" style="54" customWidth="1"/>
    <col min="2568" max="2568" width="14" style="54" customWidth="1"/>
    <col min="2569" max="2569" width="12" style="54" customWidth="1"/>
    <col min="2570" max="2570" width="14" style="54" customWidth="1"/>
    <col min="2571" max="2571" width="12" style="54" customWidth="1"/>
    <col min="2572" max="2572" width="14" style="54" customWidth="1"/>
    <col min="2573" max="2573" width="13" style="54" customWidth="1"/>
    <col min="2574" max="2585" width="0" style="54" hidden="1" customWidth="1"/>
    <col min="2586" max="2816" width="9.140625" style="54"/>
    <col min="2817" max="2818" width="20" style="54" customWidth="1"/>
    <col min="2819" max="2819" width="12" style="54" customWidth="1"/>
    <col min="2820" max="2820" width="6" style="54" customWidth="1"/>
    <col min="2821" max="2821" width="12" style="54" customWidth="1"/>
    <col min="2822" max="2822" width="14" style="54" customWidth="1"/>
    <col min="2823" max="2823" width="12" style="54" customWidth="1"/>
    <col min="2824" max="2824" width="14" style="54" customWidth="1"/>
    <col min="2825" max="2825" width="12" style="54" customWidth="1"/>
    <col min="2826" max="2826" width="14" style="54" customWidth="1"/>
    <col min="2827" max="2827" width="12" style="54" customWidth="1"/>
    <col min="2828" max="2828" width="14" style="54" customWidth="1"/>
    <col min="2829" max="2829" width="13" style="54" customWidth="1"/>
    <col min="2830" max="2841" width="0" style="54" hidden="1" customWidth="1"/>
    <col min="2842" max="3072" width="9.140625" style="54"/>
    <col min="3073" max="3074" width="20" style="54" customWidth="1"/>
    <col min="3075" max="3075" width="12" style="54" customWidth="1"/>
    <col min="3076" max="3076" width="6" style="54" customWidth="1"/>
    <col min="3077" max="3077" width="12" style="54" customWidth="1"/>
    <col min="3078" max="3078" width="14" style="54" customWidth="1"/>
    <col min="3079" max="3079" width="12" style="54" customWidth="1"/>
    <col min="3080" max="3080" width="14" style="54" customWidth="1"/>
    <col min="3081" max="3081" width="12" style="54" customWidth="1"/>
    <col min="3082" max="3082" width="14" style="54" customWidth="1"/>
    <col min="3083" max="3083" width="12" style="54" customWidth="1"/>
    <col min="3084" max="3084" width="14" style="54" customWidth="1"/>
    <col min="3085" max="3085" width="13" style="54" customWidth="1"/>
    <col min="3086" max="3097" width="0" style="54" hidden="1" customWidth="1"/>
    <col min="3098" max="3328" width="9.140625" style="54"/>
    <col min="3329" max="3330" width="20" style="54" customWidth="1"/>
    <col min="3331" max="3331" width="12" style="54" customWidth="1"/>
    <col min="3332" max="3332" width="6" style="54" customWidth="1"/>
    <col min="3333" max="3333" width="12" style="54" customWidth="1"/>
    <col min="3334" max="3334" width="14" style="54" customWidth="1"/>
    <col min="3335" max="3335" width="12" style="54" customWidth="1"/>
    <col min="3336" max="3336" width="14" style="54" customWidth="1"/>
    <col min="3337" max="3337" width="12" style="54" customWidth="1"/>
    <col min="3338" max="3338" width="14" style="54" customWidth="1"/>
    <col min="3339" max="3339" width="12" style="54" customWidth="1"/>
    <col min="3340" max="3340" width="14" style="54" customWidth="1"/>
    <col min="3341" max="3341" width="13" style="54" customWidth="1"/>
    <col min="3342" max="3353" width="0" style="54" hidden="1" customWidth="1"/>
    <col min="3354" max="3584" width="9.140625" style="54"/>
    <col min="3585" max="3586" width="20" style="54" customWidth="1"/>
    <col min="3587" max="3587" width="12" style="54" customWidth="1"/>
    <col min="3588" max="3588" width="6" style="54" customWidth="1"/>
    <col min="3589" max="3589" width="12" style="54" customWidth="1"/>
    <col min="3590" max="3590" width="14" style="54" customWidth="1"/>
    <col min="3591" max="3591" width="12" style="54" customWidth="1"/>
    <col min="3592" max="3592" width="14" style="54" customWidth="1"/>
    <col min="3593" max="3593" width="12" style="54" customWidth="1"/>
    <col min="3594" max="3594" width="14" style="54" customWidth="1"/>
    <col min="3595" max="3595" width="12" style="54" customWidth="1"/>
    <col min="3596" max="3596" width="14" style="54" customWidth="1"/>
    <col min="3597" max="3597" width="13" style="54" customWidth="1"/>
    <col min="3598" max="3609" width="0" style="54" hidden="1" customWidth="1"/>
    <col min="3610" max="3840" width="9.140625" style="54"/>
    <col min="3841" max="3842" width="20" style="54" customWidth="1"/>
    <col min="3843" max="3843" width="12" style="54" customWidth="1"/>
    <col min="3844" max="3844" width="6" style="54" customWidth="1"/>
    <col min="3845" max="3845" width="12" style="54" customWidth="1"/>
    <col min="3846" max="3846" width="14" style="54" customWidth="1"/>
    <col min="3847" max="3847" width="12" style="54" customWidth="1"/>
    <col min="3848" max="3848" width="14" style="54" customWidth="1"/>
    <col min="3849" max="3849" width="12" style="54" customWidth="1"/>
    <col min="3850" max="3850" width="14" style="54" customWidth="1"/>
    <col min="3851" max="3851" width="12" style="54" customWidth="1"/>
    <col min="3852" max="3852" width="14" style="54" customWidth="1"/>
    <col min="3853" max="3853" width="13" style="54" customWidth="1"/>
    <col min="3854" max="3865" width="0" style="54" hidden="1" customWidth="1"/>
    <col min="3866" max="4096" width="9.140625" style="54"/>
    <col min="4097" max="4098" width="20" style="54" customWidth="1"/>
    <col min="4099" max="4099" width="12" style="54" customWidth="1"/>
    <col min="4100" max="4100" width="6" style="54" customWidth="1"/>
    <col min="4101" max="4101" width="12" style="54" customWidth="1"/>
    <col min="4102" max="4102" width="14" style="54" customWidth="1"/>
    <col min="4103" max="4103" width="12" style="54" customWidth="1"/>
    <col min="4104" max="4104" width="14" style="54" customWidth="1"/>
    <col min="4105" max="4105" width="12" style="54" customWidth="1"/>
    <col min="4106" max="4106" width="14" style="54" customWidth="1"/>
    <col min="4107" max="4107" width="12" style="54" customWidth="1"/>
    <col min="4108" max="4108" width="14" style="54" customWidth="1"/>
    <col min="4109" max="4109" width="13" style="54" customWidth="1"/>
    <col min="4110" max="4121" width="0" style="54" hidden="1" customWidth="1"/>
    <col min="4122" max="4352" width="9.140625" style="54"/>
    <col min="4353" max="4354" width="20" style="54" customWidth="1"/>
    <col min="4355" max="4355" width="12" style="54" customWidth="1"/>
    <col min="4356" max="4356" width="6" style="54" customWidth="1"/>
    <col min="4357" max="4357" width="12" style="54" customWidth="1"/>
    <col min="4358" max="4358" width="14" style="54" customWidth="1"/>
    <col min="4359" max="4359" width="12" style="54" customWidth="1"/>
    <col min="4360" max="4360" width="14" style="54" customWidth="1"/>
    <col min="4361" max="4361" width="12" style="54" customWidth="1"/>
    <col min="4362" max="4362" width="14" style="54" customWidth="1"/>
    <col min="4363" max="4363" width="12" style="54" customWidth="1"/>
    <col min="4364" max="4364" width="14" style="54" customWidth="1"/>
    <col min="4365" max="4365" width="13" style="54" customWidth="1"/>
    <col min="4366" max="4377" width="0" style="54" hidden="1" customWidth="1"/>
    <col min="4378" max="4608" width="9.140625" style="54"/>
    <col min="4609" max="4610" width="20" style="54" customWidth="1"/>
    <col min="4611" max="4611" width="12" style="54" customWidth="1"/>
    <col min="4612" max="4612" width="6" style="54" customWidth="1"/>
    <col min="4613" max="4613" width="12" style="54" customWidth="1"/>
    <col min="4614" max="4614" width="14" style="54" customWidth="1"/>
    <col min="4615" max="4615" width="12" style="54" customWidth="1"/>
    <col min="4616" max="4616" width="14" style="54" customWidth="1"/>
    <col min="4617" max="4617" width="12" style="54" customWidth="1"/>
    <col min="4618" max="4618" width="14" style="54" customWidth="1"/>
    <col min="4619" max="4619" width="12" style="54" customWidth="1"/>
    <col min="4620" max="4620" width="14" style="54" customWidth="1"/>
    <col min="4621" max="4621" width="13" style="54" customWidth="1"/>
    <col min="4622" max="4633" width="0" style="54" hidden="1" customWidth="1"/>
    <col min="4634" max="4864" width="9.140625" style="54"/>
    <col min="4865" max="4866" width="20" style="54" customWidth="1"/>
    <col min="4867" max="4867" width="12" style="54" customWidth="1"/>
    <col min="4868" max="4868" width="6" style="54" customWidth="1"/>
    <col min="4869" max="4869" width="12" style="54" customWidth="1"/>
    <col min="4870" max="4870" width="14" style="54" customWidth="1"/>
    <col min="4871" max="4871" width="12" style="54" customWidth="1"/>
    <col min="4872" max="4872" width="14" style="54" customWidth="1"/>
    <col min="4873" max="4873" width="12" style="54" customWidth="1"/>
    <col min="4874" max="4874" width="14" style="54" customWidth="1"/>
    <col min="4875" max="4875" width="12" style="54" customWidth="1"/>
    <col min="4876" max="4876" width="14" style="54" customWidth="1"/>
    <col min="4877" max="4877" width="13" style="54" customWidth="1"/>
    <col min="4878" max="4889" width="0" style="54" hidden="1" customWidth="1"/>
    <col min="4890" max="5120" width="9.140625" style="54"/>
    <col min="5121" max="5122" width="20" style="54" customWidth="1"/>
    <col min="5123" max="5123" width="12" style="54" customWidth="1"/>
    <col min="5124" max="5124" width="6" style="54" customWidth="1"/>
    <col min="5125" max="5125" width="12" style="54" customWidth="1"/>
    <col min="5126" max="5126" width="14" style="54" customWidth="1"/>
    <col min="5127" max="5127" width="12" style="54" customWidth="1"/>
    <col min="5128" max="5128" width="14" style="54" customWidth="1"/>
    <col min="5129" max="5129" width="12" style="54" customWidth="1"/>
    <col min="5130" max="5130" width="14" style="54" customWidth="1"/>
    <col min="5131" max="5131" width="12" style="54" customWidth="1"/>
    <col min="5132" max="5132" width="14" style="54" customWidth="1"/>
    <col min="5133" max="5133" width="13" style="54" customWidth="1"/>
    <col min="5134" max="5145" width="0" style="54" hidden="1" customWidth="1"/>
    <col min="5146" max="5376" width="9.140625" style="54"/>
    <col min="5377" max="5378" width="20" style="54" customWidth="1"/>
    <col min="5379" max="5379" width="12" style="54" customWidth="1"/>
    <col min="5380" max="5380" width="6" style="54" customWidth="1"/>
    <col min="5381" max="5381" width="12" style="54" customWidth="1"/>
    <col min="5382" max="5382" width="14" style="54" customWidth="1"/>
    <col min="5383" max="5383" width="12" style="54" customWidth="1"/>
    <col min="5384" max="5384" width="14" style="54" customWidth="1"/>
    <col min="5385" max="5385" width="12" style="54" customWidth="1"/>
    <col min="5386" max="5386" width="14" style="54" customWidth="1"/>
    <col min="5387" max="5387" width="12" style="54" customWidth="1"/>
    <col min="5388" max="5388" width="14" style="54" customWidth="1"/>
    <col min="5389" max="5389" width="13" style="54" customWidth="1"/>
    <col min="5390" max="5401" width="0" style="54" hidden="1" customWidth="1"/>
    <col min="5402" max="5632" width="9.140625" style="54"/>
    <col min="5633" max="5634" width="20" style="54" customWidth="1"/>
    <col min="5635" max="5635" width="12" style="54" customWidth="1"/>
    <col min="5636" max="5636" width="6" style="54" customWidth="1"/>
    <col min="5637" max="5637" width="12" style="54" customWidth="1"/>
    <col min="5638" max="5638" width="14" style="54" customWidth="1"/>
    <col min="5639" max="5639" width="12" style="54" customWidth="1"/>
    <col min="5640" max="5640" width="14" style="54" customWidth="1"/>
    <col min="5641" max="5641" width="12" style="54" customWidth="1"/>
    <col min="5642" max="5642" width="14" style="54" customWidth="1"/>
    <col min="5643" max="5643" width="12" style="54" customWidth="1"/>
    <col min="5644" max="5644" width="14" style="54" customWidth="1"/>
    <col min="5645" max="5645" width="13" style="54" customWidth="1"/>
    <col min="5646" max="5657" width="0" style="54" hidden="1" customWidth="1"/>
    <col min="5658" max="5888" width="9.140625" style="54"/>
    <col min="5889" max="5890" width="20" style="54" customWidth="1"/>
    <col min="5891" max="5891" width="12" style="54" customWidth="1"/>
    <col min="5892" max="5892" width="6" style="54" customWidth="1"/>
    <col min="5893" max="5893" width="12" style="54" customWidth="1"/>
    <col min="5894" max="5894" width="14" style="54" customWidth="1"/>
    <col min="5895" max="5895" width="12" style="54" customWidth="1"/>
    <col min="5896" max="5896" width="14" style="54" customWidth="1"/>
    <col min="5897" max="5897" width="12" style="54" customWidth="1"/>
    <col min="5898" max="5898" width="14" style="54" customWidth="1"/>
    <col min="5899" max="5899" width="12" style="54" customWidth="1"/>
    <col min="5900" max="5900" width="14" style="54" customWidth="1"/>
    <col min="5901" max="5901" width="13" style="54" customWidth="1"/>
    <col min="5902" max="5913" width="0" style="54" hidden="1" customWidth="1"/>
    <col min="5914" max="6144" width="9.140625" style="54"/>
    <col min="6145" max="6146" width="20" style="54" customWidth="1"/>
    <col min="6147" max="6147" width="12" style="54" customWidth="1"/>
    <col min="6148" max="6148" width="6" style="54" customWidth="1"/>
    <col min="6149" max="6149" width="12" style="54" customWidth="1"/>
    <col min="6150" max="6150" width="14" style="54" customWidth="1"/>
    <col min="6151" max="6151" width="12" style="54" customWidth="1"/>
    <col min="6152" max="6152" width="14" style="54" customWidth="1"/>
    <col min="6153" max="6153" width="12" style="54" customWidth="1"/>
    <col min="6154" max="6154" width="14" style="54" customWidth="1"/>
    <col min="6155" max="6155" width="12" style="54" customWidth="1"/>
    <col min="6156" max="6156" width="14" style="54" customWidth="1"/>
    <col min="6157" max="6157" width="13" style="54" customWidth="1"/>
    <col min="6158" max="6169" width="0" style="54" hidden="1" customWidth="1"/>
    <col min="6170" max="6400" width="9.140625" style="54"/>
    <col min="6401" max="6402" width="20" style="54" customWidth="1"/>
    <col min="6403" max="6403" width="12" style="54" customWidth="1"/>
    <col min="6404" max="6404" width="6" style="54" customWidth="1"/>
    <col min="6405" max="6405" width="12" style="54" customWidth="1"/>
    <col min="6406" max="6406" width="14" style="54" customWidth="1"/>
    <col min="6407" max="6407" width="12" style="54" customWidth="1"/>
    <col min="6408" max="6408" width="14" style="54" customWidth="1"/>
    <col min="6409" max="6409" width="12" style="54" customWidth="1"/>
    <col min="6410" max="6410" width="14" style="54" customWidth="1"/>
    <col min="6411" max="6411" width="12" style="54" customWidth="1"/>
    <col min="6412" max="6412" width="14" style="54" customWidth="1"/>
    <col min="6413" max="6413" width="13" style="54" customWidth="1"/>
    <col min="6414" max="6425" width="0" style="54" hidden="1" customWidth="1"/>
    <col min="6426" max="6656" width="9.140625" style="54"/>
    <col min="6657" max="6658" width="20" style="54" customWidth="1"/>
    <col min="6659" max="6659" width="12" style="54" customWidth="1"/>
    <col min="6660" max="6660" width="6" style="54" customWidth="1"/>
    <col min="6661" max="6661" width="12" style="54" customWidth="1"/>
    <col min="6662" max="6662" width="14" style="54" customWidth="1"/>
    <col min="6663" max="6663" width="12" style="54" customWidth="1"/>
    <col min="6664" max="6664" width="14" style="54" customWidth="1"/>
    <col min="6665" max="6665" width="12" style="54" customWidth="1"/>
    <col min="6666" max="6666" width="14" style="54" customWidth="1"/>
    <col min="6667" max="6667" width="12" style="54" customWidth="1"/>
    <col min="6668" max="6668" width="14" style="54" customWidth="1"/>
    <col min="6669" max="6669" width="13" style="54" customWidth="1"/>
    <col min="6670" max="6681" width="0" style="54" hidden="1" customWidth="1"/>
    <col min="6682" max="6912" width="9.140625" style="54"/>
    <col min="6913" max="6914" width="20" style="54" customWidth="1"/>
    <col min="6915" max="6915" width="12" style="54" customWidth="1"/>
    <col min="6916" max="6916" width="6" style="54" customWidth="1"/>
    <col min="6917" max="6917" width="12" style="54" customWidth="1"/>
    <col min="6918" max="6918" width="14" style="54" customWidth="1"/>
    <col min="6919" max="6919" width="12" style="54" customWidth="1"/>
    <col min="6920" max="6920" width="14" style="54" customWidth="1"/>
    <col min="6921" max="6921" width="12" style="54" customWidth="1"/>
    <col min="6922" max="6922" width="14" style="54" customWidth="1"/>
    <col min="6923" max="6923" width="12" style="54" customWidth="1"/>
    <col min="6924" max="6924" width="14" style="54" customWidth="1"/>
    <col min="6925" max="6925" width="13" style="54" customWidth="1"/>
    <col min="6926" max="6937" width="0" style="54" hidden="1" customWidth="1"/>
    <col min="6938" max="7168" width="9.140625" style="54"/>
    <col min="7169" max="7170" width="20" style="54" customWidth="1"/>
    <col min="7171" max="7171" width="12" style="54" customWidth="1"/>
    <col min="7172" max="7172" width="6" style="54" customWidth="1"/>
    <col min="7173" max="7173" width="12" style="54" customWidth="1"/>
    <col min="7174" max="7174" width="14" style="54" customWidth="1"/>
    <col min="7175" max="7175" width="12" style="54" customWidth="1"/>
    <col min="7176" max="7176" width="14" style="54" customWidth="1"/>
    <col min="7177" max="7177" width="12" style="54" customWidth="1"/>
    <col min="7178" max="7178" width="14" style="54" customWidth="1"/>
    <col min="7179" max="7179" width="12" style="54" customWidth="1"/>
    <col min="7180" max="7180" width="14" style="54" customWidth="1"/>
    <col min="7181" max="7181" width="13" style="54" customWidth="1"/>
    <col min="7182" max="7193" width="0" style="54" hidden="1" customWidth="1"/>
    <col min="7194" max="7424" width="9.140625" style="54"/>
    <col min="7425" max="7426" width="20" style="54" customWidth="1"/>
    <col min="7427" max="7427" width="12" style="54" customWidth="1"/>
    <col min="7428" max="7428" width="6" style="54" customWidth="1"/>
    <col min="7429" max="7429" width="12" style="54" customWidth="1"/>
    <col min="7430" max="7430" width="14" style="54" customWidth="1"/>
    <col min="7431" max="7431" width="12" style="54" customWidth="1"/>
    <col min="7432" max="7432" width="14" style="54" customWidth="1"/>
    <col min="7433" max="7433" width="12" style="54" customWidth="1"/>
    <col min="7434" max="7434" width="14" style="54" customWidth="1"/>
    <col min="7435" max="7435" width="12" style="54" customWidth="1"/>
    <col min="7436" max="7436" width="14" style="54" customWidth="1"/>
    <col min="7437" max="7437" width="13" style="54" customWidth="1"/>
    <col min="7438" max="7449" width="0" style="54" hidden="1" customWidth="1"/>
    <col min="7450" max="7680" width="9.140625" style="54"/>
    <col min="7681" max="7682" width="20" style="54" customWidth="1"/>
    <col min="7683" max="7683" width="12" style="54" customWidth="1"/>
    <col min="7684" max="7684" width="6" style="54" customWidth="1"/>
    <col min="7685" max="7685" width="12" style="54" customWidth="1"/>
    <col min="7686" max="7686" width="14" style="54" customWidth="1"/>
    <col min="7687" max="7687" width="12" style="54" customWidth="1"/>
    <col min="7688" max="7688" width="14" style="54" customWidth="1"/>
    <col min="7689" max="7689" width="12" style="54" customWidth="1"/>
    <col min="7690" max="7690" width="14" style="54" customWidth="1"/>
    <col min="7691" max="7691" width="12" style="54" customWidth="1"/>
    <col min="7692" max="7692" width="14" style="54" customWidth="1"/>
    <col min="7693" max="7693" width="13" style="54" customWidth="1"/>
    <col min="7694" max="7705" width="0" style="54" hidden="1" customWidth="1"/>
    <col min="7706" max="7936" width="9.140625" style="54"/>
    <col min="7937" max="7938" width="20" style="54" customWidth="1"/>
    <col min="7939" max="7939" width="12" style="54" customWidth="1"/>
    <col min="7940" max="7940" width="6" style="54" customWidth="1"/>
    <col min="7941" max="7941" width="12" style="54" customWidth="1"/>
    <col min="7942" max="7942" width="14" style="54" customWidth="1"/>
    <col min="7943" max="7943" width="12" style="54" customWidth="1"/>
    <col min="7944" max="7944" width="14" style="54" customWidth="1"/>
    <col min="7945" max="7945" width="12" style="54" customWidth="1"/>
    <col min="7946" max="7946" width="14" style="54" customWidth="1"/>
    <col min="7947" max="7947" width="12" style="54" customWidth="1"/>
    <col min="7948" max="7948" width="14" style="54" customWidth="1"/>
    <col min="7949" max="7949" width="13" style="54" customWidth="1"/>
    <col min="7950" max="7961" width="0" style="54" hidden="1" customWidth="1"/>
    <col min="7962" max="8192" width="9.140625" style="54"/>
    <col min="8193" max="8194" width="20" style="54" customWidth="1"/>
    <col min="8195" max="8195" width="12" style="54" customWidth="1"/>
    <col min="8196" max="8196" width="6" style="54" customWidth="1"/>
    <col min="8197" max="8197" width="12" style="54" customWidth="1"/>
    <col min="8198" max="8198" width="14" style="54" customWidth="1"/>
    <col min="8199" max="8199" width="12" style="54" customWidth="1"/>
    <col min="8200" max="8200" width="14" style="54" customWidth="1"/>
    <col min="8201" max="8201" width="12" style="54" customWidth="1"/>
    <col min="8202" max="8202" width="14" style="54" customWidth="1"/>
    <col min="8203" max="8203" width="12" style="54" customWidth="1"/>
    <col min="8204" max="8204" width="14" style="54" customWidth="1"/>
    <col min="8205" max="8205" width="13" style="54" customWidth="1"/>
    <col min="8206" max="8217" width="0" style="54" hidden="1" customWidth="1"/>
    <col min="8218" max="8448" width="9.140625" style="54"/>
    <col min="8449" max="8450" width="20" style="54" customWidth="1"/>
    <col min="8451" max="8451" width="12" style="54" customWidth="1"/>
    <col min="8452" max="8452" width="6" style="54" customWidth="1"/>
    <col min="8453" max="8453" width="12" style="54" customWidth="1"/>
    <col min="8454" max="8454" width="14" style="54" customWidth="1"/>
    <col min="8455" max="8455" width="12" style="54" customWidth="1"/>
    <col min="8456" max="8456" width="14" style="54" customWidth="1"/>
    <col min="8457" max="8457" width="12" style="54" customWidth="1"/>
    <col min="8458" max="8458" width="14" style="54" customWidth="1"/>
    <col min="8459" max="8459" width="12" style="54" customWidth="1"/>
    <col min="8460" max="8460" width="14" style="54" customWidth="1"/>
    <col min="8461" max="8461" width="13" style="54" customWidth="1"/>
    <col min="8462" max="8473" width="0" style="54" hidden="1" customWidth="1"/>
    <col min="8474" max="8704" width="9.140625" style="54"/>
    <col min="8705" max="8706" width="20" style="54" customWidth="1"/>
    <col min="8707" max="8707" width="12" style="54" customWidth="1"/>
    <col min="8708" max="8708" width="6" style="54" customWidth="1"/>
    <col min="8709" max="8709" width="12" style="54" customWidth="1"/>
    <col min="8710" max="8710" width="14" style="54" customWidth="1"/>
    <col min="8711" max="8711" width="12" style="54" customWidth="1"/>
    <col min="8712" max="8712" width="14" style="54" customWidth="1"/>
    <col min="8713" max="8713" width="12" style="54" customWidth="1"/>
    <col min="8714" max="8714" width="14" style="54" customWidth="1"/>
    <col min="8715" max="8715" width="12" style="54" customWidth="1"/>
    <col min="8716" max="8716" width="14" style="54" customWidth="1"/>
    <col min="8717" max="8717" width="13" style="54" customWidth="1"/>
    <col min="8718" max="8729" width="0" style="54" hidden="1" customWidth="1"/>
    <col min="8730" max="8960" width="9.140625" style="54"/>
    <col min="8961" max="8962" width="20" style="54" customWidth="1"/>
    <col min="8963" max="8963" width="12" style="54" customWidth="1"/>
    <col min="8964" max="8964" width="6" style="54" customWidth="1"/>
    <col min="8965" max="8965" width="12" style="54" customWidth="1"/>
    <col min="8966" max="8966" width="14" style="54" customWidth="1"/>
    <col min="8967" max="8967" width="12" style="54" customWidth="1"/>
    <col min="8968" max="8968" width="14" style="54" customWidth="1"/>
    <col min="8969" max="8969" width="12" style="54" customWidth="1"/>
    <col min="8970" max="8970" width="14" style="54" customWidth="1"/>
    <col min="8971" max="8971" width="12" style="54" customWidth="1"/>
    <col min="8972" max="8972" width="14" style="54" customWidth="1"/>
    <col min="8973" max="8973" width="13" style="54" customWidth="1"/>
    <col min="8974" max="8985" width="0" style="54" hidden="1" customWidth="1"/>
    <col min="8986" max="9216" width="9.140625" style="54"/>
    <col min="9217" max="9218" width="20" style="54" customWidth="1"/>
    <col min="9219" max="9219" width="12" style="54" customWidth="1"/>
    <col min="9220" max="9220" width="6" style="54" customWidth="1"/>
    <col min="9221" max="9221" width="12" style="54" customWidth="1"/>
    <col min="9222" max="9222" width="14" style="54" customWidth="1"/>
    <col min="9223" max="9223" width="12" style="54" customWidth="1"/>
    <col min="9224" max="9224" width="14" style="54" customWidth="1"/>
    <col min="9225" max="9225" width="12" style="54" customWidth="1"/>
    <col min="9226" max="9226" width="14" style="54" customWidth="1"/>
    <col min="9227" max="9227" width="12" style="54" customWidth="1"/>
    <col min="9228" max="9228" width="14" style="54" customWidth="1"/>
    <col min="9229" max="9229" width="13" style="54" customWidth="1"/>
    <col min="9230" max="9241" width="0" style="54" hidden="1" customWidth="1"/>
    <col min="9242" max="9472" width="9.140625" style="54"/>
    <col min="9473" max="9474" width="20" style="54" customWidth="1"/>
    <col min="9475" max="9475" width="12" style="54" customWidth="1"/>
    <col min="9476" max="9476" width="6" style="54" customWidth="1"/>
    <col min="9477" max="9477" width="12" style="54" customWidth="1"/>
    <col min="9478" max="9478" width="14" style="54" customWidth="1"/>
    <col min="9479" max="9479" width="12" style="54" customWidth="1"/>
    <col min="9480" max="9480" width="14" style="54" customWidth="1"/>
    <col min="9481" max="9481" width="12" style="54" customWidth="1"/>
    <col min="9482" max="9482" width="14" style="54" customWidth="1"/>
    <col min="9483" max="9483" width="12" style="54" customWidth="1"/>
    <col min="9484" max="9484" width="14" style="54" customWidth="1"/>
    <col min="9485" max="9485" width="13" style="54" customWidth="1"/>
    <col min="9486" max="9497" width="0" style="54" hidden="1" customWidth="1"/>
    <col min="9498" max="9728" width="9.140625" style="54"/>
    <col min="9729" max="9730" width="20" style="54" customWidth="1"/>
    <col min="9731" max="9731" width="12" style="54" customWidth="1"/>
    <col min="9732" max="9732" width="6" style="54" customWidth="1"/>
    <col min="9733" max="9733" width="12" style="54" customWidth="1"/>
    <col min="9734" max="9734" width="14" style="54" customWidth="1"/>
    <col min="9735" max="9735" width="12" style="54" customWidth="1"/>
    <col min="9736" max="9736" width="14" style="54" customWidth="1"/>
    <col min="9737" max="9737" width="12" style="54" customWidth="1"/>
    <col min="9738" max="9738" width="14" style="54" customWidth="1"/>
    <col min="9739" max="9739" width="12" style="54" customWidth="1"/>
    <col min="9740" max="9740" width="14" style="54" customWidth="1"/>
    <col min="9741" max="9741" width="13" style="54" customWidth="1"/>
    <col min="9742" max="9753" width="0" style="54" hidden="1" customWidth="1"/>
    <col min="9754" max="9984" width="9.140625" style="54"/>
    <col min="9985" max="9986" width="20" style="54" customWidth="1"/>
    <col min="9987" max="9987" width="12" style="54" customWidth="1"/>
    <col min="9988" max="9988" width="6" style="54" customWidth="1"/>
    <col min="9989" max="9989" width="12" style="54" customWidth="1"/>
    <col min="9990" max="9990" width="14" style="54" customWidth="1"/>
    <col min="9991" max="9991" width="12" style="54" customWidth="1"/>
    <col min="9992" max="9992" width="14" style="54" customWidth="1"/>
    <col min="9993" max="9993" width="12" style="54" customWidth="1"/>
    <col min="9994" max="9994" width="14" style="54" customWidth="1"/>
    <col min="9995" max="9995" width="12" style="54" customWidth="1"/>
    <col min="9996" max="9996" width="14" style="54" customWidth="1"/>
    <col min="9997" max="9997" width="13" style="54" customWidth="1"/>
    <col min="9998" max="10009" width="0" style="54" hidden="1" customWidth="1"/>
    <col min="10010" max="10240" width="9.140625" style="54"/>
    <col min="10241" max="10242" width="20" style="54" customWidth="1"/>
    <col min="10243" max="10243" width="12" style="54" customWidth="1"/>
    <col min="10244" max="10244" width="6" style="54" customWidth="1"/>
    <col min="10245" max="10245" width="12" style="54" customWidth="1"/>
    <col min="10246" max="10246" width="14" style="54" customWidth="1"/>
    <col min="10247" max="10247" width="12" style="54" customWidth="1"/>
    <col min="10248" max="10248" width="14" style="54" customWidth="1"/>
    <col min="10249" max="10249" width="12" style="54" customWidth="1"/>
    <col min="10250" max="10250" width="14" style="54" customWidth="1"/>
    <col min="10251" max="10251" width="12" style="54" customWidth="1"/>
    <col min="10252" max="10252" width="14" style="54" customWidth="1"/>
    <col min="10253" max="10253" width="13" style="54" customWidth="1"/>
    <col min="10254" max="10265" width="0" style="54" hidden="1" customWidth="1"/>
    <col min="10266" max="10496" width="9.140625" style="54"/>
    <col min="10497" max="10498" width="20" style="54" customWidth="1"/>
    <col min="10499" max="10499" width="12" style="54" customWidth="1"/>
    <col min="10500" max="10500" width="6" style="54" customWidth="1"/>
    <col min="10501" max="10501" width="12" style="54" customWidth="1"/>
    <col min="10502" max="10502" width="14" style="54" customWidth="1"/>
    <col min="10503" max="10503" width="12" style="54" customWidth="1"/>
    <col min="10504" max="10504" width="14" style="54" customWidth="1"/>
    <col min="10505" max="10505" width="12" style="54" customWidth="1"/>
    <col min="10506" max="10506" width="14" style="54" customWidth="1"/>
    <col min="10507" max="10507" width="12" style="54" customWidth="1"/>
    <col min="10508" max="10508" width="14" style="54" customWidth="1"/>
    <col min="10509" max="10509" width="13" style="54" customWidth="1"/>
    <col min="10510" max="10521" width="0" style="54" hidden="1" customWidth="1"/>
    <col min="10522" max="10752" width="9.140625" style="54"/>
    <col min="10753" max="10754" width="20" style="54" customWidth="1"/>
    <col min="10755" max="10755" width="12" style="54" customWidth="1"/>
    <col min="10756" max="10756" width="6" style="54" customWidth="1"/>
    <col min="10757" max="10757" width="12" style="54" customWidth="1"/>
    <col min="10758" max="10758" width="14" style="54" customWidth="1"/>
    <col min="10759" max="10759" width="12" style="54" customWidth="1"/>
    <col min="10760" max="10760" width="14" style="54" customWidth="1"/>
    <col min="10761" max="10761" width="12" style="54" customWidth="1"/>
    <col min="10762" max="10762" width="14" style="54" customWidth="1"/>
    <col min="10763" max="10763" width="12" style="54" customWidth="1"/>
    <col min="10764" max="10764" width="14" style="54" customWidth="1"/>
    <col min="10765" max="10765" width="13" style="54" customWidth="1"/>
    <col min="10766" max="10777" width="0" style="54" hidden="1" customWidth="1"/>
    <col min="10778" max="11008" width="9.140625" style="54"/>
    <col min="11009" max="11010" width="20" style="54" customWidth="1"/>
    <col min="11011" max="11011" width="12" style="54" customWidth="1"/>
    <col min="11012" max="11012" width="6" style="54" customWidth="1"/>
    <col min="11013" max="11013" width="12" style="54" customWidth="1"/>
    <col min="11014" max="11014" width="14" style="54" customWidth="1"/>
    <col min="11015" max="11015" width="12" style="54" customWidth="1"/>
    <col min="11016" max="11016" width="14" style="54" customWidth="1"/>
    <col min="11017" max="11017" width="12" style="54" customWidth="1"/>
    <col min="11018" max="11018" width="14" style="54" customWidth="1"/>
    <col min="11019" max="11019" width="12" style="54" customWidth="1"/>
    <col min="11020" max="11020" width="14" style="54" customWidth="1"/>
    <col min="11021" max="11021" width="13" style="54" customWidth="1"/>
    <col min="11022" max="11033" width="0" style="54" hidden="1" customWidth="1"/>
    <col min="11034" max="11264" width="9.140625" style="54"/>
    <col min="11265" max="11266" width="20" style="54" customWidth="1"/>
    <col min="11267" max="11267" width="12" style="54" customWidth="1"/>
    <col min="11268" max="11268" width="6" style="54" customWidth="1"/>
    <col min="11269" max="11269" width="12" style="54" customWidth="1"/>
    <col min="11270" max="11270" width="14" style="54" customWidth="1"/>
    <col min="11271" max="11271" width="12" style="54" customWidth="1"/>
    <col min="11272" max="11272" width="14" style="54" customWidth="1"/>
    <col min="11273" max="11273" width="12" style="54" customWidth="1"/>
    <col min="11274" max="11274" width="14" style="54" customWidth="1"/>
    <col min="11275" max="11275" width="12" style="54" customWidth="1"/>
    <col min="11276" max="11276" width="14" style="54" customWidth="1"/>
    <col min="11277" max="11277" width="13" style="54" customWidth="1"/>
    <col min="11278" max="11289" width="0" style="54" hidden="1" customWidth="1"/>
    <col min="11290" max="11520" width="9.140625" style="54"/>
    <col min="11521" max="11522" width="20" style="54" customWidth="1"/>
    <col min="11523" max="11523" width="12" style="54" customWidth="1"/>
    <col min="11524" max="11524" width="6" style="54" customWidth="1"/>
    <col min="11525" max="11525" width="12" style="54" customWidth="1"/>
    <col min="11526" max="11526" width="14" style="54" customWidth="1"/>
    <col min="11527" max="11527" width="12" style="54" customWidth="1"/>
    <col min="11528" max="11528" width="14" style="54" customWidth="1"/>
    <col min="11529" max="11529" width="12" style="54" customWidth="1"/>
    <col min="11530" max="11530" width="14" style="54" customWidth="1"/>
    <col min="11531" max="11531" width="12" style="54" customWidth="1"/>
    <col min="11532" max="11532" width="14" style="54" customWidth="1"/>
    <col min="11533" max="11533" width="13" style="54" customWidth="1"/>
    <col min="11534" max="11545" width="0" style="54" hidden="1" customWidth="1"/>
    <col min="11546" max="11776" width="9.140625" style="54"/>
    <col min="11777" max="11778" width="20" style="54" customWidth="1"/>
    <col min="11779" max="11779" width="12" style="54" customWidth="1"/>
    <col min="11780" max="11780" width="6" style="54" customWidth="1"/>
    <col min="11781" max="11781" width="12" style="54" customWidth="1"/>
    <col min="11782" max="11782" width="14" style="54" customWidth="1"/>
    <col min="11783" max="11783" width="12" style="54" customWidth="1"/>
    <col min="11784" max="11784" width="14" style="54" customWidth="1"/>
    <col min="11785" max="11785" width="12" style="54" customWidth="1"/>
    <col min="11786" max="11786" width="14" style="54" customWidth="1"/>
    <col min="11787" max="11787" width="12" style="54" customWidth="1"/>
    <col min="11788" max="11788" width="14" style="54" customWidth="1"/>
    <col min="11789" max="11789" width="13" style="54" customWidth="1"/>
    <col min="11790" max="11801" width="0" style="54" hidden="1" customWidth="1"/>
    <col min="11802" max="12032" width="9.140625" style="54"/>
    <col min="12033" max="12034" width="20" style="54" customWidth="1"/>
    <col min="12035" max="12035" width="12" style="54" customWidth="1"/>
    <col min="12036" max="12036" width="6" style="54" customWidth="1"/>
    <col min="12037" max="12037" width="12" style="54" customWidth="1"/>
    <col min="12038" max="12038" width="14" style="54" customWidth="1"/>
    <col min="12039" max="12039" width="12" style="54" customWidth="1"/>
    <col min="12040" max="12040" width="14" style="54" customWidth="1"/>
    <col min="12041" max="12041" width="12" style="54" customWidth="1"/>
    <col min="12042" max="12042" width="14" style="54" customWidth="1"/>
    <col min="12043" max="12043" width="12" style="54" customWidth="1"/>
    <col min="12044" max="12044" width="14" style="54" customWidth="1"/>
    <col min="12045" max="12045" width="13" style="54" customWidth="1"/>
    <col min="12046" max="12057" width="0" style="54" hidden="1" customWidth="1"/>
    <col min="12058" max="12288" width="9.140625" style="54"/>
    <col min="12289" max="12290" width="20" style="54" customWidth="1"/>
    <col min="12291" max="12291" width="12" style="54" customWidth="1"/>
    <col min="12292" max="12292" width="6" style="54" customWidth="1"/>
    <col min="12293" max="12293" width="12" style="54" customWidth="1"/>
    <col min="12294" max="12294" width="14" style="54" customWidth="1"/>
    <col min="12295" max="12295" width="12" style="54" customWidth="1"/>
    <col min="12296" max="12296" width="14" style="54" customWidth="1"/>
    <col min="12297" max="12297" width="12" style="54" customWidth="1"/>
    <col min="12298" max="12298" width="14" style="54" customWidth="1"/>
    <col min="12299" max="12299" width="12" style="54" customWidth="1"/>
    <col min="12300" max="12300" width="14" style="54" customWidth="1"/>
    <col min="12301" max="12301" width="13" style="54" customWidth="1"/>
    <col min="12302" max="12313" width="0" style="54" hidden="1" customWidth="1"/>
    <col min="12314" max="12544" width="9.140625" style="54"/>
    <col min="12545" max="12546" width="20" style="54" customWidth="1"/>
    <col min="12547" max="12547" width="12" style="54" customWidth="1"/>
    <col min="12548" max="12548" width="6" style="54" customWidth="1"/>
    <col min="12549" max="12549" width="12" style="54" customWidth="1"/>
    <col min="12550" max="12550" width="14" style="54" customWidth="1"/>
    <col min="12551" max="12551" width="12" style="54" customWidth="1"/>
    <col min="12552" max="12552" width="14" style="54" customWidth="1"/>
    <col min="12553" max="12553" width="12" style="54" customWidth="1"/>
    <col min="12554" max="12554" width="14" style="54" customWidth="1"/>
    <col min="12555" max="12555" width="12" style="54" customWidth="1"/>
    <col min="12556" max="12556" width="14" style="54" customWidth="1"/>
    <col min="12557" max="12557" width="13" style="54" customWidth="1"/>
    <col min="12558" max="12569" width="0" style="54" hidden="1" customWidth="1"/>
    <col min="12570" max="12800" width="9.140625" style="54"/>
    <col min="12801" max="12802" width="20" style="54" customWidth="1"/>
    <col min="12803" max="12803" width="12" style="54" customWidth="1"/>
    <col min="12804" max="12804" width="6" style="54" customWidth="1"/>
    <col min="12805" max="12805" width="12" style="54" customWidth="1"/>
    <col min="12806" max="12806" width="14" style="54" customWidth="1"/>
    <col min="12807" max="12807" width="12" style="54" customWidth="1"/>
    <col min="12808" max="12808" width="14" style="54" customWidth="1"/>
    <col min="12809" max="12809" width="12" style="54" customWidth="1"/>
    <col min="12810" max="12810" width="14" style="54" customWidth="1"/>
    <col min="12811" max="12811" width="12" style="54" customWidth="1"/>
    <col min="12812" max="12812" width="14" style="54" customWidth="1"/>
    <col min="12813" max="12813" width="13" style="54" customWidth="1"/>
    <col min="12814" max="12825" width="0" style="54" hidden="1" customWidth="1"/>
    <col min="12826" max="13056" width="9.140625" style="54"/>
    <col min="13057" max="13058" width="20" style="54" customWidth="1"/>
    <col min="13059" max="13059" width="12" style="54" customWidth="1"/>
    <col min="13060" max="13060" width="6" style="54" customWidth="1"/>
    <col min="13061" max="13061" width="12" style="54" customWidth="1"/>
    <col min="13062" max="13062" width="14" style="54" customWidth="1"/>
    <col min="13063" max="13063" width="12" style="54" customWidth="1"/>
    <col min="13064" max="13064" width="14" style="54" customWidth="1"/>
    <col min="13065" max="13065" width="12" style="54" customWidth="1"/>
    <col min="13066" max="13066" width="14" style="54" customWidth="1"/>
    <col min="13067" max="13067" width="12" style="54" customWidth="1"/>
    <col min="13068" max="13068" width="14" style="54" customWidth="1"/>
    <col min="13069" max="13069" width="13" style="54" customWidth="1"/>
    <col min="13070" max="13081" width="0" style="54" hidden="1" customWidth="1"/>
    <col min="13082" max="13312" width="9.140625" style="54"/>
    <col min="13313" max="13314" width="20" style="54" customWidth="1"/>
    <col min="13315" max="13315" width="12" style="54" customWidth="1"/>
    <col min="13316" max="13316" width="6" style="54" customWidth="1"/>
    <col min="13317" max="13317" width="12" style="54" customWidth="1"/>
    <col min="13318" max="13318" width="14" style="54" customWidth="1"/>
    <col min="13319" max="13319" width="12" style="54" customWidth="1"/>
    <col min="13320" max="13320" width="14" style="54" customWidth="1"/>
    <col min="13321" max="13321" width="12" style="54" customWidth="1"/>
    <col min="13322" max="13322" width="14" style="54" customWidth="1"/>
    <col min="13323" max="13323" width="12" style="54" customWidth="1"/>
    <col min="13324" max="13324" width="14" style="54" customWidth="1"/>
    <col min="13325" max="13325" width="13" style="54" customWidth="1"/>
    <col min="13326" max="13337" width="0" style="54" hidden="1" customWidth="1"/>
    <col min="13338" max="13568" width="9.140625" style="54"/>
    <col min="13569" max="13570" width="20" style="54" customWidth="1"/>
    <col min="13571" max="13571" width="12" style="54" customWidth="1"/>
    <col min="13572" max="13572" width="6" style="54" customWidth="1"/>
    <col min="13573" max="13573" width="12" style="54" customWidth="1"/>
    <col min="13574" max="13574" width="14" style="54" customWidth="1"/>
    <col min="13575" max="13575" width="12" style="54" customWidth="1"/>
    <col min="13576" max="13576" width="14" style="54" customWidth="1"/>
    <col min="13577" max="13577" width="12" style="54" customWidth="1"/>
    <col min="13578" max="13578" width="14" style="54" customWidth="1"/>
    <col min="13579" max="13579" width="12" style="54" customWidth="1"/>
    <col min="13580" max="13580" width="14" style="54" customWidth="1"/>
    <col min="13581" max="13581" width="13" style="54" customWidth="1"/>
    <col min="13582" max="13593" width="0" style="54" hidden="1" customWidth="1"/>
    <col min="13594" max="13824" width="9.140625" style="54"/>
    <col min="13825" max="13826" width="20" style="54" customWidth="1"/>
    <col min="13827" max="13827" width="12" style="54" customWidth="1"/>
    <col min="13828" max="13828" width="6" style="54" customWidth="1"/>
    <col min="13829" max="13829" width="12" style="54" customWidth="1"/>
    <col min="13830" max="13830" width="14" style="54" customWidth="1"/>
    <col min="13831" max="13831" width="12" style="54" customWidth="1"/>
    <col min="13832" max="13832" width="14" style="54" customWidth="1"/>
    <col min="13833" max="13833" width="12" style="54" customWidth="1"/>
    <col min="13834" max="13834" width="14" style="54" customWidth="1"/>
    <col min="13835" max="13835" width="12" style="54" customWidth="1"/>
    <col min="13836" max="13836" width="14" style="54" customWidth="1"/>
    <col min="13837" max="13837" width="13" style="54" customWidth="1"/>
    <col min="13838" max="13849" width="0" style="54" hidden="1" customWidth="1"/>
    <col min="13850" max="14080" width="9.140625" style="54"/>
    <col min="14081" max="14082" width="20" style="54" customWidth="1"/>
    <col min="14083" max="14083" width="12" style="54" customWidth="1"/>
    <col min="14084" max="14084" width="6" style="54" customWidth="1"/>
    <col min="14085" max="14085" width="12" style="54" customWidth="1"/>
    <col min="14086" max="14086" width="14" style="54" customWidth="1"/>
    <col min="14087" max="14087" width="12" style="54" customWidth="1"/>
    <col min="14088" max="14088" width="14" style="54" customWidth="1"/>
    <col min="14089" max="14089" width="12" style="54" customWidth="1"/>
    <col min="14090" max="14090" width="14" style="54" customWidth="1"/>
    <col min="14091" max="14091" width="12" style="54" customWidth="1"/>
    <col min="14092" max="14092" width="14" style="54" customWidth="1"/>
    <col min="14093" max="14093" width="13" style="54" customWidth="1"/>
    <col min="14094" max="14105" width="0" style="54" hidden="1" customWidth="1"/>
    <col min="14106" max="14336" width="9.140625" style="54"/>
    <col min="14337" max="14338" width="20" style="54" customWidth="1"/>
    <col min="14339" max="14339" width="12" style="54" customWidth="1"/>
    <col min="14340" max="14340" width="6" style="54" customWidth="1"/>
    <col min="14341" max="14341" width="12" style="54" customWidth="1"/>
    <col min="14342" max="14342" width="14" style="54" customWidth="1"/>
    <col min="14343" max="14343" width="12" style="54" customWidth="1"/>
    <col min="14344" max="14344" width="14" style="54" customWidth="1"/>
    <col min="14345" max="14345" width="12" style="54" customWidth="1"/>
    <col min="14346" max="14346" width="14" style="54" customWidth="1"/>
    <col min="14347" max="14347" width="12" style="54" customWidth="1"/>
    <col min="14348" max="14348" width="14" style="54" customWidth="1"/>
    <col min="14349" max="14349" width="13" style="54" customWidth="1"/>
    <col min="14350" max="14361" width="0" style="54" hidden="1" customWidth="1"/>
    <col min="14362" max="14592" width="9.140625" style="54"/>
    <col min="14593" max="14594" width="20" style="54" customWidth="1"/>
    <col min="14595" max="14595" width="12" style="54" customWidth="1"/>
    <col min="14596" max="14596" width="6" style="54" customWidth="1"/>
    <col min="14597" max="14597" width="12" style="54" customWidth="1"/>
    <col min="14598" max="14598" width="14" style="54" customWidth="1"/>
    <col min="14599" max="14599" width="12" style="54" customWidth="1"/>
    <col min="14600" max="14600" width="14" style="54" customWidth="1"/>
    <col min="14601" max="14601" width="12" style="54" customWidth="1"/>
    <col min="14602" max="14602" width="14" style="54" customWidth="1"/>
    <col min="14603" max="14603" width="12" style="54" customWidth="1"/>
    <col min="14604" max="14604" width="14" style="54" customWidth="1"/>
    <col min="14605" max="14605" width="13" style="54" customWidth="1"/>
    <col min="14606" max="14617" width="0" style="54" hidden="1" customWidth="1"/>
    <col min="14618" max="14848" width="9.140625" style="54"/>
    <col min="14849" max="14850" width="20" style="54" customWidth="1"/>
    <col min="14851" max="14851" width="12" style="54" customWidth="1"/>
    <col min="14852" max="14852" width="6" style="54" customWidth="1"/>
    <col min="14853" max="14853" width="12" style="54" customWidth="1"/>
    <col min="14854" max="14854" width="14" style="54" customWidth="1"/>
    <col min="14855" max="14855" width="12" style="54" customWidth="1"/>
    <col min="14856" max="14856" width="14" style="54" customWidth="1"/>
    <col min="14857" max="14857" width="12" style="54" customWidth="1"/>
    <col min="14858" max="14858" width="14" style="54" customWidth="1"/>
    <col min="14859" max="14859" width="12" style="54" customWidth="1"/>
    <col min="14860" max="14860" width="14" style="54" customWidth="1"/>
    <col min="14861" max="14861" width="13" style="54" customWidth="1"/>
    <col min="14862" max="14873" width="0" style="54" hidden="1" customWidth="1"/>
    <col min="14874" max="15104" width="9.140625" style="54"/>
    <col min="15105" max="15106" width="20" style="54" customWidth="1"/>
    <col min="15107" max="15107" width="12" style="54" customWidth="1"/>
    <col min="15108" max="15108" width="6" style="54" customWidth="1"/>
    <col min="15109" max="15109" width="12" style="54" customWidth="1"/>
    <col min="15110" max="15110" width="14" style="54" customWidth="1"/>
    <col min="15111" max="15111" width="12" style="54" customWidth="1"/>
    <col min="15112" max="15112" width="14" style="54" customWidth="1"/>
    <col min="15113" max="15113" width="12" style="54" customWidth="1"/>
    <col min="15114" max="15114" width="14" style="54" customWidth="1"/>
    <col min="15115" max="15115" width="12" style="54" customWidth="1"/>
    <col min="15116" max="15116" width="14" style="54" customWidth="1"/>
    <col min="15117" max="15117" width="13" style="54" customWidth="1"/>
    <col min="15118" max="15129" width="0" style="54" hidden="1" customWidth="1"/>
    <col min="15130" max="15360" width="9.140625" style="54"/>
    <col min="15361" max="15362" width="20" style="54" customWidth="1"/>
    <col min="15363" max="15363" width="12" style="54" customWidth="1"/>
    <col min="15364" max="15364" width="6" style="54" customWidth="1"/>
    <col min="15365" max="15365" width="12" style="54" customWidth="1"/>
    <col min="15366" max="15366" width="14" style="54" customWidth="1"/>
    <col min="15367" max="15367" width="12" style="54" customWidth="1"/>
    <col min="15368" max="15368" width="14" style="54" customWidth="1"/>
    <col min="15369" max="15369" width="12" style="54" customWidth="1"/>
    <col min="15370" max="15370" width="14" style="54" customWidth="1"/>
    <col min="15371" max="15371" width="12" style="54" customWidth="1"/>
    <col min="15372" max="15372" width="14" style="54" customWidth="1"/>
    <col min="15373" max="15373" width="13" style="54" customWidth="1"/>
    <col min="15374" max="15385" width="0" style="54" hidden="1" customWidth="1"/>
    <col min="15386" max="15616" width="9.140625" style="54"/>
    <col min="15617" max="15618" width="20" style="54" customWidth="1"/>
    <col min="15619" max="15619" width="12" style="54" customWidth="1"/>
    <col min="15620" max="15620" width="6" style="54" customWidth="1"/>
    <col min="15621" max="15621" width="12" style="54" customWidth="1"/>
    <col min="15622" max="15622" width="14" style="54" customWidth="1"/>
    <col min="15623" max="15623" width="12" style="54" customWidth="1"/>
    <col min="15624" max="15624" width="14" style="54" customWidth="1"/>
    <col min="15625" max="15625" width="12" style="54" customWidth="1"/>
    <col min="15626" max="15626" width="14" style="54" customWidth="1"/>
    <col min="15627" max="15627" width="12" style="54" customWidth="1"/>
    <col min="15628" max="15628" width="14" style="54" customWidth="1"/>
    <col min="15629" max="15629" width="13" style="54" customWidth="1"/>
    <col min="15630" max="15641" width="0" style="54" hidden="1" customWidth="1"/>
    <col min="15642" max="15872" width="9.140625" style="54"/>
    <col min="15873" max="15874" width="20" style="54" customWidth="1"/>
    <col min="15875" max="15875" width="12" style="54" customWidth="1"/>
    <col min="15876" max="15876" width="6" style="54" customWidth="1"/>
    <col min="15877" max="15877" width="12" style="54" customWidth="1"/>
    <col min="15878" max="15878" width="14" style="54" customWidth="1"/>
    <col min="15879" max="15879" width="12" style="54" customWidth="1"/>
    <col min="15880" max="15880" width="14" style="54" customWidth="1"/>
    <col min="15881" max="15881" width="12" style="54" customWidth="1"/>
    <col min="15882" max="15882" width="14" style="54" customWidth="1"/>
    <col min="15883" max="15883" width="12" style="54" customWidth="1"/>
    <col min="15884" max="15884" width="14" style="54" customWidth="1"/>
    <col min="15885" max="15885" width="13" style="54" customWidth="1"/>
    <col min="15886" max="15897" width="0" style="54" hidden="1" customWidth="1"/>
    <col min="15898" max="16128" width="9.140625" style="54"/>
    <col min="16129" max="16130" width="20" style="54" customWidth="1"/>
    <col min="16131" max="16131" width="12" style="54" customWidth="1"/>
    <col min="16132" max="16132" width="6" style="54" customWidth="1"/>
    <col min="16133" max="16133" width="12" style="54" customWidth="1"/>
    <col min="16134" max="16134" width="14" style="54" customWidth="1"/>
    <col min="16135" max="16135" width="12" style="54" customWidth="1"/>
    <col min="16136" max="16136" width="14" style="54" customWidth="1"/>
    <col min="16137" max="16137" width="12" style="54" customWidth="1"/>
    <col min="16138" max="16138" width="14" style="54" customWidth="1"/>
    <col min="16139" max="16139" width="12" style="54" customWidth="1"/>
    <col min="16140" max="16140" width="14" style="54" customWidth="1"/>
    <col min="16141" max="16141" width="13" style="54" customWidth="1"/>
    <col min="16142" max="16153" width="0" style="54" hidden="1" customWidth="1"/>
    <col min="16154" max="16384" width="9.140625" style="54"/>
  </cols>
  <sheetData>
    <row r="1" spans="1:16" ht="19.5" customHeight="1">
      <c r="A1" s="53" t="s">
        <v>2042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6" ht="15.4" customHeight="1">
      <c r="A2" s="55" t="s">
        <v>560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6" ht="19.5" customHeight="1">
      <c r="A3" s="56" t="s">
        <v>561</v>
      </c>
      <c r="B3" s="56" t="s">
        <v>562</v>
      </c>
      <c r="C3" s="56" t="s">
        <v>563</v>
      </c>
      <c r="D3" s="56" t="s">
        <v>31</v>
      </c>
      <c r="E3" s="57" t="s">
        <v>564</v>
      </c>
      <c r="F3" s="58"/>
      <c r="G3" s="57" t="s">
        <v>0</v>
      </c>
      <c r="H3" s="58"/>
      <c r="I3" s="57" t="s">
        <v>1</v>
      </c>
      <c r="J3" s="58"/>
      <c r="K3" s="57" t="s">
        <v>565</v>
      </c>
      <c r="L3" s="58"/>
      <c r="M3" s="56" t="s">
        <v>566</v>
      </c>
    </row>
    <row r="4" spans="1:16" ht="19.5" customHeight="1">
      <c r="A4" s="59"/>
      <c r="B4" s="59"/>
      <c r="C4" s="59"/>
      <c r="D4" s="59"/>
      <c r="E4" s="60" t="s">
        <v>567</v>
      </c>
      <c r="F4" s="60" t="s">
        <v>568</v>
      </c>
      <c r="G4" s="60" t="s">
        <v>567</v>
      </c>
      <c r="H4" s="60" t="s">
        <v>568</v>
      </c>
      <c r="I4" s="60" t="s">
        <v>567</v>
      </c>
      <c r="J4" s="60" t="s">
        <v>568</v>
      </c>
      <c r="K4" s="60" t="s">
        <v>567</v>
      </c>
      <c r="L4" s="60" t="s">
        <v>568</v>
      </c>
      <c r="M4" s="59"/>
    </row>
    <row r="5" spans="1:16" ht="15.4" customHeight="1">
      <c r="A5" s="61" t="s">
        <v>569</v>
      </c>
      <c r="B5" s="61" t="s">
        <v>4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6" spans="1:16" ht="15.4" customHeight="1">
      <c r="A6" s="63" t="s">
        <v>570</v>
      </c>
      <c r="B6" s="63" t="s">
        <v>571</v>
      </c>
      <c r="C6" s="64"/>
      <c r="D6" s="65" t="s">
        <v>559</v>
      </c>
      <c r="E6" s="64"/>
      <c r="F6" s="64"/>
      <c r="G6" s="64"/>
      <c r="H6" s="64"/>
      <c r="I6" s="64"/>
      <c r="J6" s="64"/>
      <c r="K6" s="64"/>
      <c r="L6" s="64"/>
      <c r="M6" s="65"/>
    </row>
    <row r="7" spans="1:16" ht="15.4" customHeight="1">
      <c r="A7" s="66" t="s">
        <v>572</v>
      </c>
      <c r="B7" s="66" t="s">
        <v>573</v>
      </c>
      <c r="C7" s="67">
        <v>0.5</v>
      </c>
      <c r="D7" s="60" t="s">
        <v>574</v>
      </c>
      <c r="E7" s="68">
        <f>G7+I7+K7</f>
        <v>10000</v>
      </c>
      <c r="F7" s="69">
        <f t="shared" ref="F7:F8" si="0">H7+J7+L7</f>
        <v>5000</v>
      </c>
      <c r="G7" s="70">
        <v>10000</v>
      </c>
      <c r="H7" s="69">
        <f>G7*C7</f>
        <v>5000</v>
      </c>
      <c r="I7" s="71"/>
      <c r="J7" s="69"/>
      <c r="K7" s="71"/>
      <c r="L7" s="69"/>
      <c r="M7" s="60"/>
      <c r="O7" s="72" t="s">
        <v>575</v>
      </c>
      <c r="P7" s="73" t="s">
        <v>576</v>
      </c>
    </row>
    <row r="8" spans="1:16" ht="15.4" customHeight="1">
      <c r="A8" s="66" t="s">
        <v>228</v>
      </c>
      <c r="B8" s="66" t="s">
        <v>4</v>
      </c>
      <c r="C8" s="67">
        <v>0.04</v>
      </c>
      <c r="D8" s="60" t="s">
        <v>98</v>
      </c>
      <c r="E8" s="68">
        <f>G8+I8+K8</f>
        <v>75608</v>
      </c>
      <c r="F8" s="69">
        <f t="shared" si="0"/>
        <v>3024.32</v>
      </c>
      <c r="G8" s="71"/>
      <c r="H8" s="69"/>
      <c r="I8" s="70">
        <f>'노임대가(2012년 상반기)'!F103</f>
        <v>75608</v>
      </c>
      <c r="J8" s="69">
        <f>I8*C8</f>
        <v>3024.32</v>
      </c>
      <c r="K8" s="71"/>
      <c r="L8" s="69"/>
      <c r="M8" s="60"/>
      <c r="O8" s="72" t="s">
        <v>577</v>
      </c>
      <c r="P8" s="73" t="s">
        <v>576</v>
      </c>
    </row>
    <row r="9" spans="1:16" ht="15.4" customHeight="1">
      <c r="A9" s="66" t="s">
        <v>578</v>
      </c>
      <c r="B9" s="66" t="s">
        <v>579</v>
      </c>
      <c r="C9" s="67">
        <v>0.02</v>
      </c>
      <c r="D9" s="60" t="s">
        <v>580</v>
      </c>
      <c r="E9" s="68">
        <f>G9+I9+K9</f>
        <v>47809</v>
      </c>
      <c r="F9" s="69">
        <f>H9+J9+L9</f>
        <v>956.18000000000006</v>
      </c>
      <c r="G9" s="70">
        <f>기계경비!AB4</f>
        <v>11643</v>
      </c>
      <c r="H9" s="69">
        <f>G9*C9</f>
        <v>232.86</v>
      </c>
      <c r="I9" s="70">
        <f>기계경비!AA4</f>
        <v>22864</v>
      </c>
      <c r="J9" s="69">
        <f>I9*C9</f>
        <v>457.28000000000003</v>
      </c>
      <c r="K9" s="70">
        <f>기계경비!AC4</f>
        <v>13302</v>
      </c>
      <c r="L9" s="69">
        <f>K9*C9</f>
        <v>266.04000000000002</v>
      </c>
      <c r="M9" s="60"/>
      <c r="O9" s="72" t="s">
        <v>581</v>
      </c>
      <c r="P9" s="73" t="s">
        <v>576</v>
      </c>
    </row>
    <row r="10" spans="1:16" ht="15.4" customHeight="1">
      <c r="A10" s="66" t="s">
        <v>582</v>
      </c>
      <c r="B10" s="66" t="s">
        <v>583</v>
      </c>
      <c r="C10" s="67"/>
      <c r="D10" s="60"/>
      <c r="E10" s="68"/>
      <c r="F10" s="69">
        <f>H10+J10+L10</f>
        <v>11.643000000000001</v>
      </c>
      <c r="G10" s="70"/>
      <c r="H10" s="69">
        <f>H9*0.05</f>
        <v>11.643000000000001</v>
      </c>
      <c r="I10" s="70"/>
      <c r="J10" s="69"/>
      <c r="K10" s="70"/>
      <c r="L10" s="69"/>
      <c r="M10" s="60"/>
      <c r="O10" s="72"/>
      <c r="P10" s="73"/>
    </row>
    <row r="11" spans="1:16" ht="15.4" customHeight="1">
      <c r="A11" s="60" t="s">
        <v>564</v>
      </c>
      <c r="B11" s="74"/>
      <c r="C11" s="74"/>
      <c r="D11" s="74"/>
      <c r="E11" s="75">
        <f>SUM(E7:E10)</f>
        <v>133417</v>
      </c>
      <c r="F11" s="69">
        <f>SUM(F7:F10)</f>
        <v>8992.143</v>
      </c>
      <c r="G11" s="74"/>
      <c r="H11" s="69">
        <f>SUM(H7:H10)</f>
        <v>5244.5029999999997</v>
      </c>
      <c r="I11" s="74"/>
      <c r="J11" s="69">
        <f>SUM(J7:J10)</f>
        <v>3481.6000000000004</v>
      </c>
      <c r="K11" s="74"/>
      <c r="L11" s="69">
        <f>SUM(L7:L10)</f>
        <v>266.04000000000002</v>
      </c>
      <c r="M11" s="74"/>
      <c r="O11" s="72" t="s">
        <v>576</v>
      </c>
    </row>
    <row r="16" spans="1:16">
      <c r="E16" s="76"/>
      <c r="F16" s="76"/>
    </row>
    <row r="17" spans="5:6">
      <c r="E17" s="76"/>
      <c r="F17" s="76"/>
    </row>
  </sheetData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3" fitToHeight="10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M91"/>
  <sheetViews>
    <sheetView view="pageBreakPreview" zoomScale="110" zoomScaleSheetLayoutView="110" workbookViewId="0">
      <selection activeCell="G3" sqref="G3"/>
    </sheetView>
  </sheetViews>
  <sheetFormatPr defaultRowHeight="12"/>
  <cols>
    <col min="1" max="1" width="8" customWidth="1"/>
    <col min="2" max="2" width="20" customWidth="1"/>
    <col min="3" max="3" width="15" customWidth="1"/>
    <col min="4" max="5" width="8" customWidth="1"/>
    <col min="6" max="7" width="13.28515625" customWidth="1"/>
    <col min="8" max="8" width="7" customWidth="1"/>
  </cols>
  <sheetData>
    <row r="1" spans="1:13">
      <c r="A1" t="s">
        <v>379</v>
      </c>
    </row>
    <row r="2" spans="1:13" ht="17.25" customHeight="1">
      <c r="A2" s="13" t="s">
        <v>426</v>
      </c>
      <c r="B2" s="14"/>
      <c r="C2" s="14"/>
      <c r="D2" s="14"/>
      <c r="E2" s="14"/>
      <c r="F2" s="14"/>
      <c r="G2" s="15">
        <f>G14+G37</f>
        <v>105558.5</v>
      </c>
      <c r="H2" s="14"/>
    </row>
    <row r="3" spans="1:13" ht="17.25" customHeight="1">
      <c r="A3" s="13" t="s">
        <v>427</v>
      </c>
      <c r="B3" s="14"/>
      <c r="C3" s="14"/>
      <c r="D3" s="14"/>
      <c r="E3" s="14"/>
      <c r="F3" s="14"/>
      <c r="G3" s="15">
        <f>G16+G41</f>
        <v>62474.799999999996</v>
      </c>
      <c r="H3" s="14"/>
    </row>
    <row r="4" spans="1:13" ht="17.25" customHeight="1">
      <c r="A4" s="16" t="s">
        <v>428</v>
      </c>
      <c r="B4" s="17"/>
      <c r="C4" s="17"/>
      <c r="D4" s="17"/>
      <c r="E4" s="17"/>
      <c r="F4" s="17"/>
      <c r="G4" s="15">
        <f>G11+G23+G34</f>
        <v>73989.8</v>
      </c>
      <c r="H4" s="17"/>
    </row>
    <row r="5" spans="1:13" ht="17.25" customHeight="1">
      <c r="A5" s="16" t="s">
        <v>429</v>
      </c>
      <c r="B5" s="17"/>
      <c r="C5" s="17"/>
      <c r="D5" s="17"/>
      <c r="E5" s="17"/>
      <c r="F5" s="17"/>
      <c r="G5" s="15">
        <f>SUM(G2:G4)</f>
        <v>242023.09999999998</v>
      </c>
      <c r="H5" s="17"/>
    </row>
    <row r="6" spans="1:13" ht="17.25" customHeight="1" thickBot="1">
      <c r="A6" s="18"/>
      <c r="B6" s="19"/>
      <c r="C6" s="19"/>
      <c r="D6" s="19"/>
      <c r="E6" s="19"/>
      <c r="F6" s="19"/>
      <c r="G6" s="19"/>
      <c r="H6" s="19"/>
    </row>
    <row r="7" spans="1:13" ht="13.5" thickTop="1" thickBot="1">
      <c r="A7" s="8" t="s">
        <v>380</v>
      </c>
      <c r="B7" s="8" t="s">
        <v>409</v>
      </c>
      <c r="C7" s="8"/>
      <c r="D7" s="8"/>
      <c r="E7" s="8"/>
      <c r="F7" s="8"/>
      <c r="G7" s="8"/>
      <c r="H7" s="8"/>
      <c r="I7" t="s">
        <v>4</v>
      </c>
      <c r="J7" t="s">
        <v>410</v>
      </c>
    </row>
    <row r="8" spans="1:13" ht="12.75" thickTop="1">
      <c r="A8" s="8" t="s">
        <v>381</v>
      </c>
      <c r="B8" s="8" t="s">
        <v>411</v>
      </c>
      <c r="C8" s="8"/>
      <c r="D8" s="8"/>
      <c r="E8" s="8"/>
      <c r="F8" s="8"/>
      <c r="G8" s="8"/>
      <c r="H8" s="8"/>
    </row>
    <row r="9" spans="1:13">
      <c r="A9" s="9" t="s">
        <v>382</v>
      </c>
      <c r="B9" s="9"/>
      <c r="C9" s="9" t="s">
        <v>383</v>
      </c>
      <c r="D9" s="9" t="s">
        <v>384</v>
      </c>
      <c r="E9" s="9" t="s">
        <v>385</v>
      </c>
      <c r="F9" s="9" t="s">
        <v>386</v>
      </c>
      <c r="G9" s="9" t="s">
        <v>387</v>
      </c>
      <c r="H9" s="9" t="s">
        <v>3</v>
      </c>
    </row>
    <row r="10" spans="1:13">
      <c r="A10" t="s">
        <v>2</v>
      </c>
      <c r="B10" t="s">
        <v>405</v>
      </c>
      <c r="C10" t="s">
        <v>412</v>
      </c>
      <c r="D10">
        <v>0.1663</v>
      </c>
      <c r="E10" t="s">
        <v>388</v>
      </c>
      <c r="F10" s="10">
        <v>28000</v>
      </c>
      <c r="G10" s="11">
        <v>4656.3999999999996</v>
      </c>
      <c r="H10" t="s">
        <v>4</v>
      </c>
      <c r="I10" t="s">
        <v>4</v>
      </c>
      <c r="K10" t="s">
        <v>7</v>
      </c>
      <c r="L10" t="s">
        <v>4</v>
      </c>
      <c r="M10" t="s">
        <v>413</v>
      </c>
    </row>
    <row r="11" spans="1:13">
      <c r="B11" t="s">
        <v>389</v>
      </c>
      <c r="G11" s="12">
        <v>4656.3999999999996</v>
      </c>
    </row>
    <row r="12" spans="1:13">
      <c r="A12" t="s">
        <v>0</v>
      </c>
      <c r="B12" t="s">
        <v>390</v>
      </c>
      <c r="C12" t="s">
        <v>391</v>
      </c>
      <c r="D12">
        <v>23.5</v>
      </c>
      <c r="E12" t="s">
        <v>392</v>
      </c>
      <c r="F12" s="10">
        <v>1675</v>
      </c>
      <c r="G12" s="11">
        <f>F12*D12</f>
        <v>39362.5</v>
      </c>
      <c r="H12" t="s">
        <v>4</v>
      </c>
      <c r="I12" t="s">
        <v>4</v>
      </c>
      <c r="K12" t="s">
        <v>10</v>
      </c>
      <c r="L12" t="s">
        <v>4</v>
      </c>
      <c r="M12" t="s">
        <v>393</v>
      </c>
    </row>
    <row r="13" spans="1:13">
      <c r="B13" t="s">
        <v>394</v>
      </c>
      <c r="C13" t="s">
        <v>395</v>
      </c>
      <c r="D13">
        <v>16</v>
      </c>
      <c r="E13" t="s">
        <v>396</v>
      </c>
      <c r="F13" s="10">
        <v>0</v>
      </c>
      <c r="G13" s="11">
        <f>G12*0.16</f>
        <v>6298</v>
      </c>
      <c r="H13" t="s">
        <v>4</v>
      </c>
      <c r="I13" t="s">
        <v>4</v>
      </c>
      <c r="K13" t="s">
        <v>11</v>
      </c>
      <c r="L13" t="s">
        <v>4</v>
      </c>
      <c r="M13" t="s">
        <v>397</v>
      </c>
    </row>
    <row r="14" spans="1:13">
      <c r="B14" t="s">
        <v>389</v>
      </c>
      <c r="G14" s="12">
        <f>SUM(G12:G13)</f>
        <v>45660.5</v>
      </c>
    </row>
    <row r="15" spans="1:13">
      <c r="A15" t="s">
        <v>1</v>
      </c>
      <c r="B15" t="s">
        <v>398</v>
      </c>
      <c r="C15" t="s">
        <v>5</v>
      </c>
      <c r="D15">
        <v>0.2</v>
      </c>
      <c r="E15" t="s">
        <v>399</v>
      </c>
      <c r="F15" s="10">
        <v>21949.599999999999</v>
      </c>
      <c r="G15" s="11">
        <f>F15</f>
        <v>21949.599999999999</v>
      </c>
      <c r="H15" t="s">
        <v>4</v>
      </c>
      <c r="I15" t="s">
        <v>4</v>
      </c>
      <c r="K15" t="s">
        <v>9</v>
      </c>
      <c r="L15" t="s">
        <v>4</v>
      </c>
      <c r="M15" t="s">
        <v>400</v>
      </c>
    </row>
    <row r="16" spans="1:13">
      <c r="B16" t="s">
        <v>389</v>
      </c>
      <c r="G16" s="12">
        <f>SUM(G15)</f>
        <v>21949.599999999999</v>
      </c>
    </row>
    <row r="17" spans="1:13" ht="12.75" thickBot="1">
      <c r="B17" t="s">
        <v>403</v>
      </c>
      <c r="G17" s="12">
        <f>G16+G14+G11</f>
        <v>72266.5</v>
      </c>
    </row>
    <row r="18" spans="1:13" ht="63.95" customHeight="1" thickTop="1" thickBot="1">
      <c r="A18" s="8"/>
      <c r="B18" s="8"/>
      <c r="C18" s="8"/>
      <c r="D18" s="8"/>
      <c r="E18" s="8"/>
      <c r="F18" s="8"/>
      <c r="G18" s="8"/>
      <c r="H18" s="8"/>
    </row>
    <row r="19" spans="1:13" ht="13.5" thickTop="1" thickBot="1">
      <c r="A19" s="8" t="s">
        <v>380</v>
      </c>
      <c r="B19" s="8" t="s">
        <v>414</v>
      </c>
      <c r="C19" s="8"/>
      <c r="D19" s="8"/>
      <c r="E19" s="8"/>
      <c r="F19" s="8"/>
      <c r="G19" s="8"/>
      <c r="H19" s="8"/>
      <c r="I19" t="s">
        <v>4</v>
      </c>
      <c r="J19" t="s">
        <v>415</v>
      </c>
    </row>
    <row r="20" spans="1:13" ht="12.75" thickTop="1">
      <c r="A20" s="8" t="s">
        <v>381</v>
      </c>
      <c r="B20" s="8" t="s">
        <v>416</v>
      </c>
      <c r="C20" s="8"/>
      <c r="D20" s="8"/>
      <c r="E20" s="8"/>
      <c r="F20" s="8"/>
      <c r="G20" s="8"/>
      <c r="H20" s="8"/>
    </row>
    <row r="21" spans="1:13">
      <c r="A21" s="9" t="s">
        <v>382</v>
      </c>
      <c r="B21" s="9"/>
      <c r="C21" s="9" t="s">
        <v>383</v>
      </c>
      <c r="D21" s="9" t="s">
        <v>384</v>
      </c>
      <c r="E21" s="9" t="s">
        <v>385</v>
      </c>
      <c r="F21" s="9" t="s">
        <v>386</v>
      </c>
      <c r="G21" s="9" t="s">
        <v>387</v>
      </c>
      <c r="H21" s="9" t="s">
        <v>3</v>
      </c>
    </row>
    <row r="22" spans="1:13">
      <c r="A22" t="s">
        <v>2</v>
      </c>
      <c r="B22" t="s">
        <v>408</v>
      </c>
      <c r="C22" t="s">
        <v>417</v>
      </c>
      <c r="D22">
        <v>0.5625</v>
      </c>
      <c r="E22" t="s">
        <v>388</v>
      </c>
      <c r="F22" s="10">
        <v>109</v>
      </c>
      <c r="G22" s="11">
        <v>61.3</v>
      </c>
      <c r="H22" t="s">
        <v>4</v>
      </c>
      <c r="I22" t="s">
        <v>4</v>
      </c>
      <c r="K22" t="s">
        <v>7</v>
      </c>
      <c r="L22" t="s">
        <v>4</v>
      </c>
      <c r="M22" t="s">
        <v>418</v>
      </c>
    </row>
    <row r="23" spans="1:13">
      <c r="B23" t="s">
        <v>389</v>
      </c>
      <c r="G23" s="12">
        <v>61.3</v>
      </c>
    </row>
    <row r="24" spans="1:13">
      <c r="A24" t="s">
        <v>0</v>
      </c>
    </row>
    <row r="25" spans="1:13">
      <c r="B25" t="s">
        <v>389</v>
      </c>
      <c r="G25" s="12">
        <v>0</v>
      </c>
    </row>
    <row r="26" spans="1:13">
      <c r="A26" t="s">
        <v>1</v>
      </c>
    </row>
    <row r="27" spans="1:13">
      <c r="B27" t="s">
        <v>389</v>
      </c>
      <c r="G27" s="12">
        <v>0</v>
      </c>
    </row>
    <row r="28" spans="1:13" ht="12.75" thickBot="1">
      <c r="B28" t="s">
        <v>403</v>
      </c>
      <c r="G28" s="12">
        <v>61</v>
      </c>
    </row>
    <row r="29" spans="1:13" ht="63.95" customHeight="1" thickTop="1" thickBot="1">
      <c r="A29" s="8"/>
      <c r="B29" s="8"/>
      <c r="C29" s="8"/>
      <c r="D29" s="8"/>
      <c r="E29" s="8"/>
      <c r="F29" s="8"/>
      <c r="G29" s="8"/>
      <c r="H29" s="8"/>
    </row>
    <row r="30" spans="1:13" ht="13.5" thickTop="1" thickBot="1">
      <c r="A30" s="8" t="s">
        <v>380</v>
      </c>
      <c r="B30" s="8" t="s">
        <v>419</v>
      </c>
      <c r="C30" s="8"/>
      <c r="D30" s="8"/>
      <c r="E30" s="8"/>
      <c r="F30" s="8"/>
      <c r="G30" s="8"/>
      <c r="H30" s="8"/>
      <c r="I30" t="s">
        <v>4</v>
      </c>
      <c r="J30" t="s">
        <v>420</v>
      </c>
    </row>
    <row r="31" spans="1:13" ht="12.75" thickTop="1">
      <c r="A31" s="8" t="s">
        <v>381</v>
      </c>
      <c r="B31" s="8" t="s">
        <v>421</v>
      </c>
      <c r="C31" s="8"/>
      <c r="D31" s="8"/>
      <c r="E31" s="8"/>
      <c r="F31" s="8"/>
      <c r="G31" s="8"/>
      <c r="H31" s="8"/>
    </row>
    <row r="32" spans="1:13">
      <c r="A32" s="9" t="s">
        <v>382</v>
      </c>
      <c r="B32" s="9"/>
      <c r="C32" s="9" t="s">
        <v>383</v>
      </c>
      <c r="D32" s="9" t="s">
        <v>384</v>
      </c>
      <c r="E32" s="9" t="s">
        <v>385</v>
      </c>
      <c r="F32" s="9" t="s">
        <v>386</v>
      </c>
      <c r="G32" s="9" t="s">
        <v>387</v>
      </c>
      <c r="H32" s="9" t="s">
        <v>3</v>
      </c>
    </row>
    <row r="33" spans="1:13">
      <c r="A33" t="s">
        <v>2</v>
      </c>
      <c r="B33" t="s">
        <v>422</v>
      </c>
      <c r="C33" t="s">
        <v>5</v>
      </c>
      <c r="D33">
        <v>0.15049999999999999</v>
      </c>
      <c r="E33" t="s">
        <v>404</v>
      </c>
      <c r="F33" s="10">
        <v>460280</v>
      </c>
      <c r="G33" s="11">
        <v>69272.100000000006</v>
      </c>
      <c r="H33" t="s">
        <v>4</v>
      </c>
      <c r="I33" t="s">
        <v>4</v>
      </c>
      <c r="K33" t="s">
        <v>7</v>
      </c>
      <c r="L33" t="s">
        <v>4</v>
      </c>
      <c r="M33" t="s">
        <v>423</v>
      </c>
    </row>
    <row r="34" spans="1:13">
      <c r="B34" t="s">
        <v>389</v>
      </c>
      <c r="G34" s="12">
        <v>69272.100000000006</v>
      </c>
    </row>
    <row r="35" spans="1:13">
      <c r="A35" t="s">
        <v>0</v>
      </c>
      <c r="B35" t="s">
        <v>390</v>
      </c>
      <c r="C35" t="s">
        <v>391</v>
      </c>
      <c r="D35">
        <v>29.8</v>
      </c>
      <c r="E35" t="s">
        <v>392</v>
      </c>
      <c r="F35" s="10">
        <v>1675</v>
      </c>
      <c r="G35" s="11">
        <v>49915</v>
      </c>
      <c r="H35" t="s">
        <v>4</v>
      </c>
      <c r="I35" t="s">
        <v>4</v>
      </c>
      <c r="K35" t="s">
        <v>19</v>
      </c>
      <c r="L35" t="s">
        <v>4</v>
      </c>
      <c r="M35" t="s">
        <v>393</v>
      </c>
    </row>
    <row r="36" spans="1:13">
      <c r="B36" t="s">
        <v>394</v>
      </c>
      <c r="C36" t="s">
        <v>395</v>
      </c>
      <c r="D36">
        <v>20</v>
      </c>
      <c r="E36" t="s">
        <v>396</v>
      </c>
      <c r="F36" s="10">
        <v>0</v>
      </c>
      <c r="G36" s="11">
        <f>G35*0.2</f>
        <v>9983</v>
      </c>
      <c r="H36" t="s">
        <v>4</v>
      </c>
      <c r="I36" t="s">
        <v>4</v>
      </c>
      <c r="K36" t="s">
        <v>18</v>
      </c>
      <c r="L36" t="s">
        <v>4</v>
      </c>
      <c r="M36" t="s">
        <v>397</v>
      </c>
    </row>
    <row r="37" spans="1:13">
      <c r="B37" t="s">
        <v>389</v>
      </c>
      <c r="G37" s="12">
        <f>SUM(G35:G36)</f>
        <v>59898</v>
      </c>
    </row>
    <row r="38" spans="1:13">
      <c r="A38" t="s">
        <v>1</v>
      </c>
      <c r="B38" t="s">
        <v>398</v>
      </c>
      <c r="C38" t="s">
        <v>5</v>
      </c>
      <c r="D38">
        <v>0.2</v>
      </c>
      <c r="E38" t="s">
        <v>399</v>
      </c>
      <c r="F38" s="10">
        <v>21949.599999999999</v>
      </c>
      <c r="G38" s="11">
        <v>21949.599999999999</v>
      </c>
      <c r="H38" t="s">
        <v>4</v>
      </c>
      <c r="I38" t="s">
        <v>4</v>
      </c>
      <c r="K38" t="s">
        <v>9</v>
      </c>
      <c r="L38" t="s">
        <v>4</v>
      </c>
      <c r="M38" t="s">
        <v>400</v>
      </c>
    </row>
    <row r="39" spans="1:13">
      <c r="B39" t="s">
        <v>424</v>
      </c>
      <c r="C39" t="s">
        <v>5</v>
      </c>
      <c r="D39">
        <v>1</v>
      </c>
      <c r="E39" t="s">
        <v>399</v>
      </c>
      <c r="F39" s="10">
        <v>0</v>
      </c>
      <c r="G39" s="11">
        <v>0</v>
      </c>
      <c r="H39" t="s">
        <v>4</v>
      </c>
      <c r="I39" t="s">
        <v>4</v>
      </c>
      <c r="K39" t="s">
        <v>10</v>
      </c>
      <c r="L39" t="s">
        <v>4</v>
      </c>
      <c r="M39" t="s">
        <v>425</v>
      </c>
    </row>
    <row r="40" spans="1:13">
      <c r="B40" t="s">
        <v>401</v>
      </c>
      <c r="C40" t="s">
        <v>5</v>
      </c>
      <c r="D40">
        <v>0.2</v>
      </c>
      <c r="E40" t="s">
        <v>399</v>
      </c>
      <c r="F40" s="10">
        <v>18575.599999999999</v>
      </c>
      <c r="G40" s="11">
        <v>18575.599999999999</v>
      </c>
      <c r="H40" t="s">
        <v>4</v>
      </c>
      <c r="I40" t="s">
        <v>4</v>
      </c>
      <c r="K40" t="s">
        <v>11</v>
      </c>
      <c r="L40" t="s">
        <v>4</v>
      </c>
      <c r="M40" t="s">
        <v>402</v>
      </c>
    </row>
    <row r="41" spans="1:13">
      <c r="B41" t="s">
        <v>389</v>
      </c>
      <c r="G41" s="12">
        <f>G40+G38</f>
        <v>40525.199999999997</v>
      </c>
    </row>
    <row r="42" spans="1:13" ht="12.75" thickBot="1">
      <c r="B42" t="s">
        <v>403</v>
      </c>
      <c r="G42" s="12">
        <f>G41+G37+G34</f>
        <v>169695.3</v>
      </c>
    </row>
    <row r="43" spans="1:13" ht="63.95" customHeight="1" thickTop="1" thickBot="1">
      <c r="A43" s="8"/>
      <c r="B43" s="8"/>
      <c r="C43" s="8"/>
      <c r="D43" s="8"/>
      <c r="E43" s="8"/>
      <c r="F43" s="8"/>
      <c r="G43" s="8"/>
      <c r="H43" s="8"/>
    </row>
    <row r="44" spans="1:13" ht="13.5" thickTop="1" thickBot="1">
      <c r="A44" s="8" t="s">
        <v>380</v>
      </c>
      <c r="B44" s="8" t="s">
        <v>433</v>
      </c>
      <c r="C44" s="8"/>
      <c r="D44" s="8"/>
      <c r="E44" s="8"/>
      <c r="F44" s="8"/>
      <c r="G44" s="8"/>
      <c r="H44" s="8"/>
    </row>
    <row r="45" spans="1:13" ht="12.75" thickTop="1">
      <c r="A45" s="8" t="s">
        <v>381</v>
      </c>
      <c r="B45" s="8" t="s">
        <v>431</v>
      </c>
      <c r="C45" s="8"/>
      <c r="D45" s="8"/>
      <c r="E45" s="8"/>
      <c r="F45" s="8"/>
      <c r="G45" s="8"/>
      <c r="H45" s="8"/>
    </row>
    <row r="46" spans="1:13">
      <c r="A46" s="9" t="s">
        <v>382</v>
      </c>
      <c r="B46" s="9"/>
      <c r="C46" s="9" t="s">
        <v>383</v>
      </c>
      <c r="D46" s="9" t="s">
        <v>384</v>
      </c>
      <c r="E46" s="9" t="s">
        <v>385</v>
      </c>
      <c r="F46" s="9" t="s">
        <v>386</v>
      </c>
      <c r="G46" s="9" t="s">
        <v>387</v>
      </c>
      <c r="H46" s="9" t="s">
        <v>3</v>
      </c>
    </row>
    <row r="47" spans="1:13">
      <c r="A47" t="s">
        <v>2</v>
      </c>
      <c r="B47" t="s">
        <v>432</v>
      </c>
      <c r="C47" t="s">
        <v>434</v>
      </c>
      <c r="D47">
        <v>0.159</v>
      </c>
      <c r="E47" t="s">
        <v>404</v>
      </c>
      <c r="F47" s="10">
        <v>182632.19</v>
      </c>
      <c r="G47" s="11">
        <v>29038.5</v>
      </c>
      <c r="H47" t="s">
        <v>4</v>
      </c>
    </row>
    <row r="48" spans="1:13">
      <c r="B48" t="s">
        <v>389</v>
      </c>
      <c r="G48" s="12">
        <v>29038.5</v>
      </c>
    </row>
    <row r="49" spans="1:8">
      <c r="A49" t="s">
        <v>0</v>
      </c>
      <c r="B49" t="s">
        <v>390</v>
      </c>
      <c r="C49" t="s">
        <v>391</v>
      </c>
      <c r="D49">
        <v>11.2</v>
      </c>
      <c r="E49" t="s">
        <v>392</v>
      </c>
      <c r="F49" s="10">
        <v>1675</v>
      </c>
      <c r="G49" s="11">
        <f>F49*D49</f>
        <v>18760</v>
      </c>
      <c r="H49" t="s">
        <v>4</v>
      </c>
    </row>
    <row r="50" spans="1:8">
      <c r="B50" t="s">
        <v>394</v>
      </c>
      <c r="C50" t="s">
        <v>395</v>
      </c>
      <c r="D50">
        <v>20</v>
      </c>
      <c r="E50" t="s">
        <v>396</v>
      </c>
      <c r="F50" s="10">
        <v>0</v>
      </c>
      <c r="G50" s="11">
        <f>G49*0.2</f>
        <v>3752</v>
      </c>
      <c r="H50" t="s">
        <v>4</v>
      </c>
    </row>
    <row r="51" spans="1:8">
      <c r="B51" t="s">
        <v>389</v>
      </c>
      <c r="G51" s="12">
        <f>SUM(G49:G50)</f>
        <v>22512</v>
      </c>
    </row>
    <row r="52" spans="1:8">
      <c r="A52" t="s">
        <v>1</v>
      </c>
      <c r="B52" t="s">
        <v>398</v>
      </c>
      <c r="C52" t="s">
        <v>5</v>
      </c>
      <c r="D52">
        <v>0.2</v>
      </c>
      <c r="E52" t="s">
        <v>399</v>
      </c>
      <c r="F52" s="10">
        <v>21949.599999999999</v>
      </c>
      <c r="G52" s="11">
        <f>F52</f>
        <v>21949.599999999999</v>
      </c>
      <c r="H52" t="s">
        <v>4</v>
      </c>
    </row>
    <row r="53" spans="1:8">
      <c r="B53" t="s">
        <v>401</v>
      </c>
      <c r="C53" t="s">
        <v>5</v>
      </c>
      <c r="D53">
        <v>0.2</v>
      </c>
      <c r="E53" t="s">
        <v>399</v>
      </c>
      <c r="F53" s="10">
        <v>18575.599999999999</v>
      </c>
      <c r="G53" s="11">
        <f>F53</f>
        <v>18575.599999999999</v>
      </c>
      <c r="H53" t="s">
        <v>4</v>
      </c>
    </row>
    <row r="54" spans="1:8">
      <c r="B54" t="s">
        <v>389</v>
      </c>
      <c r="F54" s="10"/>
      <c r="G54" s="12">
        <f>SUM(G52:G53)</f>
        <v>40525.199999999997</v>
      </c>
    </row>
    <row r="55" spans="1:8" ht="12.75" thickBot="1">
      <c r="B55" t="s">
        <v>403</v>
      </c>
      <c r="G55" s="12">
        <f>G54+G51+G48</f>
        <v>92075.7</v>
      </c>
    </row>
    <row r="56" spans="1:8" ht="63.95" customHeight="1" thickTop="1" thickBot="1">
      <c r="A56" s="8"/>
      <c r="B56" s="8"/>
      <c r="C56" s="8"/>
      <c r="D56" s="8"/>
      <c r="E56" s="8"/>
      <c r="F56" s="8"/>
      <c r="G56" s="8"/>
      <c r="H56" s="8"/>
    </row>
    <row r="57" spans="1:8" ht="13.5" thickTop="1" thickBot="1">
      <c r="A57" s="8" t="s">
        <v>380</v>
      </c>
      <c r="B57" s="8" t="s">
        <v>436</v>
      </c>
      <c r="C57" s="8"/>
      <c r="D57" s="8"/>
      <c r="E57" s="8"/>
      <c r="F57" s="8"/>
      <c r="G57" s="8"/>
      <c r="H57" s="8"/>
    </row>
    <row r="58" spans="1:8" ht="12.75" thickTop="1">
      <c r="A58" s="8" t="s">
        <v>381</v>
      </c>
      <c r="B58" s="8" t="s">
        <v>437</v>
      </c>
      <c r="C58" s="8"/>
      <c r="D58" s="8"/>
      <c r="E58" s="8"/>
      <c r="F58" s="8"/>
      <c r="G58" s="8"/>
      <c r="H58" s="8"/>
    </row>
    <row r="59" spans="1:8">
      <c r="A59" s="9" t="s">
        <v>382</v>
      </c>
      <c r="B59" s="9"/>
      <c r="C59" s="9" t="s">
        <v>383</v>
      </c>
      <c r="D59" s="9" t="s">
        <v>384</v>
      </c>
      <c r="E59" s="9" t="s">
        <v>385</v>
      </c>
      <c r="F59" s="9" t="s">
        <v>386</v>
      </c>
      <c r="G59" s="9" t="s">
        <v>387</v>
      </c>
      <c r="H59" s="9" t="s">
        <v>3</v>
      </c>
    </row>
    <row r="60" spans="1:8">
      <c r="A60" t="s">
        <v>2</v>
      </c>
      <c r="B60" t="s">
        <v>435</v>
      </c>
      <c r="C60" t="s">
        <v>438</v>
      </c>
      <c r="D60">
        <v>0.26140000000000002</v>
      </c>
      <c r="E60" t="s">
        <v>404</v>
      </c>
      <c r="F60" s="10">
        <v>92763.68</v>
      </c>
      <c r="G60" s="11">
        <v>24248.400000000001</v>
      </c>
      <c r="H60" t="s">
        <v>4</v>
      </c>
    </row>
    <row r="61" spans="1:8">
      <c r="B61" t="s">
        <v>389</v>
      </c>
      <c r="G61" s="12">
        <v>24248.400000000001</v>
      </c>
    </row>
    <row r="62" spans="1:8">
      <c r="A62" t="s">
        <v>0</v>
      </c>
    </row>
    <row r="63" spans="1:8">
      <c r="B63" t="s">
        <v>389</v>
      </c>
      <c r="G63" s="12">
        <v>0</v>
      </c>
    </row>
    <row r="64" spans="1:8">
      <c r="A64" t="s">
        <v>1</v>
      </c>
    </row>
    <row r="65" spans="1:8">
      <c r="B65" t="s">
        <v>389</v>
      </c>
      <c r="G65" s="12">
        <v>0</v>
      </c>
    </row>
    <row r="66" spans="1:8" ht="12.75" thickBot="1">
      <c r="B66" t="s">
        <v>403</v>
      </c>
      <c r="G66" s="12">
        <v>24248</v>
      </c>
    </row>
    <row r="67" spans="1:8" ht="63.95" customHeight="1" thickTop="1" thickBot="1">
      <c r="A67" s="8"/>
      <c r="B67" s="8"/>
      <c r="C67" s="8"/>
      <c r="D67" s="8"/>
      <c r="E67" s="8"/>
      <c r="F67" s="8"/>
      <c r="G67" s="8"/>
      <c r="H67" s="8"/>
    </row>
    <row r="68" spans="1:8" ht="13.5" thickTop="1" thickBot="1">
      <c r="A68" s="8" t="s">
        <v>380</v>
      </c>
      <c r="B68" s="8" t="s">
        <v>439</v>
      </c>
      <c r="C68" s="8"/>
      <c r="D68" s="8"/>
      <c r="E68" s="8"/>
      <c r="F68" s="8"/>
      <c r="G68" s="8"/>
      <c r="H68" s="8"/>
    </row>
    <row r="69" spans="1:8" ht="12.75" thickTop="1">
      <c r="A69" s="8" t="s">
        <v>381</v>
      </c>
      <c r="B69" s="8" t="s">
        <v>440</v>
      </c>
      <c r="C69" s="8"/>
      <c r="D69" s="8"/>
      <c r="E69" s="8"/>
      <c r="F69" s="8"/>
      <c r="G69" s="8"/>
      <c r="H69" s="8"/>
    </row>
    <row r="70" spans="1:8">
      <c r="A70" s="9" t="s">
        <v>382</v>
      </c>
      <c r="B70" s="9"/>
      <c r="C70" s="9" t="s">
        <v>383</v>
      </c>
      <c r="D70" s="9" t="s">
        <v>384</v>
      </c>
      <c r="E70" s="9" t="s">
        <v>385</v>
      </c>
      <c r="F70" s="9" t="s">
        <v>386</v>
      </c>
      <c r="G70" s="9" t="s">
        <v>387</v>
      </c>
      <c r="H70" s="9" t="s">
        <v>3</v>
      </c>
    </row>
    <row r="71" spans="1:8">
      <c r="A71" t="s">
        <v>2</v>
      </c>
      <c r="B71" t="s">
        <v>406</v>
      </c>
      <c r="C71" t="s">
        <v>441</v>
      </c>
      <c r="D71">
        <v>0.22939999999999999</v>
      </c>
      <c r="E71" t="s">
        <v>388</v>
      </c>
      <c r="F71" s="10">
        <v>24600</v>
      </c>
      <c r="G71" s="11">
        <v>5643.2</v>
      </c>
      <c r="H71" t="s">
        <v>4</v>
      </c>
    </row>
    <row r="72" spans="1:8">
      <c r="B72" t="s">
        <v>389</v>
      </c>
      <c r="G72" s="12">
        <v>5643.2</v>
      </c>
    </row>
    <row r="73" spans="1:8">
      <c r="A73" t="s">
        <v>0</v>
      </c>
      <c r="B73" t="s">
        <v>390</v>
      </c>
      <c r="C73" t="s">
        <v>391</v>
      </c>
      <c r="D73">
        <v>19.399999999999999</v>
      </c>
      <c r="E73" t="s">
        <v>392</v>
      </c>
      <c r="F73" s="10">
        <v>1675</v>
      </c>
      <c r="G73" s="11">
        <f>F73*D73</f>
        <v>32494.999999999996</v>
      </c>
      <c r="H73" t="s">
        <v>4</v>
      </c>
    </row>
    <row r="74" spans="1:8">
      <c r="B74" t="s">
        <v>394</v>
      </c>
      <c r="C74" t="s">
        <v>395</v>
      </c>
      <c r="D74">
        <v>24</v>
      </c>
      <c r="E74" t="s">
        <v>396</v>
      </c>
      <c r="F74" s="10">
        <v>0</v>
      </c>
      <c r="G74" s="11">
        <f>G73*0.24</f>
        <v>7798.7999999999993</v>
      </c>
      <c r="H74" t="s">
        <v>4</v>
      </c>
    </row>
    <row r="75" spans="1:8">
      <c r="B75" t="s">
        <v>389</v>
      </c>
      <c r="G75" s="12">
        <f>SUM(G73:G74)</f>
        <v>40293.799999999996</v>
      </c>
    </row>
    <row r="76" spans="1:8">
      <c r="A76" t="s">
        <v>1</v>
      </c>
      <c r="B76" t="s">
        <v>407</v>
      </c>
      <c r="C76" t="s">
        <v>5</v>
      </c>
      <c r="D76">
        <v>0.22</v>
      </c>
      <c r="E76" t="s">
        <v>399</v>
      </c>
      <c r="F76" s="10">
        <f>81728*0.22</f>
        <v>17980.16</v>
      </c>
      <c r="G76" s="11">
        <f>F76</f>
        <v>17980.16</v>
      </c>
      <c r="H76" t="s">
        <v>4</v>
      </c>
    </row>
    <row r="77" spans="1:8">
      <c r="B77" t="s">
        <v>389</v>
      </c>
      <c r="G77" s="12">
        <f>G76</f>
        <v>17980.16</v>
      </c>
    </row>
    <row r="78" spans="1:8" ht="12.75" thickBot="1">
      <c r="B78" t="s">
        <v>403</v>
      </c>
      <c r="G78" s="12">
        <f>G77+G75+G72</f>
        <v>63917.159999999989</v>
      </c>
    </row>
    <row r="79" spans="1:8" ht="63.95" customHeight="1" thickTop="1" thickBot="1">
      <c r="A79" s="8"/>
      <c r="B79" s="8"/>
      <c r="C79" s="8"/>
      <c r="D79" s="8"/>
      <c r="E79" s="8"/>
      <c r="F79" s="8"/>
      <c r="G79" s="8"/>
      <c r="H79" s="8"/>
    </row>
    <row r="80" spans="1:8" ht="13.5" thickTop="1" thickBot="1">
      <c r="A80" s="8" t="s">
        <v>380</v>
      </c>
      <c r="B80" s="8" t="s">
        <v>442</v>
      </c>
      <c r="C80" s="8"/>
      <c r="D80" s="8"/>
      <c r="E80" s="8"/>
      <c r="F80" s="8"/>
      <c r="G80" s="8"/>
      <c r="H80" s="8"/>
    </row>
    <row r="81" spans="1:8" ht="12.75" thickTop="1">
      <c r="A81" s="8" t="s">
        <v>381</v>
      </c>
      <c r="B81" s="8" t="s">
        <v>443</v>
      </c>
      <c r="C81" s="8"/>
      <c r="D81" s="8"/>
      <c r="E81" s="8"/>
      <c r="F81" s="8"/>
      <c r="G81" s="8"/>
      <c r="H81" s="8"/>
    </row>
    <row r="82" spans="1:8">
      <c r="A82" s="9" t="s">
        <v>382</v>
      </c>
      <c r="B82" s="9"/>
      <c r="C82" s="9" t="s">
        <v>383</v>
      </c>
      <c r="D82" s="9" t="s">
        <v>384</v>
      </c>
      <c r="E82" s="9" t="s">
        <v>385</v>
      </c>
      <c r="F82" s="9" t="s">
        <v>386</v>
      </c>
      <c r="G82" s="9" t="s">
        <v>387</v>
      </c>
      <c r="H82" s="9" t="s">
        <v>3</v>
      </c>
    </row>
    <row r="83" spans="1:8">
      <c r="A83" t="s">
        <v>2</v>
      </c>
      <c r="B83" t="s">
        <v>432</v>
      </c>
      <c r="C83" t="s">
        <v>444</v>
      </c>
      <c r="D83">
        <v>0.22320000000000001</v>
      </c>
      <c r="E83" t="s">
        <v>388</v>
      </c>
      <c r="F83" s="10">
        <v>198750</v>
      </c>
      <c r="G83" s="11">
        <v>44361</v>
      </c>
      <c r="H83" t="s">
        <v>4</v>
      </c>
    </row>
    <row r="84" spans="1:8">
      <c r="B84" t="s">
        <v>389</v>
      </c>
      <c r="G84" s="12">
        <v>44361</v>
      </c>
    </row>
    <row r="85" spans="1:8">
      <c r="A85" t="s">
        <v>0</v>
      </c>
      <c r="B85" t="s">
        <v>390</v>
      </c>
      <c r="C85" t="s">
        <v>391</v>
      </c>
      <c r="D85">
        <v>5.4</v>
      </c>
      <c r="E85" t="s">
        <v>392</v>
      </c>
      <c r="F85" s="10">
        <v>1675</v>
      </c>
      <c r="G85" s="11">
        <f>F85*D85</f>
        <v>9045</v>
      </c>
      <c r="H85" t="s">
        <v>4</v>
      </c>
    </row>
    <row r="86" spans="1:8">
      <c r="B86" t="s">
        <v>394</v>
      </c>
      <c r="C86" t="s">
        <v>395</v>
      </c>
      <c r="D86">
        <v>39</v>
      </c>
      <c r="E86" t="s">
        <v>396</v>
      </c>
      <c r="F86" s="10">
        <v>0</v>
      </c>
      <c r="G86" s="11">
        <f>G85*0.39</f>
        <v>3527.55</v>
      </c>
      <c r="H86" t="s">
        <v>4</v>
      </c>
    </row>
    <row r="87" spans="1:8">
      <c r="B87" t="s">
        <v>389</v>
      </c>
      <c r="G87" s="12">
        <f>SUM(G85:G86)</f>
        <v>12572.55</v>
      </c>
    </row>
    <row r="88" spans="1:8">
      <c r="A88" t="s">
        <v>1</v>
      </c>
      <c r="B88" t="s">
        <v>398</v>
      </c>
      <c r="C88" t="s">
        <v>5</v>
      </c>
      <c r="D88">
        <v>0.2</v>
      </c>
      <c r="E88" t="s">
        <v>399</v>
      </c>
      <c r="F88" s="10">
        <v>21949.599999999999</v>
      </c>
      <c r="G88" s="11">
        <f>F88</f>
        <v>21949.599999999999</v>
      </c>
      <c r="H88" t="s">
        <v>4</v>
      </c>
    </row>
    <row r="89" spans="1:8">
      <c r="B89" t="s">
        <v>401</v>
      </c>
      <c r="C89" t="s">
        <v>5</v>
      </c>
      <c r="D89">
        <v>0.2</v>
      </c>
      <c r="E89" t="s">
        <v>399</v>
      </c>
      <c r="F89" s="10">
        <v>18575.599999999999</v>
      </c>
      <c r="G89" s="11">
        <f>F89</f>
        <v>18575.599999999999</v>
      </c>
      <c r="H89" t="s">
        <v>4</v>
      </c>
    </row>
    <row r="90" spans="1:8">
      <c r="B90" t="s">
        <v>389</v>
      </c>
      <c r="G90" s="12">
        <f>SUM(G88:G89)</f>
        <v>40525.199999999997</v>
      </c>
    </row>
    <row r="91" spans="1:8">
      <c r="B91" t="s">
        <v>403</v>
      </c>
      <c r="G91" s="12">
        <f>G90+G87+G84</f>
        <v>97458.75</v>
      </c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rowBreaks count="3" manualBreakCount="3">
    <brk id="42" max="7" man="1"/>
    <brk id="56" max="7" man="1"/>
    <brk id="79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H183"/>
  <sheetViews>
    <sheetView workbookViewId="0">
      <selection activeCell="H11" sqref="H11"/>
    </sheetView>
  </sheetViews>
  <sheetFormatPr defaultRowHeight="16.5"/>
  <cols>
    <col min="1" max="1" width="9.140625" style="7"/>
    <col min="2" max="2" width="26.42578125" style="7" customWidth="1"/>
    <col min="3" max="3" width="6.28515625" style="7" customWidth="1"/>
    <col min="4" max="4" width="7.42578125" style="7" customWidth="1"/>
    <col min="5" max="5" width="4.85546875" style="7" customWidth="1"/>
    <col min="6" max="6" width="9.140625" style="7"/>
    <col min="7" max="7" width="5.42578125" style="7" customWidth="1"/>
    <col min="8" max="16384" width="9.140625" style="7"/>
  </cols>
  <sheetData>
    <row r="1" spans="1:8">
      <c r="A1" s="6" t="s">
        <v>28</v>
      </c>
      <c r="B1" s="6" t="s">
        <v>29</v>
      </c>
      <c r="C1" s="6" t="s">
        <v>30</v>
      </c>
      <c r="D1" s="6" t="s">
        <v>31</v>
      </c>
      <c r="F1" s="6" t="s">
        <v>32</v>
      </c>
    </row>
    <row r="2" spans="1:8">
      <c r="A2" s="6" t="s">
        <v>33</v>
      </c>
      <c r="B2" s="6" t="s">
        <v>34</v>
      </c>
      <c r="C2" s="6" t="s">
        <v>4</v>
      </c>
      <c r="D2" s="6" t="s">
        <v>35</v>
      </c>
      <c r="E2" s="6">
        <v>0</v>
      </c>
      <c r="F2" s="6">
        <v>942848</v>
      </c>
      <c r="G2" s="6">
        <v>0</v>
      </c>
      <c r="H2" s="6" t="s">
        <v>36</v>
      </c>
    </row>
    <row r="3" spans="1:8">
      <c r="A3" s="6" t="s">
        <v>37</v>
      </c>
      <c r="B3" s="6" t="s">
        <v>38</v>
      </c>
      <c r="C3" s="6" t="s">
        <v>4</v>
      </c>
      <c r="D3" s="6" t="s">
        <v>35</v>
      </c>
      <c r="E3" s="6">
        <v>0</v>
      </c>
      <c r="F3" s="6">
        <v>1024520</v>
      </c>
      <c r="G3" s="6">
        <v>0</v>
      </c>
      <c r="H3" s="6" t="s">
        <v>36</v>
      </c>
    </row>
    <row r="4" spans="1:8">
      <c r="A4" s="6" t="s">
        <v>39</v>
      </c>
      <c r="B4" s="6" t="s">
        <v>40</v>
      </c>
      <c r="C4" s="6" t="s">
        <v>4</v>
      </c>
      <c r="D4" s="6" t="s">
        <v>35</v>
      </c>
      <c r="E4" s="6">
        <v>0</v>
      </c>
      <c r="F4" s="6">
        <v>1174462</v>
      </c>
      <c r="G4" s="6">
        <v>0</v>
      </c>
      <c r="H4" s="6" t="s">
        <v>36</v>
      </c>
    </row>
    <row r="5" spans="1:8">
      <c r="A5" s="6" t="s">
        <v>41</v>
      </c>
      <c r="B5" s="6" t="s">
        <v>42</v>
      </c>
      <c r="C5" s="6" t="s">
        <v>4</v>
      </c>
      <c r="D5" s="6" t="s">
        <v>35</v>
      </c>
      <c r="E5" s="6">
        <v>0</v>
      </c>
      <c r="F5" s="6">
        <v>1379052</v>
      </c>
      <c r="G5" s="6">
        <v>0</v>
      </c>
      <c r="H5" s="6" t="s">
        <v>36</v>
      </c>
    </row>
    <row r="6" spans="1:8">
      <c r="A6" s="6" t="s">
        <v>43</v>
      </c>
      <c r="B6" s="6" t="s">
        <v>44</v>
      </c>
      <c r="C6" s="6" t="s">
        <v>4</v>
      </c>
      <c r="D6" s="6" t="s">
        <v>35</v>
      </c>
      <c r="E6" s="6">
        <v>0</v>
      </c>
      <c r="F6" s="6">
        <v>1582336</v>
      </c>
      <c r="G6" s="6">
        <v>0</v>
      </c>
      <c r="H6" s="6" t="s">
        <v>36</v>
      </c>
    </row>
    <row r="7" spans="1:8">
      <c r="A7" s="6" t="s">
        <v>45</v>
      </c>
      <c r="B7" s="6" t="s">
        <v>46</v>
      </c>
      <c r="C7" s="6" t="s">
        <v>4</v>
      </c>
      <c r="D7" s="6" t="s">
        <v>35</v>
      </c>
      <c r="E7" s="6">
        <v>0</v>
      </c>
      <c r="F7" s="6">
        <v>204459</v>
      </c>
      <c r="G7" s="6">
        <v>0</v>
      </c>
      <c r="H7" s="6" t="s">
        <v>36</v>
      </c>
    </row>
    <row r="8" spans="1:8">
      <c r="A8" s="6" t="s">
        <v>47</v>
      </c>
      <c r="B8" s="6" t="s">
        <v>48</v>
      </c>
      <c r="C8" s="6" t="s">
        <v>4</v>
      </c>
      <c r="D8" s="6" t="s">
        <v>35</v>
      </c>
      <c r="E8" s="6">
        <v>0</v>
      </c>
      <c r="F8" s="6">
        <v>221455</v>
      </c>
      <c r="G8" s="6">
        <v>0</v>
      </c>
      <c r="H8" s="6" t="s">
        <v>36</v>
      </c>
    </row>
    <row r="9" spans="1:8">
      <c r="A9" s="6" t="s">
        <v>49</v>
      </c>
      <c r="B9" s="6" t="s">
        <v>50</v>
      </c>
      <c r="C9" s="6" t="s">
        <v>4</v>
      </c>
      <c r="D9" s="6" t="s">
        <v>35</v>
      </c>
      <c r="E9" s="6">
        <v>0</v>
      </c>
      <c r="F9" s="6">
        <v>245734</v>
      </c>
      <c r="G9" s="6">
        <v>0</v>
      </c>
      <c r="H9" s="6" t="s">
        <v>36</v>
      </c>
    </row>
    <row r="10" spans="1:8">
      <c r="A10" s="6" t="s">
        <v>51</v>
      </c>
      <c r="B10" s="6" t="s">
        <v>52</v>
      </c>
      <c r="C10" s="6" t="s">
        <v>4</v>
      </c>
      <c r="D10" s="6" t="s">
        <v>35</v>
      </c>
      <c r="E10" s="6">
        <v>0</v>
      </c>
      <c r="F10" s="6">
        <v>286661</v>
      </c>
      <c r="G10" s="6">
        <v>0</v>
      </c>
      <c r="H10" s="6" t="s">
        <v>36</v>
      </c>
    </row>
    <row r="11" spans="1:8">
      <c r="A11" s="6" t="s">
        <v>53</v>
      </c>
      <c r="B11" s="6" t="s">
        <v>54</v>
      </c>
      <c r="C11" s="6" t="s">
        <v>4</v>
      </c>
      <c r="D11" s="6" t="s">
        <v>35</v>
      </c>
      <c r="E11" s="6">
        <v>0</v>
      </c>
      <c r="F11" s="6">
        <v>327587</v>
      </c>
      <c r="G11" s="6">
        <v>0</v>
      </c>
      <c r="H11" s="6" t="s">
        <v>36</v>
      </c>
    </row>
    <row r="12" spans="1:8">
      <c r="A12" s="6" t="s">
        <v>55</v>
      </c>
      <c r="B12" s="6" t="s">
        <v>56</v>
      </c>
      <c r="C12" s="6" t="s">
        <v>4</v>
      </c>
      <c r="D12" s="6" t="s">
        <v>35</v>
      </c>
      <c r="E12" s="6">
        <v>0</v>
      </c>
      <c r="F12" s="6">
        <v>331855</v>
      </c>
      <c r="G12" s="6">
        <v>0</v>
      </c>
      <c r="H12" s="6" t="s">
        <v>36</v>
      </c>
    </row>
    <row r="13" spans="1:8">
      <c r="A13" s="6" t="s">
        <v>57</v>
      </c>
      <c r="B13" s="6" t="s">
        <v>58</v>
      </c>
      <c r="C13" s="6" t="s">
        <v>4</v>
      </c>
      <c r="D13" s="6" t="s">
        <v>35</v>
      </c>
      <c r="E13" s="6">
        <v>0</v>
      </c>
      <c r="F13" s="6">
        <v>382563</v>
      </c>
      <c r="G13" s="6">
        <v>0</v>
      </c>
      <c r="H13" s="6" t="s">
        <v>36</v>
      </c>
    </row>
    <row r="14" spans="1:8">
      <c r="A14" s="6" t="s">
        <v>59</v>
      </c>
      <c r="B14" s="6" t="s">
        <v>60</v>
      </c>
      <c r="C14" s="6" t="s">
        <v>4</v>
      </c>
      <c r="D14" s="6" t="s">
        <v>35</v>
      </c>
      <c r="E14" s="6">
        <v>0</v>
      </c>
      <c r="F14" s="6">
        <v>401639</v>
      </c>
      <c r="G14" s="6">
        <v>0</v>
      </c>
      <c r="H14" s="6" t="s">
        <v>36</v>
      </c>
    </row>
    <row r="15" spans="1:8">
      <c r="A15" s="6" t="s">
        <v>61</v>
      </c>
      <c r="B15" s="6" t="s">
        <v>62</v>
      </c>
      <c r="C15" s="6" t="s">
        <v>4</v>
      </c>
      <c r="D15" s="6" t="s">
        <v>35</v>
      </c>
      <c r="E15" s="6">
        <v>0</v>
      </c>
      <c r="F15" s="6">
        <v>468580</v>
      </c>
      <c r="G15" s="6">
        <v>0</v>
      </c>
      <c r="H15" s="6" t="s">
        <v>36</v>
      </c>
    </row>
    <row r="16" spans="1:8">
      <c r="A16" s="6" t="s">
        <v>63</v>
      </c>
      <c r="B16" s="6" t="s">
        <v>64</v>
      </c>
      <c r="C16" s="6" t="s">
        <v>4</v>
      </c>
      <c r="D16" s="6" t="s">
        <v>35</v>
      </c>
      <c r="E16" s="6">
        <v>0</v>
      </c>
      <c r="F16" s="6">
        <v>521646</v>
      </c>
      <c r="G16" s="6">
        <v>0</v>
      </c>
      <c r="H16" s="6" t="s">
        <v>36</v>
      </c>
    </row>
    <row r="17" spans="1:8">
      <c r="A17" s="6" t="s">
        <v>65</v>
      </c>
      <c r="B17" s="6" t="s">
        <v>66</v>
      </c>
      <c r="C17" s="6" t="s">
        <v>4</v>
      </c>
      <c r="D17" s="6" t="s">
        <v>35</v>
      </c>
      <c r="E17" s="6">
        <v>0</v>
      </c>
      <c r="F17" s="6">
        <v>290465</v>
      </c>
      <c r="G17" s="6">
        <v>0</v>
      </c>
      <c r="H17" s="6" t="s">
        <v>36</v>
      </c>
    </row>
    <row r="18" spans="1:8">
      <c r="A18" s="6" t="s">
        <v>67</v>
      </c>
      <c r="B18" s="6" t="s">
        <v>68</v>
      </c>
      <c r="C18" s="6" t="s">
        <v>4</v>
      </c>
      <c r="D18" s="6" t="s">
        <v>35</v>
      </c>
      <c r="E18" s="6">
        <v>0</v>
      </c>
      <c r="F18" s="6">
        <v>277981</v>
      </c>
      <c r="G18" s="6">
        <v>0</v>
      </c>
      <c r="H18" s="6" t="s">
        <v>36</v>
      </c>
    </row>
    <row r="19" spans="1:8">
      <c r="A19" s="6" t="s">
        <v>69</v>
      </c>
      <c r="B19" s="6" t="s">
        <v>70</v>
      </c>
      <c r="C19" s="6" t="s">
        <v>4</v>
      </c>
      <c r="D19" s="6" t="s">
        <v>35</v>
      </c>
      <c r="E19" s="6">
        <v>0</v>
      </c>
      <c r="F19" s="6">
        <v>307326</v>
      </c>
      <c r="G19" s="6">
        <v>0</v>
      </c>
      <c r="H19" s="6" t="s">
        <v>36</v>
      </c>
    </row>
    <row r="20" spans="1:8">
      <c r="A20" s="6" t="s">
        <v>71</v>
      </c>
      <c r="B20" s="6" t="s">
        <v>72</v>
      </c>
      <c r="C20" s="6" t="s">
        <v>4</v>
      </c>
      <c r="D20" s="6" t="s">
        <v>35</v>
      </c>
      <c r="E20" s="6">
        <v>0</v>
      </c>
      <c r="F20" s="6">
        <v>1529282</v>
      </c>
      <c r="G20" s="6">
        <v>0</v>
      </c>
      <c r="H20" s="6" t="s">
        <v>36</v>
      </c>
    </row>
    <row r="21" spans="1:8">
      <c r="A21" s="6" t="s">
        <v>73</v>
      </c>
      <c r="B21" s="6" t="s">
        <v>74</v>
      </c>
      <c r="C21" s="6" t="s">
        <v>4</v>
      </c>
      <c r="D21" s="6" t="s">
        <v>35</v>
      </c>
      <c r="E21" s="6">
        <v>0</v>
      </c>
      <c r="F21" s="6">
        <v>651293</v>
      </c>
      <c r="G21" s="6">
        <v>0</v>
      </c>
      <c r="H21" s="6" t="s">
        <v>36</v>
      </c>
    </row>
    <row r="22" spans="1:8">
      <c r="A22" s="6" t="s">
        <v>75</v>
      </c>
      <c r="B22" s="6" t="s">
        <v>76</v>
      </c>
      <c r="C22" s="6" t="s">
        <v>4</v>
      </c>
      <c r="D22" s="6" t="s">
        <v>35</v>
      </c>
      <c r="E22" s="6">
        <v>0</v>
      </c>
      <c r="F22" s="6">
        <v>891929</v>
      </c>
      <c r="G22" s="6">
        <v>0</v>
      </c>
      <c r="H22" s="6" t="s">
        <v>36</v>
      </c>
    </row>
    <row r="23" spans="1:8">
      <c r="A23" s="6" t="s">
        <v>77</v>
      </c>
      <c r="B23" s="6" t="s">
        <v>78</v>
      </c>
      <c r="C23" s="6" t="s">
        <v>4</v>
      </c>
      <c r="D23" s="6" t="s">
        <v>35</v>
      </c>
      <c r="E23" s="6">
        <v>0</v>
      </c>
      <c r="F23" s="6">
        <v>235855</v>
      </c>
      <c r="G23" s="6">
        <v>0</v>
      </c>
      <c r="H23" s="6" t="s">
        <v>36</v>
      </c>
    </row>
    <row r="24" spans="1:8">
      <c r="A24" s="6" t="s">
        <v>79</v>
      </c>
      <c r="B24" s="6" t="s">
        <v>80</v>
      </c>
      <c r="C24" s="6" t="s">
        <v>4</v>
      </c>
      <c r="D24" s="6" t="s">
        <v>81</v>
      </c>
      <c r="E24" s="6">
        <v>0</v>
      </c>
      <c r="F24" s="6">
        <v>88379</v>
      </c>
      <c r="G24" s="6">
        <v>0</v>
      </c>
      <c r="H24" s="6" t="s">
        <v>36</v>
      </c>
    </row>
    <row r="25" spans="1:8">
      <c r="A25" s="6" t="s">
        <v>82</v>
      </c>
      <c r="B25" s="6" t="s">
        <v>83</v>
      </c>
      <c r="C25" s="6" t="s">
        <v>4</v>
      </c>
      <c r="D25" s="6" t="s">
        <v>81</v>
      </c>
      <c r="E25" s="6">
        <v>0</v>
      </c>
      <c r="F25" s="6">
        <v>83479</v>
      </c>
      <c r="G25" s="6">
        <v>0</v>
      </c>
      <c r="H25" s="6" t="s">
        <v>36</v>
      </c>
    </row>
    <row r="26" spans="1:8">
      <c r="A26" s="6" t="s">
        <v>84</v>
      </c>
      <c r="B26" s="6" t="s">
        <v>85</v>
      </c>
      <c r="C26" s="6" t="s">
        <v>4</v>
      </c>
      <c r="D26" s="6" t="s">
        <v>81</v>
      </c>
      <c r="E26" s="6">
        <v>0</v>
      </c>
      <c r="F26" s="6">
        <v>104023</v>
      </c>
      <c r="G26" s="6">
        <v>0</v>
      </c>
      <c r="H26" s="6" t="s">
        <v>36</v>
      </c>
    </row>
    <row r="27" spans="1:8">
      <c r="A27" s="6" t="s">
        <v>86</v>
      </c>
      <c r="B27" s="6" t="s">
        <v>87</v>
      </c>
      <c r="C27" s="6" t="s">
        <v>4</v>
      </c>
      <c r="D27" s="6" t="s">
        <v>81</v>
      </c>
      <c r="E27" s="6">
        <v>0</v>
      </c>
      <c r="F27" s="6">
        <v>127599</v>
      </c>
      <c r="G27" s="6">
        <v>0</v>
      </c>
      <c r="H27" s="6" t="s">
        <v>36</v>
      </c>
    </row>
    <row r="28" spans="1:8">
      <c r="A28" s="6" t="s">
        <v>88</v>
      </c>
      <c r="B28" s="6" t="s">
        <v>89</v>
      </c>
      <c r="C28" s="6" t="s">
        <v>4</v>
      </c>
      <c r="D28" s="6" t="s">
        <v>81</v>
      </c>
      <c r="E28" s="6">
        <v>0</v>
      </c>
      <c r="F28" s="6">
        <v>73877</v>
      </c>
      <c r="G28" s="6">
        <v>0</v>
      </c>
      <c r="H28" s="6" t="s">
        <v>36</v>
      </c>
    </row>
    <row r="29" spans="1:8">
      <c r="A29" s="6" t="s">
        <v>90</v>
      </c>
      <c r="B29" s="6" t="s">
        <v>91</v>
      </c>
      <c r="C29" s="6" t="s">
        <v>4</v>
      </c>
      <c r="D29" s="6" t="s">
        <v>81</v>
      </c>
      <c r="E29" s="6">
        <v>0</v>
      </c>
      <c r="F29" s="6">
        <v>63329</v>
      </c>
      <c r="G29" s="6">
        <v>0</v>
      </c>
      <c r="H29" s="6" t="s">
        <v>36</v>
      </c>
    </row>
    <row r="30" spans="1:8">
      <c r="A30" s="6" t="s">
        <v>92</v>
      </c>
      <c r="B30" s="6" t="s">
        <v>93</v>
      </c>
      <c r="C30" s="6" t="s">
        <v>4</v>
      </c>
      <c r="D30" s="6" t="s">
        <v>81</v>
      </c>
      <c r="E30" s="6">
        <v>0</v>
      </c>
      <c r="F30" s="6">
        <v>34500</v>
      </c>
      <c r="G30" s="6">
        <v>0</v>
      </c>
      <c r="H30" s="6" t="s">
        <v>36</v>
      </c>
    </row>
    <row r="31" spans="1:8">
      <c r="A31" s="6" t="s">
        <v>94</v>
      </c>
      <c r="B31" s="6" t="s">
        <v>95</v>
      </c>
      <c r="C31" s="6" t="s">
        <v>4</v>
      </c>
      <c r="D31" s="6" t="s">
        <v>81</v>
      </c>
      <c r="E31" s="6">
        <v>0</v>
      </c>
      <c r="F31" s="6">
        <v>46000</v>
      </c>
      <c r="G31" s="6">
        <v>0</v>
      </c>
      <c r="H31" s="6" t="s">
        <v>36</v>
      </c>
    </row>
    <row r="32" spans="1:8">
      <c r="A32" s="6" t="s">
        <v>96</v>
      </c>
      <c r="B32" s="6" t="s">
        <v>97</v>
      </c>
      <c r="C32" s="6" t="s">
        <v>4</v>
      </c>
      <c r="D32" s="6" t="s">
        <v>98</v>
      </c>
      <c r="E32" s="6">
        <v>0</v>
      </c>
      <c r="F32" s="6">
        <v>104682</v>
      </c>
      <c r="G32" s="6">
        <v>0</v>
      </c>
      <c r="H32" s="6" t="s">
        <v>36</v>
      </c>
    </row>
    <row r="33" spans="1:8">
      <c r="A33" s="6" t="s">
        <v>99</v>
      </c>
      <c r="B33" s="6" t="s">
        <v>100</v>
      </c>
      <c r="C33" s="6" t="s">
        <v>4</v>
      </c>
      <c r="D33" s="6" t="s">
        <v>98</v>
      </c>
      <c r="E33" s="6">
        <v>0</v>
      </c>
      <c r="F33" s="6">
        <v>114466</v>
      </c>
      <c r="G33" s="6">
        <v>0</v>
      </c>
      <c r="H33" s="6" t="s">
        <v>36</v>
      </c>
    </row>
    <row r="34" spans="1:8">
      <c r="A34" s="6" t="s">
        <v>101</v>
      </c>
      <c r="B34" s="6" t="s">
        <v>102</v>
      </c>
      <c r="C34" s="6" t="s">
        <v>4</v>
      </c>
      <c r="D34" s="6" t="s">
        <v>98</v>
      </c>
      <c r="E34" s="6">
        <v>0</v>
      </c>
      <c r="F34" s="6">
        <v>107183</v>
      </c>
      <c r="G34" s="6">
        <v>0</v>
      </c>
      <c r="H34" s="6" t="s">
        <v>36</v>
      </c>
    </row>
    <row r="35" spans="1:8">
      <c r="A35" s="6" t="s">
        <v>103</v>
      </c>
      <c r="B35" s="6" t="s">
        <v>104</v>
      </c>
      <c r="C35" s="6" t="s">
        <v>4</v>
      </c>
      <c r="D35" s="6" t="s">
        <v>98</v>
      </c>
      <c r="E35" s="6">
        <v>0</v>
      </c>
      <c r="F35" s="6">
        <v>114141</v>
      </c>
      <c r="G35" s="6">
        <v>0</v>
      </c>
      <c r="H35" s="6" t="s">
        <v>36</v>
      </c>
    </row>
    <row r="36" spans="1:8">
      <c r="A36" s="6" t="s">
        <v>105</v>
      </c>
      <c r="B36" s="6" t="s">
        <v>106</v>
      </c>
      <c r="C36" s="6" t="s">
        <v>4</v>
      </c>
      <c r="D36" s="6" t="s">
        <v>98</v>
      </c>
      <c r="E36" s="6">
        <v>0</v>
      </c>
      <c r="F36" s="6">
        <v>113632</v>
      </c>
      <c r="G36" s="6">
        <v>0</v>
      </c>
      <c r="H36" s="6" t="s">
        <v>36</v>
      </c>
    </row>
    <row r="37" spans="1:8">
      <c r="A37" s="6" t="s">
        <v>107</v>
      </c>
      <c r="B37" s="6" t="s">
        <v>108</v>
      </c>
      <c r="C37" s="6" t="s">
        <v>4</v>
      </c>
      <c r="D37" s="6" t="s">
        <v>98</v>
      </c>
      <c r="E37" s="6">
        <v>0</v>
      </c>
      <c r="F37" s="6">
        <v>114884</v>
      </c>
      <c r="G37" s="6">
        <v>0</v>
      </c>
      <c r="H37" s="6" t="s">
        <v>36</v>
      </c>
    </row>
    <row r="38" spans="1:8">
      <c r="A38" s="6" t="s">
        <v>109</v>
      </c>
      <c r="B38" s="6" t="s">
        <v>110</v>
      </c>
      <c r="C38" s="6" t="s">
        <v>4</v>
      </c>
      <c r="D38" s="6" t="s">
        <v>98</v>
      </c>
      <c r="E38" s="6">
        <v>0</v>
      </c>
      <c r="F38" s="6">
        <v>111670</v>
      </c>
      <c r="G38" s="6">
        <v>0</v>
      </c>
      <c r="H38" s="6" t="s">
        <v>36</v>
      </c>
    </row>
    <row r="39" spans="1:8">
      <c r="A39" s="6" t="s">
        <v>111</v>
      </c>
      <c r="B39" s="6" t="s">
        <v>102</v>
      </c>
      <c r="C39" s="6" t="s">
        <v>4</v>
      </c>
      <c r="D39" s="6" t="s">
        <v>98</v>
      </c>
      <c r="E39" s="6">
        <v>0</v>
      </c>
      <c r="F39" s="6">
        <v>107183</v>
      </c>
      <c r="G39" s="6">
        <v>0</v>
      </c>
      <c r="H39" s="6" t="s">
        <v>36</v>
      </c>
    </row>
    <row r="40" spans="1:8">
      <c r="A40" s="6" t="s">
        <v>112</v>
      </c>
      <c r="B40" s="6" t="s">
        <v>102</v>
      </c>
      <c r="C40" s="6" t="s">
        <v>4</v>
      </c>
      <c r="D40" s="6" t="s">
        <v>98</v>
      </c>
      <c r="E40" s="6">
        <v>0</v>
      </c>
      <c r="F40" s="6">
        <v>107183</v>
      </c>
      <c r="G40" s="6">
        <v>0</v>
      </c>
      <c r="H40" s="6" t="s">
        <v>36</v>
      </c>
    </row>
    <row r="41" spans="1:8">
      <c r="A41" s="6" t="s">
        <v>113</v>
      </c>
      <c r="B41" s="6" t="s">
        <v>114</v>
      </c>
      <c r="C41" s="6" t="s">
        <v>4</v>
      </c>
      <c r="D41" s="6" t="s">
        <v>98</v>
      </c>
      <c r="E41" s="6">
        <v>0</v>
      </c>
      <c r="F41" s="6">
        <v>92056</v>
      </c>
      <c r="G41" s="6">
        <v>0</v>
      </c>
      <c r="H41" s="6" t="s">
        <v>36</v>
      </c>
    </row>
    <row r="42" spans="1:8">
      <c r="A42" s="6" t="s">
        <v>115</v>
      </c>
      <c r="B42" s="6" t="s">
        <v>116</v>
      </c>
      <c r="C42" s="6" t="s">
        <v>4</v>
      </c>
      <c r="D42" s="6" t="s">
        <v>98</v>
      </c>
      <c r="E42" s="6">
        <v>0</v>
      </c>
      <c r="F42" s="6">
        <v>119030</v>
      </c>
      <c r="G42" s="6">
        <v>0</v>
      </c>
      <c r="H42" s="6" t="s">
        <v>36</v>
      </c>
    </row>
    <row r="43" spans="1:8">
      <c r="A43" s="6" t="s">
        <v>117</v>
      </c>
      <c r="B43" s="6" t="s">
        <v>118</v>
      </c>
      <c r="C43" s="6" t="s">
        <v>4</v>
      </c>
      <c r="D43" s="6" t="s">
        <v>98</v>
      </c>
      <c r="E43" s="6">
        <v>0</v>
      </c>
      <c r="F43" s="6">
        <v>126924</v>
      </c>
      <c r="G43" s="6">
        <v>0</v>
      </c>
      <c r="H43" s="6" t="s">
        <v>36</v>
      </c>
    </row>
    <row r="44" spans="1:8">
      <c r="A44" s="6" t="s">
        <v>119</v>
      </c>
      <c r="B44" s="6" t="s">
        <v>118</v>
      </c>
      <c r="C44" s="6" t="s">
        <v>4</v>
      </c>
      <c r="D44" s="6" t="s">
        <v>98</v>
      </c>
      <c r="E44" s="6">
        <v>0</v>
      </c>
      <c r="F44" s="6">
        <v>126924</v>
      </c>
      <c r="G44" s="6">
        <v>0</v>
      </c>
      <c r="H44" s="6" t="s">
        <v>36</v>
      </c>
    </row>
    <row r="45" spans="1:8">
      <c r="A45" s="6" t="s">
        <v>120</v>
      </c>
      <c r="B45" s="6" t="s">
        <v>100</v>
      </c>
      <c r="C45" s="6" t="s">
        <v>4</v>
      </c>
      <c r="D45" s="6" t="s">
        <v>98</v>
      </c>
      <c r="E45" s="6">
        <v>0</v>
      </c>
      <c r="F45" s="6">
        <v>114466</v>
      </c>
      <c r="G45" s="6">
        <v>0</v>
      </c>
      <c r="H45" s="6" t="s">
        <v>36</v>
      </c>
    </row>
    <row r="46" spans="1:8">
      <c r="A46" s="6" t="s">
        <v>121</v>
      </c>
      <c r="B46" s="6" t="s">
        <v>122</v>
      </c>
      <c r="C46" s="6" t="s">
        <v>4</v>
      </c>
      <c r="D46" s="6" t="s">
        <v>98</v>
      </c>
      <c r="E46" s="6">
        <v>0</v>
      </c>
      <c r="F46" s="6">
        <v>109297</v>
      </c>
      <c r="G46" s="6">
        <v>0</v>
      </c>
      <c r="H46" s="6" t="s">
        <v>36</v>
      </c>
    </row>
    <row r="47" spans="1:8">
      <c r="A47" s="6" t="s">
        <v>123</v>
      </c>
      <c r="B47" s="6" t="s">
        <v>124</v>
      </c>
      <c r="C47" s="6" t="s">
        <v>4</v>
      </c>
      <c r="D47" s="6" t="s">
        <v>98</v>
      </c>
      <c r="E47" s="6">
        <v>0</v>
      </c>
      <c r="F47" s="6">
        <v>91957</v>
      </c>
      <c r="G47" s="6">
        <v>0</v>
      </c>
      <c r="H47" s="6" t="s">
        <v>36</v>
      </c>
    </row>
    <row r="48" spans="1:8">
      <c r="A48" s="6" t="s">
        <v>125</v>
      </c>
      <c r="B48" s="6" t="s">
        <v>122</v>
      </c>
      <c r="C48" s="6" t="s">
        <v>4</v>
      </c>
      <c r="D48" s="6" t="s">
        <v>98</v>
      </c>
      <c r="E48" s="6">
        <v>0</v>
      </c>
      <c r="F48" s="6">
        <v>109297</v>
      </c>
      <c r="G48" s="6">
        <v>0</v>
      </c>
      <c r="H48" s="6" t="s">
        <v>36</v>
      </c>
    </row>
    <row r="49" spans="1:8">
      <c r="A49" s="6" t="s">
        <v>126</v>
      </c>
      <c r="B49" s="6" t="s">
        <v>127</v>
      </c>
      <c r="C49" s="6" t="s">
        <v>4</v>
      </c>
      <c r="D49" s="6" t="s">
        <v>98</v>
      </c>
      <c r="E49" s="6">
        <v>0</v>
      </c>
      <c r="F49" s="6">
        <v>107403</v>
      </c>
      <c r="G49" s="6">
        <v>0</v>
      </c>
      <c r="H49" s="6" t="s">
        <v>36</v>
      </c>
    </row>
    <row r="50" spans="1:8">
      <c r="A50" s="6" t="s">
        <v>128</v>
      </c>
      <c r="B50" s="6" t="s">
        <v>129</v>
      </c>
      <c r="C50" s="6" t="s">
        <v>4</v>
      </c>
      <c r="D50" s="6" t="s">
        <v>98</v>
      </c>
      <c r="E50" s="6">
        <v>0</v>
      </c>
      <c r="F50" s="6">
        <v>81612</v>
      </c>
      <c r="G50" s="6">
        <v>0</v>
      </c>
      <c r="H50" s="6" t="s">
        <v>36</v>
      </c>
    </row>
    <row r="51" spans="1:8">
      <c r="A51" s="6" t="s">
        <v>130</v>
      </c>
      <c r="B51" s="6" t="s">
        <v>131</v>
      </c>
      <c r="C51" s="6" t="s">
        <v>4</v>
      </c>
      <c r="D51" s="6" t="s">
        <v>98</v>
      </c>
      <c r="E51" s="6">
        <v>0</v>
      </c>
      <c r="F51" s="6">
        <v>115534</v>
      </c>
      <c r="G51" s="6">
        <v>0</v>
      </c>
      <c r="H51" s="6" t="s">
        <v>36</v>
      </c>
    </row>
    <row r="52" spans="1:8">
      <c r="A52" s="6" t="s">
        <v>132</v>
      </c>
      <c r="B52" s="6" t="s">
        <v>133</v>
      </c>
      <c r="C52" s="6" t="s">
        <v>4</v>
      </c>
      <c r="D52" s="6" t="s">
        <v>98</v>
      </c>
      <c r="E52" s="6">
        <v>0</v>
      </c>
      <c r="F52" s="6">
        <v>88140</v>
      </c>
      <c r="G52" s="6">
        <v>0</v>
      </c>
      <c r="H52" s="6" t="s">
        <v>36</v>
      </c>
    </row>
    <row r="53" spans="1:8">
      <c r="A53" s="6" t="s">
        <v>134</v>
      </c>
      <c r="B53" s="6" t="s">
        <v>135</v>
      </c>
      <c r="C53" s="6" t="s">
        <v>4</v>
      </c>
      <c r="D53" s="6" t="s">
        <v>98</v>
      </c>
      <c r="E53" s="6">
        <v>0</v>
      </c>
      <c r="F53" s="6">
        <v>90245</v>
      </c>
      <c r="G53" s="6">
        <v>0</v>
      </c>
      <c r="H53" s="6" t="s">
        <v>36</v>
      </c>
    </row>
    <row r="54" spans="1:8">
      <c r="A54" s="6" t="s">
        <v>136</v>
      </c>
      <c r="B54" s="6" t="s">
        <v>137</v>
      </c>
      <c r="C54" s="6" t="s">
        <v>4</v>
      </c>
      <c r="D54" s="6" t="s">
        <v>98</v>
      </c>
      <c r="E54" s="6">
        <v>0</v>
      </c>
      <c r="F54" s="6">
        <v>107477</v>
      </c>
      <c r="G54" s="6">
        <v>0</v>
      </c>
      <c r="H54" s="6" t="s">
        <v>36</v>
      </c>
    </row>
    <row r="55" spans="1:8">
      <c r="A55" s="6" t="s">
        <v>138</v>
      </c>
      <c r="B55" s="6" t="s">
        <v>137</v>
      </c>
      <c r="C55" s="6" t="s">
        <v>4</v>
      </c>
      <c r="D55" s="6" t="s">
        <v>98</v>
      </c>
      <c r="E55" s="6">
        <v>0</v>
      </c>
      <c r="F55" s="6">
        <v>107477</v>
      </c>
      <c r="G55" s="6">
        <v>0</v>
      </c>
      <c r="H55" s="6" t="s">
        <v>36</v>
      </c>
    </row>
    <row r="56" spans="1:8">
      <c r="A56" s="6" t="s">
        <v>139</v>
      </c>
      <c r="B56" s="6" t="s">
        <v>140</v>
      </c>
      <c r="C56" s="6" t="s">
        <v>4</v>
      </c>
      <c r="D56" s="6" t="s">
        <v>98</v>
      </c>
      <c r="E56" s="6">
        <v>0</v>
      </c>
      <c r="F56" s="6">
        <v>97465</v>
      </c>
      <c r="G56" s="6">
        <v>0</v>
      </c>
      <c r="H56" s="6" t="s">
        <v>36</v>
      </c>
    </row>
    <row r="57" spans="1:8">
      <c r="A57" s="6" t="s">
        <v>141</v>
      </c>
      <c r="B57" s="6" t="s">
        <v>142</v>
      </c>
      <c r="C57" s="6" t="s">
        <v>4</v>
      </c>
      <c r="D57" s="6" t="s">
        <v>98</v>
      </c>
      <c r="E57" s="6">
        <v>0</v>
      </c>
      <c r="F57" s="6">
        <v>95187</v>
      </c>
      <c r="G57" s="6">
        <v>0</v>
      </c>
      <c r="H57" s="6" t="s">
        <v>36</v>
      </c>
    </row>
    <row r="58" spans="1:8">
      <c r="A58" s="6" t="s">
        <v>143</v>
      </c>
      <c r="B58" s="6" t="s">
        <v>127</v>
      </c>
      <c r="C58" s="6" t="s">
        <v>4</v>
      </c>
      <c r="D58" s="6" t="s">
        <v>98</v>
      </c>
      <c r="E58" s="6">
        <v>0</v>
      </c>
      <c r="F58" s="6">
        <v>107403</v>
      </c>
      <c r="G58" s="6">
        <v>0</v>
      </c>
      <c r="H58" s="6" t="s">
        <v>36</v>
      </c>
    </row>
    <row r="59" spans="1:8">
      <c r="A59" s="6" t="s">
        <v>144</v>
      </c>
      <c r="B59" s="6" t="s">
        <v>145</v>
      </c>
      <c r="C59" s="6" t="s">
        <v>4</v>
      </c>
      <c r="D59" s="6" t="s">
        <v>98</v>
      </c>
      <c r="E59" s="6">
        <v>0</v>
      </c>
      <c r="F59" s="6">
        <v>93707</v>
      </c>
      <c r="G59" s="6">
        <v>0</v>
      </c>
      <c r="H59" s="6" t="s">
        <v>36</v>
      </c>
    </row>
    <row r="60" spans="1:8">
      <c r="A60" s="6" t="s">
        <v>146</v>
      </c>
      <c r="B60" s="6" t="s">
        <v>147</v>
      </c>
      <c r="C60" s="6" t="s">
        <v>4</v>
      </c>
      <c r="D60" s="6" t="s">
        <v>98</v>
      </c>
      <c r="E60" s="6">
        <v>0</v>
      </c>
      <c r="F60" s="6">
        <v>93112</v>
      </c>
      <c r="G60" s="6">
        <v>0</v>
      </c>
      <c r="H60" s="6" t="s">
        <v>36</v>
      </c>
    </row>
    <row r="61" spans="1:8">
      <c r="A61" s="6" t="s">
        <v>148</v>
      </c>
      <c r="B61" s="6" t="s">
        <v>149</v>
      </c>
      <c r="C61" s="6" t="s">
        <v>4</v>
      </c>
      <c r="D61" s="6" t="s">
        <v>98</v>
      </c>
      <c r="E61" s="6">
        <v>0</v>
      </c>
      <c r="F61" s="6">
        <v>105730</v>
      </c>
      <c r="G61" s="6">
        <v>0</v>
      </c>
      <c r="H61" s="6" t="s">
        <v>36</v>
      </c>
    </row>
    <row r="62" spans="1:8">
      <c r="A62" s="6" t="s">
        <v>150</v>
      </c>
      <c r="B62" s="6" t="s">
        <v>151</v>
      </c>
      <c r="C62" s="6" t="s">
        <v>4</v>
      </c>
      <c r="D62" s="6" t="s">
        <v>98</v>
      </c>
      <c r="E62" s="6">
        <v>0</v>
      </c>
      <c r="F62" s="6">
        <v>108686</v>
      </c>
      <c r="G62" s="6">
        <v>0</v>
      </c>
      <c r="H62" s="6" t="s">
        <v>36</v>
      </c>
    </row>
    <row r="63" spans="1:8">
      <c r="A63" s="6" t="s">
        <v>152</v>
      </c>
      <c r="B63" s="6" t="s">
        <v>153</v>
      </c>
      <c r="C63" s="6" t="s">
        <v>4</v>
      </c>
      <c r="D63" s="6" t="s">
        <v>98</v>
      </c>
      <c r="E63" s="6">
        <v>0</v>
      </c>
      <c r="F63" s="6">
        <v>89724</v>
      </c>
      <c r="G63" s="6">
        <v>0</v>
      </c>
      <c r="H63" s="6" t="s">
        <v>36</v>
      </c>
    </row>
    <row r="64" spans="1:8">
      <c r="A64" s="6" t="s">
        <v>154</v>
      </c>
      <c r="B64" s="6" t="s">
        <v>131</v>
      </c>
      <c r="C64" s="6" t="s">
        <v>4</v>
      </c>
      <c r="D64" s="6" t="s">
        <v>98</v>
      </c>
      <c r="E64" s="6">
        <v>0</v>
      </c>
      <c r="F64" s="6">
        <v>115534</v>
      </c>
      <c r="G64" s="6">
        <v>0</v>
      </c>
      <c r="H64" s="6" t="s">
        <v>36</v>
      </c>
    </row>
    <row r="65" spans="1:8">
      <c r="A65" s="6" t="s">
        <v>155</v>
      </c>
      <c r="B65" s="6" t="s">
        <v>156</v>
      </c>
      <c r="C65" s="6" t="s">
        <v>4</v>
      </c>
      <c r="D65" s="6" t="s">
        <v>98</v>
      </c>
      <c r="E65" s="6">
        <v>0</v>
      </c>
      <c r="F65" s="6">
        <v>114953</v>
      </c>
      <c r="G65" s="6">
        <v>0</v>
      </c>
      <c r="H65" s="6" t="s">
        <v>36</v>
      </c>
    </row>
    <row r="66" spans="1:8">
      <c r="A66" s="6" t="s">
        <v>157</v>
      </c>
      <c r="B66" s="6" t="s">
        <v>156</v>
      </c>
      <c r="C66" s="6" t="s">
        <v>4</v>
      </c>
      <c r="D66" s="6" t="s">
        <v>98</v>
      </c>
      <c r="E66" s="6">
        <v>0</v>
      </c>
      <c r="F66" s="6">
        <v>114953</v>
      </c>
      <c r="G66" s="6">
        <v>0</v>
      </c>
      <c r="H66" s="6" t="s">
        <v>36</v>
      </c>
    </row>
    <row r="67" spans="1:8">
      <c r="A67" s="6" t="s">
        <v>158</v>
      </c>
      <c r="B67" s="6" t="s">
        <v>159</v>
      </c>
      <c r="C67" s="6" t="s">
        <v>4</v>
      </c>
      <c r="D67" s="6" t="s">
        <v>98</v>
      </c>
      <c r="E67" s="6">
        <v>0</v>
      </c>
      <c r="F67" s="6">
        <v>107051</v>
      </c>
      <c r="G67" s="6">
        <v>0</v>
      </c>
      <c r="H67" s="6" t="s">
        <v>36</v>
      </c>
    </row>
    <row r="68" spans="1:8">
      <c r="A68" s="6" t="s">
        <v>160</v>
      </c>
      <c r="B68" s="6" t="s">
        <v>161</v>
      </c>
      <c r="C68" s="6" t="s">
        <v>4</v>
      </c>
      <c r="D68" s="6" t="s">
        <v>98</v>
      </c>
      <c r="E68" s="6">
        <v>0</v>
      </c>
      <c r="F68" s="6">
        <v>83149</v>
      </c>
      <c r="G68" s="6">
        <v>0</v>
      </c>
      <c r="H68" s="6" t="s">
        <v>36</v>
      </c>
    </row>
    <row r="69" spans="1:8">
      <c r="A69" s="6" t="s">
        <v>162</v>
      </c>
      <c r="B69" s="6" t="s">
        <v>163</v>
      </c>
      <c r="C69" s="6" t="s">
        <v>4</v>
      </c>
      <c r="D69" s="6" t="s">
        <v>98</v>
      </c>
      <c r="E69" s="6">
        <v>0</v>
      </c>
      <c r="F69" s="6">
        <v>121189</v>
      </c>
      <c r="G69" s="6">
        <v>0</v>
      </c>
      <c r="H69" s="6" t="s">
        <v>36</v>
      </c>
    </row>
    <row r="70" spans="1:8">
      <c r="A70" s="6" t="s">
        <v>164</v>
      </c>
      <c r="B70" s="6" t="s">
        <v>165</v>
      </c>
      <c r="C70" s="6" t="s">
        <v>4</v>
      </c>
      <c r="D70" s="6" t="s">
        <v>98</v>
      </c>
      <c r="E70" s="6">
        <v>0</v>
      </c>
      <c r="F70" s="6">
        <v>96988</v>
      </c>
      <c r="G70" s="6">
        <v>0</v>
      </c>
      <c r="H70" s="6" t="s">
        <v>36</v>
      </c>
    </row>
    <row r="71" spans="1:8">
      <c r="A71" s="6" t="s">
        <v>166</v>
      </c>
      <c r="B71" s="6" t="s">
        <v>167</v>
      </c>
      <c r="C71" s="6" t="s">
        <v>4</v>
      </c>
      <c r="D71" s="6" t="s">
        <v>98</v>
      </c>
      <c r="E71" s="6">
        <v>0</v>
      </c>
      <c r="F71" s="6">
        <v>84211</v>
      </c>
      <c r="G71" s="6">
        <v>0</v>
      </c>
      <c r="H71" s="6" t="s">
        <v>36</v>
      </c>
    </row>
    <row r="72" spans="1:8">
      <c r="A72" s="6" t="s">
        <v>168</v>
      </c>
      <c r="B72" s="6" t="s">
        <v>169</v>
      </c>
      <c r="C72" s="6" t="s">
        <v>4</v>
      </c>
      <c r="D72" s="6" t="s">
        <v>98</v>
      </c>
      <c r="E72" s="6">
        <v>0</v>
      </c>
      <c r="F72" s="6">
        <v>96970</v>
      </c>
      <c r="G72" s="6">
        <v>0</v>
      </c>
      <c r="H72" s="6" t="s">
        <v>36</v>
      </c>
    </row>
    <row r="73" spans="1:8">
      <c r="A73" s="6" t="s">
        <v>170</v>
      </c>
      <c r="B73" s="6" t="s">
        <v>171</v>
      </c>
      <c r="C73" s="6" t="s">
        <v>4</v>
      </c>
      <c r="D73" s="6" t="s">
        <v>98</v>
      </c>
      <c r="E73" s="6">
        <v>0</v>
      </c>
      <c r="F73" s="6">
        <v>87389</v>
      </c>
      <c r="G73" s="6">
        <v>0</v>
      </c>
      <c r="H73" s="6" t="s">
        <v>36</v>
      </c>
    </row>
    <row r="74" spans="1:8">
      <c r="A74" s="6" t="s">
        <v>172</v>
      </c>
      <c r="B74" s="6" t="s">
        <v>171</v>
      </c>
      <c r="C74" s="6" t="s">
        <v>4</v>
      </c>
      <c r="D74" s="6" t="s">
        <v>98</v>
      </c>
      <c r="E74" s="6">
        <v>0</v>
      </c>
      <c r="F74" s="6">
        <v>87389</v>
      </c>
      <c r="G74" s="6">
        <v>0</v>
      </c>
      <c r="H74" s="6" t="s">
        <v>36</v>
      </c>
    </row>
    <row r="75" spans="1:8">
      <c r="A75" s="6" t="s">
        <v>173</v>
      </c>
      <c r="B75" s="6" t="s">
        <v>174</v>
      </c>
      <c r="C75" s="6" t="s">
        <v>4</v>
      </c>
      <c r="D75" s="6" t="s">
        <v>98</v>
      </c>
      <c r="E75" s="6">
        <v>0</v>
      </c>
      <c r="F75" s="6">
        <v>95540</v>
      </c>
      <c r="G75" s="6">
        <v>0</v>
      </c>
      <c r="H75" s="6" t="s">
        <v>36</v>
      </c>
    </row>
    <row r="76" spans="1:8">
      <c r="A76" s="6" t="s">
        <v>175</v>
      </c>
      <c r="B76" s="6" t="s">
        <v>176</v>
      </c>
      <c r="C76" s="6" t="s">
        <v>4</v>
      </c>
      <c r="D76" s="6" t="s">
        <v>98</v>
      </c>
      <c r="E76" s="6">
        <v>0</v>
      </c>
      <c r="F76" s="6">
        <v>99200</v>
      </c>
      <c r="G76" s="6">
        <v>0</v>
      </c>
      <c r="H76" s="6" t="s">
        <v>36</v>
      </c>
    </row>
    <row r="77" spans="1:8">
      <c r="A77" s="6" t="s">
        <v>177</v>
      </c>
      <c r="B77" s="6" t="s">
        <v>178</v>
      </c>
      <c r="C77" s="6" t="s">
        <v>4</v>
      </c>
      <c r="D77" s="6" t="s">
        <v>98</v>
      </c>
      <c r="E77" s="6">
        <v>0</v>
      </c>
      <c r="F77" s="6">
        <v>88637</v>
      </c>
      <c r="G77" s="6">
        <v>0</v>
      </c>
      <c r="H77" s="6" t="s">
        <v>36</v>
      </c>
    </row>
    <row r="78" spans="1:8">
      <c r="A78" s="6" t="s">
        <v>179</v>
      </c>
      <c r="B78" s="6" t="s">
        <v>180</v>
      </c>
      <c r="C78" s="6" t="s">
        <v>4</v>
      </c>
      <c r="D78" s="6" t="s">
        <v>98</v>
      </c>
      <c r="E78" s="6">
        <v>0</v>
      </c>
      <c r="F78" s="6">
        <v>152521</v>
      </c>
      <c r="G78" s="6">
        <v>0</v>
      </c>
      <c r="H78" s="6" t="s">
        <v>36</v>
      </c>
    </row>
    <row r="79" spans="1:8">
      <c r="A79" s="6" t="s">
        <v>181</v>
      </c>
      <c r="B79" s="6" t="s">
        <v>182</v>
      </c>
      <c r="C79" s="6" t="s">
        <v>4</v>
      </c>
      <c r="D79" s="6" t="s">
        <v>98</v>
      </c>
      <c r="E79" s="6">
        <v>0</v>
      </c>
      <c r="F79" s="6">
        <v>176855</v>
      </c>
      <c r="G79" s="6">
        <v>0</v>
      </c>
      <c r="H79" s="6" t="s">
        <v>36</v>
      </c>
    </row>
    <row r="80" spans="1:8">
      <c r="A80" s="6" t="s">
        <v>183</v>
      </c>
      <c r="B80" s="6" t="s">
        <v>184</v>
      </c>
      <c r="C80" s="6" t="s">
        <v>4</v>
      </c>
      <c r="D80" s="6" t="s">
        <v>98</v>
      </c>
      <c r="E80" s="6">
        <v>0</v>
      </c>
      <c r="F80" s="6">
        <v>155819</v>
      </c>
      <c r="G80" s="6">
        <v>0</v>
      </c>
      <c r="H80" s="6" t="s">
        <v>36</v>
      </c>
    </row>
    <row r="81" spans="1:8">
      <c r="A81" s="6" t="s">
        <v>185</v>
      </c>
      <c r="B81" s="6" t="s">
        <v>186</v>
      </c>
      <c r="C81" s="6" t="s">
        <v>4</v>
      </c>
      <c r="D81" s="6" t="s">
        <v>98</v>
      </c>
      <c r="E81" s="6">
        <v>0</v>
      </c>
      <c r="F81" s="6">
        <v>132884</v>
      </c>
      <c r="G81" s="6">
        <v>0</v>
      </c>
      <c r="H81" s="6" t="s">
        <v>36</v>
      </c>
    </row>
    <row r="82" spans="1:8">
      <c r="A82" s="6" t="s">
        <v>187</v>
      </c>
      <c r="B82" s="6" t="s">
        <v>188</v>
      </c>
      <c r="C82" s="6" t="s">
        <v>4</v>
      </c>
      <c r="D82" s="6" t="s">
        <v>98</v>
      </c>
      <c r="E82" s="6">
        <v>0</v>
      </c>
      <c r="F82" s="6">
        <v>79255</v>
      </c>
      <c r="G82" s="6">
        <v>0</v>
      </c>
      <c r="H82" s="6" t="s">
        <v>36</v>
      </c>
    </row>
    <row r="83" spans="1:8">
      <c r="A83" s="6" t="s">
        <v>189</v>
      </c>
      <c r="B83" s="6" t="s">
        <v>190</v>
      </c>
      <c r="C83" s="6" t="s">
        <v>4</v>
      </c>
      <c r="D83" s="6" t="s">
        <v>98</v>
      </c>
      <c r="E83" s="6">
        <v>0</v>
      </c>
      <c r="F83" s="6">
        <v>58477</v>
      </c>
      <c r="G83" s="6">
        <v>0</v>
      </c>
      <c r="H83" s="6" t="s">
        <v>36</v>
      </c>
    </row>
    <row r="84" spans="1:8">
      <c r="A84" s="6" t="s">
        <v>191</v>
      </c>
      <c r="B84" s="6" t="s">
        <v>192</v>
      </c>
      <c r="C84" s="6" t="s">
        <v>4</v>
      </c>
      <c r="D84" s="6" t="s">
        <v>98</v>
      </c>
      <c r="E84" s="6">
        <v>0</v>
      </c>
      <c r="F84" s="6">
        <v>67771</v>
      </c>
      <c r="G84" s="6">
        <v>0</v>
      </c>
      <c r="H84" s="6" t="s">
        <v>36</v>
      </c>
    </row>
    <row r="85" spans="1:8">
      <c r="A85" s="6" t="s">
        <v>193</v>
      </c>
      <c r="B85" s="6" t="s">
        <v>194</v>
      </c>
      <c r="C85" s="6" t="s">
        <v>4</v>
      </c>
      <c r="D85" s="6" t="s">
        <v>98</v>
      </c>
      <c r="E85" s="6">
        <v>0</v>
      </c>
      <c r="F85" s="6">
        <v>317565</v>
      </c>
      <c r="G85" s="6">
        <v>0</v>
      </c>
      <c r="H85" s="6" t="s">
        <v>36</v>
      </c>
    </row>
    <row r="86" spans="1:8">
      <c r="A86" s="6" t="s">
        <v>195</v>
      </c>
      <c r="B86" s="6" t="s">
        <v>196</v>
      </c>
      <c r="C86" s="6" t="s">
        <v>4</v>
      </c>
      <c r="D86" s="6" t="s">
        <v>98</v>
      </c>
      <c r="E86" s="6">
        <v>0</v>
      </c>
      <c r="F86" s="6">
        <v>195794</v>
      </c>
      <c r="G86" s="6">
        <v>0</v>
      </c>
      <c r="H86" s="6" t="s">
        <v>36</v>
      </c>
    </row>
    <row r="87" spans="1:8">
      <c r="A87" s="6" t="s">
        <v>197</v>
      </c>
      <c r="B87" s="6" t="s">
        <v>198</v>
      </c>
      <c r="C87" s="6" t="s">
        <v>4</v>
      </c>
      <c r="D87" s="6" t="s">
        <v>98</v>
      </c>
      <c r="E87" s="6">
        <v>0</v>
      </c>
      <c r="F87" s="6">
        <v>144303</v>
      </c>
      <c r="G87" s="6">
        <v>0</v>
      </c>
      <c r="H87" s="6" t="s">
        <v>36</v>
      </c>
    </row>
    <row r="88" spans="1:8">
      <c r="A88" s="6" t="s">
        <v>199</v>
      </c>
      <c r="B88" s="6" t="s">
        <v>200</v>
      </c>
      <c r="C88" s="6" t="s">
        <v>4</v>
      </c>
      <c r="D88" s="6" t="s">
        <v>98</v>
      </c>
      <c r="E88" s="6">
        <v>0</v>
      </c>
      <c r="F88" s="6">
        <v>122891</v>
      </c>
      <c r="G88" s="6">
        <v>0</v>
      </c>
      <c r="H88" s="6" t="s">
        <v>36</v>
      </c>
    </row>
    <row r="89" spans="1:8">
      <c r="A89" s="6" t="s">
        <v>201</v>
      </c>
      <c r="B89" s="6" t="s">
        <v>202</v>
      </c>
      <c r="C89" s="6" t="s">
        <v>4</v>
      </c>
      <c r="D89" s="6" t="s">
        <v>98</v>
      </c>
      <c r="E89" s="6">
        <v>0</v>
      </c>
      <c r="F89" s="6">
        <v>222742</v>
      </c>
      <c r="G89" s="6">
        <v>0</v>
      </c>
      <c r="H89" s="6" t="s">
        <v>36</v>
      </c>
    </row>
    <row r="90" spans="1:8">
      <c r="A90" s="6" t="s">
        <v>203</v>
      </c>
      <c r="B90" s="6" t="s">
        <v>204</v>
      </c>
      <c r="C90" s="6" t="s">
        <v>4</v>
      </c>
      <c r="D90" s="6" t="s">
        <v>98</v>
      </c>
      <c r="E90" s="6">
        <v>0</v>
      </c>
      <c r="F90" s="6">
        <v>187417</v>
      </c>
      <c r="G90" s="6">
        <v>0</v>
      </c>
      <c r="H90" s="6" t="s">
        <v>36</v>
      </c>
    </row>
    <row r="91" spans="1:8">
      <c r="A91" s="6" t="s">
        <v>205</v>
      </c>
      <c r="B91" s="6" t="s">
        <v>206</v>
      </c>
      <c r="C91" s="6" t="s">
        <v>4</v>
      </c>
      <c r="D91" s="6" t="s">
        <v>98</v>
      </c>
      <c r="E91" s="6">
        <v>0</v>
      </c>
      <c r="F91" s="6">
        <v>149599</v>
      </c>
      <c r="G91" s="6">
        <v>0</v>
      </c>
      <c r="H91" s="6" t="s">
        <v>36</v>
      </c>
    </row>
    <row r="92" spans="1:8">
      <c r="A92" s="6" t="s">
        <v>207</v>
      </c>
      <c r="B92" s="6" t="s">
        <v>208</v>
      </c>
      <c r="C92" s="6" t="s">
        <v>4</v>
      </c>
      <c r="D92" s="6" t="s">
        <v>98</v>
      </c>
      <c r="E92" s="6">
        <v>0</v>
      </c>
      <c r="F92" s="6">
        <v>139784</v>
      </c>
      <c r="G92" s="6">
        <v>0</v>
      </c>
      <c r="H92" s="6" t="s">
        <v>36</v>
      </c>
    </row>
    <row r="93" spans="1:8">
      <c r="A93" s="6" t="s">
        <v>209</v>
      </c>
      <c r="B93" s="6" t="s">
        <v>210</v>
      </c>
      <c r="C93" s="6" t="s">
        <v>4</v>
      </c>
      <c r="D93" s="6" t="s">
        <v>98</v>
      </c>
      <c r="E93" s="6">
        <v>0</v>
      </c>
      <c r="F93" s="6">
        <v>172407</v>
      </c>
      <c r="G93" s="6">
        <v>0</v>
      </c>
      <c r="H93" s="6" t="s">
        <v>36</v>
      </c>
    </row>
    <row r="94" spans="1:8">
      <c r="A94" s="6" t="s">
        <v>211</v>
      </c>
      <c r="B94" s="6" t="s">
        <v>212</v>
      </c>
      <c r="C94" s="6" t="s">
        <v>4</v>
      </c>
      <c r="D94" s="6" t="s">
        <v>98</v>
      </c>
      <c r="E94" s="6">
        <v>0</v>
      </c>
      <c r="F94" s="6">
        <v>124758</v>
      </c>
      <c r="G94" s="6">
        <v>0</v>
      </c>
      <c r="H94" s="6" t="s">
        <v>36</v>
      </c>
    </row>
    <row r="95" spans="1:8">
      <c r="A95" s="6" t="s">
        <v>213</v>
      </c>
      <c r="B95" s="6" t="s">
        <v>214</v>
      </c>
      <c r="C95" s="6" t="s">
        <v>4</v>
      </c>
      <c r="D95" s="6" t="s">
        <v>98</v>
      </c>
      <c r="E95" s="6">
        <v>0</v>
      </c>
      <c r="F95" s="6">
        <v>122975</v>
      </c>
      <c r="G95" s="6">
        <v>0</v>
      </c>
      <c r="H95" s="6" t="s">
        <v>36</v>
      </c>
    </row>
    <row r="96" spans="1:8">
      <c r="A96" s="6" t="s">
        <v>215</v>
      </c>
      <c r="B96" s="6" t="s">
        <v>216</v>
      </c>
      <c r="C96" s="6" t="s">
        <v>4</v>
      </c>
      <c r="D96" s="6" t="s">
        <v>98</v>
      </c>
      <c r="E96" s="6">
        <v>0</v>
      </c>
      <c r="F96" s="6">
        <v>191885</v>
      </c>
      <c r="G96" s="6">
        <v>0</v>
      </c>
      <c r="H96" s="6" t="s">
        <v>36</v>
      </c>
    </row>
    <row r="97" spans="1:8">
      <c r="A97" s="6" t="s">
        <v>217</v>
      </c>
      <c r="B97" s="6" t="s">
        <v>218</v>
      </c>
      <c r="C97" s="6" t="s">
        <v>4</v>
      </c>
      <c r="D97" s="6" t="s">
        <v>98</v>
      </c>
      <c r="E97" s="6">
        <v>0</v>
      </c>
      <c r="F97" s="6">
        <v>149521</v>
      </c>
      <c r="G97" s="6">
        <v>0</v>
      </c>
      <c r="H97" s="6" t="s">
        <v>36</v>
      </c>
    </row>
    <row r="98" spans="1:8">
      <c r="A98" s="6" t="s">
        <v>219</v>
      </c>
      <c r="B98" s="6" t="s">
        <v>220</v>
      </c>
      <c r="C98" s="6" t="s">
        <v>4</v>
      </c>
      <c r="D98" s="6" t="s">
        <v>98</v>
      </c>
      <c r="E98" s="6">
        <v>0</v>
      </c>
      <c r="F98" s="6">
        <v>102573</v>
      </c>
      <c r="G98" s="6">
        <v>0</v>
      </c>
      <c r="H98" s="6" t="s">
        <v>36</v>
      </c>
    </row>
    <row r="99" spans="1:8">
      <c r="A99" s="6" t="s">
        <v>221</v>
      </c>
      <c r="B99" s="6" t="s">
        <v>220</v>
      </c>
      <c r="C99" s="6" t="s">
        <v>4</v>
      </c>
      <c r="D99" s="6" t="s">
        <v>98</v>
      </c>
      <c r="E99" s="6">
        <v>0</v>
      </c>
      <c r="F99" s="6">
        <v>102573</v>
      </c>
      <c r="G99" s="6">
        <v>0</v>
      </c>
      <c r="H99" s="6" t="s">
        <v>36</v>
      </c>
    </row>
    <row r="100" spans="1:8">
      <c r="A100" s="6" t="s">
        <v>222</v>
      </c>
      <c r="B100" s="6" t="s">
        <v>223</v>
      </c>
      <c r="C100" s="6" t="s">
        <v>4</v>
      </c>
      <c r="D100" s="6" t="s">
        <v>98</v>
      </c>
      <c r="E100" s="6">
        <v>0</v>
      </c>
      <c r="F100" s="6">
        <v>88865</v>
      </c>
      <c r="G100" s="6">
        <v>0</v>
      </c>
      <c r="H100" s="6" t="s">
        <v>36</v>
      </c>
    </row>
    <row r="101" spans="1:8">
      <c r="A101" s="6" t="s">
        <v>224</v>
      </c>
      <c r="B101" s="6" t="s">
        <v>178</v>
      </c>
      <c r="C101" s="6" t="s">
        <v>4</v>
      </c>
      <c r="D101" s="6" t="s">
        <v>98</v>
      </c>
      <c r="E101" s="6">
        <v>0</v>
      </c>
      <c r="F101" s="6">
        <v>88637</v>
      </c>
      <c r="G101" s="6">
        <v>0</v>
      </c>
      <c r="H101" s="6" t="s">
        <v>36</v>
      </c>
    </row>
    <row r="102" spans="1:8">
      <c r="A102" s="6" t="s">
        <v>225</v>
      </c>
      <c r="B102" s="6" t="s">
        <v>226</v>
      </c>
      <c r="C102" s="6" t="s">
        <v>4</v>
      </c>
      <c r="D102" s="6" t="s">
        <v>98</v>
      </c>
      <c r="E102" s="6">
        <v>0</v>
      </c>
      <c r="F102" s="6">
        <v>97283</v>
      </c>
      <c r="G102" s="6">
        <v>0</v>
      </c>
      <c r="H102" s="6" t="s">
        <v>36</v>
      </c>
    </row>
    <row r="103" spans="1:8">
      <c r="A103" s="6" t="s">
        <v>227</v>
      </c>
      <c r="B103" s="6" t="s">
        <v>228</v>
      </c>
      <c r="C103" s="6" t="s">
        <v>4</v>
      </c>
      <c r="D103" s="6" t="s">
        <v>98</v>
      </c>
      <c r="E103" s="6">
        <v>0</v>
      </c>
      <c r="F103" s="6">
        <v>75608</v>
      </c>
      <c r="G103" s="6">
        <v>0</v>
      </c>
      <c r="H103" s="6" t="s">
        <v>36</v>
      </c>
    </row>
    <row r="104" spans="1:8">
      <c r="A104" s="6" t="s">
        <v>229</v>
      </c>
      <c r="B104" s="6" t="s">
        <v>230</v>
      </c>
      <c r="C104" s="6" t="s">
        <v>4</v>
      </c>
      <c r="D104" s="6" t="s">
        <v>98</v>
      </c>
      <c r="E104" s="6">
        <v>0</v>
      </c>
      <c r="F104" s="6">
        <v>109748</v>
      </c>
      <c r="G104" s="6">
        <v>0</v>
      </c>
      <c r="H104" s="6" t="s">
        <v>36</v>
      </c>
    </row>
    <row r="105" spans="1:8">
      <c r="A105" s="6" t="s">
        <v>231</v>
      </c>
      <c r="B105" s="6" t="s">
        <v>232</v>
      </c>
      <c r="C105" s="6" t="s">
        <v>4</v>
      </c>
      <c r="D105" s="6" t="s">
        <v>98</v>
      </c>
      <c r="E105" s="6">
        <v>0</v>
      </c>
      <c r="F105" s="6">
        <v>92878</v>
      </c>
      <c r="G105" s="6">
        <v>0</v>
      </c>
      <c r="H105" s="6" t="s">
        <v>36</v>
      </c>
    </row>
    <row r="106" spans="1:8">
      <c r="A106" s="6" t="s">
        <v>233</v>
      </c>
      <c r="B106" s="6" t="s">
        <v>234</v>
      </c>
      <c r="C106" s="6" t="s">
        <v>4</v>
      </c>
      <c r="D106" s="6" t="s">
        <v>98</v>
      </c>
      <c r="E106" s="6">
        <v>0</v>
      </c>
      <c r="F106" s="6">
        <v>90701</v>
      </c>
      <c r="G106" s="6">
        <v>0</v>
      </c>
      <c r="H106" s="6" t="s">
        <v>36</v>
      </c>
    </row>
    <row r="107" spans="1:8">
      <c r="A107" s="6" t="s">
        <v>235</v>
      </c>
      <c r="B107" s="6" t="s">
        <v>236</v>
      </c>
      <c r="C107" s="6" t="s">
        <v>4</v>
      </c>
      <c r="D107" s="6" t="s">
        <v>98</v>
      </c>
      <c r="E107" s="6">
        <v>0</v>
      </c>
      <c r="F107" s="6">
        <v>81728</v>
      </c>
      <c r="G107" s="6">
        <v>0</v>
      </c>
      <c r="H107" s="6" t="s">
        <v>36</v>
      </c>
    </row>
    <row r="108" spans="1:8">
      <c r="A108" s="6" t="s">
        <v>237</v>
      </c>
      <c r="B108" s="6" t="s">
        <v>238</v>
      </c>
      <c r="C108" s="6" t="s">
        <v>4</v>
      </c>
      <c r="D108" s="6" t="s">
        <v>98</v>
      </c>
      <c r="E108" s="6">
        <v>0</v>
      </c>
      <c r="F108" s="6">
        <v>55784</v>
      </c>
      <c r="G108" s="6">
        <v>0</v>
      </c>
      <c r="H108" s="6" t="s">
        <v>36</v>
      </c>
    </row>
    <row r="109" spans="1:8">
      <c r="A109" s="6" t="s">
        <v>239</v>
      </c>
      <c r="B109" s="6" t="s">
        <v>240</v>
      </c>
      <c r="C109" s="6" t="s">
        <v>4</v>
      </c>
      <c r="D109" s="6" t="s">
        <v>98</v>
      </c>
      <c r="E109" s="6">
        <v>0</v>
      </c>
      <c r="F109" s="6">
        <v>95011</v>
      </c>
      <c r="G109" s="6">
        <v>0</v>
      </c>
      <c r="H109" s="6" t="s">
        <v>36</v>
      </c>
    </row>
    <row r="110" spans="1:8">
      <c r="A110" s="6" t="s">
        <v>241</v>
      </c>
      <c r="B110" s="6" t="s">
        <v>240</v>
      </c>
      <c r="C110" s="6" t="s">
        <v>4</v>
      </c>
      <c r="D110" s="6" t="s">
        <v>98</v>
      </c>
      <c r="E110" s="6">
        <v>0</v>
      </c>
      <c r="F110" s="6">
        <v>95011</v>
      </c>
      <c r="G110" s="6">
        <v>0</v>
      </c>
      <c r="H110" s="6" t="s">
        <v>36</v>
      </c>
    </row>
    <row r="111" spans="1:8">
      <c r="A111" s="6" t="s">
        <v>242</v>
      </c>
      <c r="B111" s="6" t="s">
        <v>240</v>
      </c>
      <c r="C111" s="6" t="s">
        <v>4</v>
      </c>
      <c r="D111" s="6" t="s">
        <v>98</v>
      </c>
      <c r="E111" s="6">
        <v>0</v>
      </c>
      <c r="F111" s="6">
        <v>95011</v>
      </c>
      <c r="G111" s="6">
        <v>0</v>
      </c>
      <c r="H111" s="6" t="s">
        <v>36</v>
      </c>
    </row>
    <row r="112" spans="1:8">
      <c r="A112" s="6" t="s">
        <v>243</v>
      </c>
      <c r="B112" s="6" t="s">
        <v>236</v>
      </c>
      <c r="C112" s="6" t="s">
        <v>4</v>
      </c>
      <c r="D112" s="6" t="s">
        <v>98</v>
      </c>
      <c r="E112" s="6">
        <v>0</v>
      </c>
      <c r="F112" s="6">
        <v>81728</v>
      </c>
      <c r="G112" s="6">
        <v>0</v>
      </c>
      <c r="H112" s="6" t="s">
        <v>36</v>
      </c>
    </row>
    <row r="113" spans="1:8">
      <c r="A113" s="6" t="s">
        <v>244</v>
      </c>
      <c r="B113" s="6" t="s">
        <v>245</v>
      </c>
      <c r="C113" s="6" t="s">
        <v>4</v>
      </c>
      <c r="D113" s="6" t="s">
        <v>98</v>
      </c>
      <c r="E113" s="6">
        <v>0</v>
      </c>
      <c r="F113" s="6">
        <v>84211</v>
      </c>
      <c r="G113" s="6">
        <v>0</v>
      </c>
      <c r="H113" s="6" t="s">
        <v>36</v>
      </c>
    </row>
    <row r="114" spans="1:8">
      <c r="A114" s="6" t="s">
        <v>246</v>
      </c>
      <c r="B114" s="6" t="s">
        <v>247</v>
      </c>
      <c r="C114" s="6" t="s">
        <v>4</v>
      </c>
      <c r="D114" s="6" t="s">
        <v>98</v>
      </c>
      <c r="E114" s="6">
        <v>0</v>
      </c>
      <c r="F114" s="6">
        <v>88987</v>
      </c>
      <c r="G114" s="6">
        <v>0</v>
      </c>
      <c r="H114" s="6" t="s">
        <v>36</v>
      </c>
    </row>
    <row r="115" spans="1:8">
      <c r="A115" s="6" t="s">
        <v>248</v>
      </c>
      <c r="B115" s="6" t="s">
        <v>249</v>
      </c>
      <c r="C115" s="6" t="s">
        <v>4</v>
      </c>
      <c r="D115" s="6" t="s">
        <v>98</v>
      </c>
      <c r="E115" s="6">
        <v>0</v>
      </c>
      <c r="F115" s="6">
        <v>109418</v>
      </c>
      <c r="G115" s="6">
        <v>0</v>
      </c>
      <c r="H115" s="6" t="s">
        <v>36</v>
      </c>
    </row>
    <row r="116" spans="1:8">
      <c r="A116" s="6" t="s">
        <v>250</v>
      </c>
      <c r="B116" s="6" t="s">
        <v>251</v>
      </c>
      <c r="C116" s="6" t="s">
        <v>4</v>
      </c>
      <c r="D116" s="6" t="s">
        <v>98</v>
      </c>
      <c r="E116" s="6">
        <v>0</v>
      </c>
      <c r="F116" s="6">
        <v>106383</v>
      </c>
      <c r="G116" s="6">
        <v>0</v>
      </c>
      <c r="H116" s="6" t="s">
        <v>36</v>
      </c>
    </row>
    <row r="117" spans="1:8">
      <c r="A117" s="6" t="s">
        <v>252</v>
      </c>
      <c r="B117" s="6" t="s">
        <v>253</v>
      </c>
      <c r="C117" s="6" t="s">
        <v>4</v>
      </c>
      <c r="D117" s="6" t="s">
        <v>98</v>
      </c>
      <c r="E117" s="6">
        <v>0</v>
      </c>
      <c r="F117" s="6">
        <v>54318</v>
      </c>
      <c r="G117" s="6">
        <v>0</v>
      </c>
      <c r="H117" s="6" t="s">
        <v>36</v>
      </c>
    </row>
    <row r="118" spans="1:8">
      <c r="A118" s="6" t="s">
        <v>254</v>
      </c>
      <c r="B118" s="6" t="s">
        <v>253</v>
      </c>
      <c r="C118" s="6" t="s">
        <v>4</v>
      </c>
      <c r="D118" s="6" t="s">
        <v>98</v>
      </c>
      <c r="E118" s="6">
        <v>0</v>
      </c>
      <c r="F118" s="6">
        <v>54318</v>
      </c>
      <c r="G118" s="6">
        <v>0</v>
      </c>
      <c r="H118" s="6" t="s">
        <v>36</v>
      </c>
    </row>
    <row r="119" spans="1:8">
      <c r="A119" s="6" t="s">
        <v>255</v>
      </c>
      <c r="B119" s="6" t="s">
        <v>253</v>
      </c>
      <c r="C119" s="6" t="s">
        <v>4</v>
      </c>
      <c r="D119" s="6" t="s">
        <v>98</v>
      </c>
      <c r="E119" s="6">
        <v>0</v>
      </c>
      <c r="F119" s="6">
        <v>54318</v>
      </c>
      <c r="G119" s="6">
        <v>0</v>
      </c>
      <c r="H119" s="6" t="s">
        <v>36</v>
      </c>
    </row>
    <row r="120" spans="1:8">
      <c r="A120" s="6" t="s">
        <v>256</v>
      </c>
      <c r="B120" s="6" t="s">
        <v>257</v>
      </c>
      <c r="C120" s="6" t="s">
        <v>4</v>
      </c>
      <c r="D120" s="6" t="s">
        <v>98</v>
      </c>
      <c r="E120" s="6">
        <v>0</v>
      </c>
      <c r="F120" s="6">
        <v>101191</v>
      </c>
      <c r="G120" s="6">
        <v>0</v>
      </c>
      <c r="H120" s="6" t="s">
        <v>36</v>
      </c>
    </row>
    <row r="121" spans="1:8">
      <c r="A121" s="6" t="s">
        <v>258</v>
      </c>
      <c r="B121" s="6" t="s">
        <v>259</v>
      </c>
      <c r="C121" s="6" t="s">
        <v>4</v>
      </c>
      <c r="D121" s="6" t="s">
        <v>98</v>
      </c>
      <c r="E121" s="6">
        <v>0</v>
      </c>
      <c r="F121" s="6">
        <v>88603</v>
      </c>
      <c r="G121" s="6">
        <v>0</v>
      </c>
      <c r="H121" s="6" t="s">
        <v>36</v>
      </c>
    </row>
    <row r="122" spans="1:8">
      <c r="A122" s="6" t="s">
        <v>260</v>
      </c>
      <c r="B122" s="6" t="s">
        <v>261</v>
      </c>
      <c r="C122" s="6" t="s">
        <v>4</v>
      </c>
      <c r="D122" s="6" t="s">
        <v>98</v>
      </c>
      <c r="E122" s="6">
        <v>0</v>
      </c>
      <c r="F122" s="6">
        <v>118003</v>
      </c>
      <c r="G122" s="6">
        <v>0</v>
      </c>
      <c r="H122" s="6" t="s">
        <v>36</v>
      </c>
    </row>
    <row r="123" spans="1:8">
      <c r="A123" s="6" t="s">
        <v>262</v>
      </c>
      <c r="B123" s="6" t="s">
        <v>104</v>
      </c>
      <c r="C123" s="6" t="s">
        <v>4</v>
      </c>
      <c r="D123" s="6" t="s">
        <v>98</v>
      </c>
      <c r="E123" s="6">
        <v>0</v>
      </c>
      <c r="F123" s="6">
        <v>114141</v>
      </c>
      <c r="G123" s="6">
        <v>0</v>
      </c>
      <c r="H123" s="6" t="s">
        <v>36</v>
      </c>
    </row>
    <row r="124" spans="1:8">
      <c r="A124" s="6" t="s">
        <v>263</v>
      </c>
      <c r="B124" s="6" t="s">
        <v>259</v>
      </c>
      <c r="C124" s="6" t="s">
        <v>4</v>
      </c>
      <c r="D124" s="6" t="s">
        <v>98</v>
      </c>
      <c r="E124" s="6">
        <v>0</v>
      </c>
      <c r="F124" s="6">
        <v>88603</v>
      </c>
      <c r="G124" s="6">
        <v>0</v>
      </c>
      <c r="H124" s="6" t="s">
        <v>36</v>
      </c>
    </row>
    <row r="125" spans="1:8">
      <c r="A125" s="6" t="s">
        <v>264</v>
      </c>
      <c r="B125" s="6" t="s">
        <v>265</v>
      </c>
      <c r="C125" s="6" t="s">
        <v>4</v>
      </c>
      <c r="D125" s="6" t="s">
        <v>98</v>
      </c>
      <c r="E125" s="6">
        <v>0</v>
      </c>
      <c r="F125" s="6">
        <v>103334</v>
      </c>
      <c r="G125" s="6">
        <v>0</v>
      </c>
      <c r="H125" s="6" t="s">
        <v>36</v>
      </c>
    </row>
    <row r="126" spans="1:8">
      <c r="A126" s="6" t="s">
        <v>266</v>
      </c>
      <c r="B126" s="6" t="s">
        <v>228</v>
      </c>
      <c r="C126" s="6" t="s">
        <v>4</v>
      </c>
      <c r="D126" s="6" t="s">
        <v>98</v>
      </c>
      <c r="E126" s="6">
        <v>0</v>
      </c>
      <c r="F126" s="6">
        <v>75608</v>
      </c>
      <c r="G126" s="6">
        <v>0</v>
      </c>
      <c r="H126" s="6" t="s">
        <v>36</v>
      </c>
    </row>
    <row r="127" spans="1:8">
      <c r="A127" s="6" t="s">
        <v>267</v>
      </c>
      <c r="B127" s="6" t="s">
        <v>149</v>
      </c>
      <c r="C127" s="6" t="s">
        <v>4</v>
      </c>
      <c r="D127" s="6" t="s">
        <v>98</v>
      </c>
      <c r="E127" s="6">
        <v>0</v>
      </c>
      <c r="F127" s="6">
        <v>105730</v>
      </c>
      <c r="G127" s="6">
        <v>0</v>
      </c>
      <c r="H127" s="6" t="s">
        <v>36</v>
      </c>
    </row>
    <row r="128" spans="1:8">
      <c r="A128" s="6" t="s">
        <v>268</v>
      </c>
      <c r="B128" s="6" t="s">
        <v>269</v>
      </c>
      <c r="C128" s="6" t="s">
        <v>4</v>
      </c>
      <c r="D128" s="6" t="s">
        <v>98</v>
      </c>
      <c r="E128" s="6">
        <v>0</v>
      </c>
      <c r="F128" s="6">
        <v>103673</v>
      </c>
      <c r="G128" s="6">
        <v>0</v>
      </c>
      <c r="H128" s="6" t="s">
        <v>36</v>
      </c>
    </row>
    <row r="129" spans="1:8">
      <c r="A129" s="6" t="s">
        <v>270</v>
      </c>
      <c r="B129" s="6" t="s">
        <v>169</v>
      </c>
      <c r="C129" s="6" t="s">
        <v>4</v>
      </c>
      <c r="D129" s="6" t="s">
        <v>98</v>
      </c>
      <c r="E129" s="6">
        <v>0</v>
      </c>
      <c r="F129" s="6">
        <v>96970</v>
      </c>
      <c r="G129" s="6">
        <v>0</v>
      </c>
      <c r="H129" s="6" t="s">
        <v>36</v>
      </c>
    </row>
    <row r="130" spans="1:8">
      <c r="A130" s="6" t="s">
        <v>271</v>
      </c>
      <c r="B130" s="6" t="s">
        <v>272</v>
      </c>
      <c r="C130" s="6" t="s">
        <v>4</v>
      </c>
      <c r="D130" s="6" t="s">
        <v>98</v>
      </c>
      <c r="E130" s="6">
        <v>0</v>
      </c>
      <c r="F130" s="6">
        <v>195584</v>
      </c>
      <c r="G130" s="6">
        <v>0</v>
      </c>
      <c r="H130" s="6" t="s">
        <v>36</v>
      </c>
    </row>
    <row r="131" spans="1:8">
      <c r="A131" s="6" t="s">
        <v>273</v>
      </c>
      <c r="B131" s="6" t="s">
        <v>274</v>
      </c>
      <c r="C131" s="6" t="s">
        <v>4</v>
      </c>
      <c r="D131" s="6" t="s">
        <v>98</v>
      </c>
      <c r="E131" s="6">
        <v>0</v>
      </c>
      <c r="F131" s="6">
        <v>163870</v>
      </c>
      <c r="G131" s="6">
        <v>0</v>
      </c>
      <c r="H131" s="6" t="s">
        <v>36</v>
      </c>
    </row>
    <row r="132" spans="1:8">
      <c r="A132" s="6" t="s">
        <v>275</v>
      </c>
      <c r="B132" s="6" t="s">
        <v>276</v>
      </c>
      <c r="C132" s="6" t="s">
        <v>4</v>
      </c>
      <c r="D132" s="6" t="s">
        <v>98</v>
      </c>
      <c r="E132" s="6">
        <v>0</v>
      </c>
      <c r="F132" s="6">
        <v>130795</v>
      </c>
      <c r="G132" s="6">
        <v>0</v>
      </c>
      <c r="H132" s="6" t="s">
        <v>36</v>
      </c>
    </row>
    <row r="133" spans="1:8">
      <c r="A133" s="6" t="s">
        <v>277</v>
      </c>
      <c r="B133" s="6" t="s">
        <v>276</v>
      </c>
      <c r="C133" s="6" t="s">
        <v>4</v>
      </c>
      <c r="D133" s="6" t="s">
        <v>98</v>
      </c>
      <c r="E133" s="6">
        <v>0</v>
      </c>
      <c r="F133" s="6">
        <v>130795</v>
      </c>
      <c r="G133" s="6">
        <v>0</v>
      </c>
      <c r="H133" s="6" t="s">
        <v>36</v>
      </c>
    </row>
    <row r="134" spans="1:8">
      <c r="A134" s="6" t="s">
        <v>278</v>
      </c>
      <c r="B134" s="6" t="s">
        <v>279</v>
      </c>
      <c r="C134" s="6" t="s">
        <v>4</v>
      </c>
      <c r="D134" s="6" t="s">
        <v>98</v>
      </c>
      <c r="E134" s="6">
        <v>0</v>
      </c>
      <c r="F134" s="6">
        <v>102894</v>
      </c>
      <c r="G134" s="6">
        <v>0</v>
      </c>
      <c r="H134" s="6" t="s">
        <v>36</v>
      </c>
    </row>
    <row r="135" spans="1:8">
      <c r="A135" s="6" t="s">
        <v>280</v>
      </c>
      <c r="B135" s="6" t="s">
        <v>281</v>
      </c>
      <c r="C135" s="6" t="s">
        <v>4</v>
      </c>
      <c r="D135" s="6" t="s">
        <v>98</v>
      </c>
      <c r="E135" s="6">
        <v>0</v>
      </c>
      <c r="F135" s="6">
        <v>117122</v>
      </c>
      <c r="G135" s="6">
        <v>0</v>
      </c>
      <c r="H135" s="6" t="s">
        <v>36</v>
      </c>
    </row>
    <row r="136" spans="1:8">
      <c r="A136" s="6" t="s">
        <v>282</v>
      </c>
      <c r="B136" s="6" t="s">
        <v>283</v>
      </c>
      <c r="C136" s="6" t="s">
        <v>4</v>
      </c>
      <c r="D136" s="6" t="s">
        <v>98</v>
      </c>
      <c r="E136" s="6">
        <v>0</v>
      </c>
      <c r="F136" s="6">
        <v>99429</v>
      </c>
      <c r="G136" s="6">
        <v>0</v>
      </c>
      <c r="H136" s="6" t="s">
        <v>36</v>
      </c>
    </row>
    <row r="137" spans="1:8">
      <c r="A137" s="6" t="s">
        <v>284</v>
      </c>
      <c r="B137" s="6" t="s">
        <v>106</v>
      </c>
      <c r="C137" s="6" t="s">
        <v>4</v>
      </c>
      <c r="D137" s="6" t="s">
        <v>98</v>
      </c>
      <c r="E137" s="6">
        <v>0</v>
      </c>
      <c r="F137" s="6">
        <v>113632</v>
      </c>
      <c r="G137" s="6">
        <v>0</v>
      </c>
      <c r="H137" s="6" t="s">
        <v>36</v>
      </c>
    </row>
    <row r="138" spans="1:8">
      <c r="A138" s="6" t="s">
        <v>285</v>
      </c>
      <c r="B138" s="6" t="s">
        <v>286</v>
      </c>
      <c r="C138" s="6" t="s">
        <v>4</v>
      </c>
      <c r="D138" s="6" t="s">
        <v>98</v>
      </c>
      <c r="E138" s="6">
        <v>0</v>
      </c>
      <c r="F138" s="6">
        <v>182853</v>
      </c>
      <c r="G138" s="6">
        <v>0</v>
      </c>
      <c r="H138" s="6" t="s">
        <v>36</v>
      </c>
    </row>
    <row r="139" spans="1:8">
      <c r="A139" s="6" t="s">
        <v>287</v>
      </c>
      <c r="B139" s="6" t="s">
        <v>288</v>
      </c>
      <c r="C139" s="6" t="s">
        <v>4</v>
      </c>
      <c r="D139" s="6" t="s">
        <v>98</v>
      </c>
      <c r="E139" s="6">
        <v>0</v>
      </c>
      <c r="F139" s="6">
        <v>135713</v>
      </c>
      <c r="G139" s="6">
        <v>0</v>
      </c>
      <c r="H139" s="6" t="s">
        <v>36</v>
      </c>
    </row>
    <row r="140" spans="1:8">
      <c r="A140" s="6" t="s">
        <v>289</v>
      </c>
      <c r="B140" s="6" t="s">
        <v>290</v>
      </c>
      <c r="C140" s="6" t="s">
        <v>4</v>
      </c>
      <c r="D140" s="6" t="s">
        <v>98</v>
      </c>
      <c r="E140" s="6">
        <v>0</v>
      </c>
      <c r="F140" s="6">
        <v>195695</v>
      </c>
      <c r="G140" s="6">
        <v>0</v>
      </c>
      <c r="H140" s="6" t="s">
        <v>36</v>
      </c>
    </row>
    <row r="141" spans="1:8">
      <c r="A141" s="6" t="s">
        <v>291</v>
      </c>
      <c r="B141" s="6" t="s">
        <v>292</v>
      </c>
      <c r="C141" s="6" t="s">
        <v>4</v>
      </c>
      <c r="D141" s="6" t="s">
        <v>98</v>
      </c>
      <c r="E141" s="6">
        <v>0</v>
      </c>
      <c r="F141" s="6">
        <v>194219</v>
      </c>
      <c r="G141" s="6">
        <v>0</v>
      </c>
      <c r="H141" s="6" t="s">
        <v>36</v>
      </c>
    </row>
    <row r="142" spans="1:8">
      <c r="A142" s="6" t="s">
        <v>293</v>
      </c>
      <c r="B142" s="6" t="s">
        <v>294</v>
      </c>
      <c r="C142" s="6" t="s">
        <v>4</v>
      </c>
      <c r="D142" s="6" t="s">
        <v>98</v>
      </c>
      <c r="E142" s="6">
        <v>0</v>
      </c>
      <c r="F142" s="6">
        <v>183444</v>
      </c>
      <c r="G142" s="6">
        <v>0</v>
      </c>
      <c r="H142" s="6" t="s">
        <v>36</v>
      </c>
    </row>
    <row r="143" spans="1:8">
      <c r="A143" s="6" t="s">
        <v>295</v>
      </c>
      <c r="B143" s="6" t="s">
        <v>294</v>
      </c>
      <c r="C143" s="6" t="s">
        <v>4</v>
      </c>
      <c r="D143" s="6" t="s">
        <v>98</v>
      </c>
      <c r="E143" s="6">
        <v>0</v>
      </c>
      <c r="F143" s="6">
        <v>183444</v>
      </c>
      <c r="G143" s="6">
        <v>0</v>
      </c>
      <c r="H143" s="6" t="s">
        <v>36</v>
      </c>
    </row>
    <row r="144" spans="1:8">
      <c r="A144" s="6" t="s">
        <v>296</v>
      </c>
      <c r="B144" s="6" t="s">
        <v>297</v>
      </c>
      <c r="C144" s="6" t="s">
        <v>4</v>
      </c>
      <c r="D144" s="6" t="s">
        <v>98</v>
      </c>
      <c r="E144" s="6">
        <v>0</v>
      </c>
      <c r="F144" s="6">
        <v>166496</v>
      </c>
      <c r="G144" s="6">
        <v>0</v>
      </c>
      <c r="H144" s="6" t="s">
        <v>36</v>
      </c>
    </row>
    <row r="145" spans="1:8">
      <c r="A145" s="6" t="s">
        <v>298</v>
      </c>
      <c r="B145" s="6" t="s">
        <v>299</v>
      </c>
      <c r="C145" s="6" t="s">
        <v>4</v>
      </c>
      <c r="D145" s="6" t="s">
        <v>98</v>
      </c>
      <c r="E145" s="6">
        <v>0</v>
      </c>
      <c r="F145" s="6">
        <v>137423</v>
      </c>
      <c r="G145" s="6">
        <v>0</v>
      </c>
      <c r="H145" s="6" t="s">
        <v>36</v>
      </c>
    </row>
    <row r="146" spans="1:8">
      <c r="A146" s="6" t="s">
        <v>300</v>
      </c>
      <c r="B146" s="6" t="s">
        <v>301</v>
      </c>
      <c r="C146" s="6" t="s">
        <v>4</v>
      </c>
      <c r="D146" s="6" t="s">
        <v>98</v>
      </c>
      <c r="E146" s="6">
        <v>0</v>
      </c>
      <c r="F146" s="6">
        <v>120357</v>
      </c>
      <c r="G146" s="6">
        <v>0</v>
      </c>
      <c r="H146" s="6" t="s">
        <v>36</v>
      </c>
    </row>
    <row r="147" spans="1:8">
      <c r="A147" s="6" t="s">
        <v>302</v>
      </c>
      <c r="B147" s="6" t="s">
        <v>303</v>
      </c>
      <c r="C147" s="6" t="s">
        <v>4</v>
      </c>
      <c r="D147" s="6" t="s">
        <v>98</v>
      </c>
      <c r="E147" s="6">
        <v>0</v>
      </c>
      <c r="F147" s="6">
        <v>155534</v>
      </c>
      <c r="G147" s="6">
        <v>0</v>
      </c>
      <c r="H147" s="6" t="s">
        <v>36</v>
      </c>
    </row>
    <row r="148" spans="1:8">
      <c r="A148" s="6" t="s">
        <v>304</v>
      </c>
      <c r="B148" s="6" t="s">
        <v>305</v>
      </c>
      <c r="C148" s="6" t="s">
        <v>4</v>
      </c>
      <c r="D148" s="6" t="s">
        <v>98</v>
      </c>
      <c r="E148" s="6">
        <v>0</v>
      </c>
      <c r="F148" s="6">
        <v>145230</v>
      </c>
      <c r="G148" s="6">
        <v>0</v>
      </c>
      <c r="H148" s="6" t="s">
        <v>36</v>
      </c>
    </row>
    <row r="149" spans="1:8">
      <c r="A149" s="6" t="s">
        <v>306</v>
      </c>
      <c r="B149" s="6" t="s">
        <v>307</v>
      </c>
      <c r="C149" s="6" t="s">
        <v>4</v>
      </c>
      <c r="D149" s="6" t="s">
        <v>98</v>
      </c>
      <c r="E149" s="6">
        <v>0</v>
      </c>
      <c r="F149" s="6">
        <v>124291</v>
      </c>
      <c r="G149" s="6">
        <v>0</v>
      </c>
      <c r="H149" s="6" t="s">
        <v>36</v>
      </c>
    </row>
    <row r="150" spans="1:8">
      <c r="A150" s="6" t="s">
        <v>308</v>
      </c>
      <c r="B150" s="6" t="s">
        <v>309</v>
      </c>
      <c r="C150" s="6" t="s">
        <v>4</v>
      </c>
      <c r="D150" s="6" t="s">
        <v>310</v>
      </c>
      <c r="E150" s="6">
        <v>0</v>
      </c>
      <c r="F150" s="6">
        <v>616000</v>
      </c>
      <c r="G150" s="6">
        <v>0</v>
      </c>
      <c r="H150" s="6" t="s">
        <v>36</v>
      </c>
    </row>
    <row r="151" spans="1:8">
      <c r="A151" s="6" t="s">
        <v>311</v>
      </c>
      <c r="B151" s="6" t="s">
        <v>312</v>
      </c>
      <c r="C151" s="6" t="s">
        <v>4</v>
      </c>
      <c r="D151" s="6" t="s">
        <v>310</v>
      </c>
      <c r="E151" s="6">
        <v>0</v>
      </c>
      <c r="F151" s="6">
        <v>334000</v>
      </c>
      <c r="G151" s="6">
        <v>0</v>
      </c>
      <c r="H151" s="6" t="s">
        <v>36</v>
      </c>
    </row>
    <row r="152" spans="1:8">
      <c r="A152" s="6" t="s">
        <v>313</v>
      </c>
      <c r="B152" s="6" t="s">
        <v>314</v>
      </c>
      <c r="C152" s="6" t="s">
        <v>4</v>
      </c>
      <c r="D152" s="6" t="s">
        <v>310</v>
      </c>
      <c r="E152" s="6">
        <v>0</v>
      </c>
      <c r="F152" s="6">
        <v>310893</v>
      </c>
      <c r="G152" s="6">
        <v>0</v>
      </c>
      <c r="H152" s="6" t="s">
        <v>36</v>
      </c>
    </row>
    <row r="153" spans="1:8">
      <c r="A153" s="6" t="s">
        <v>315</v>
      </c>
      <c r="B153" s="6" t="s">
        <v>316</v>
      </c>
      <c r="C153" s="6" t="s">
        <v>4</v>
      </c>
      <c r="D153" s="6" t="s">
        <v>35</v>
      </c>
      <c r="E153" s="6">
        <v>0</v>
      </c>
      <c r="F153" s="6">
        <v>170000</v>
      </c>
      <c r="G153" s="6">
        <v>0</v>
      </c>
      <c r="H153" s="6" t="s">
        <v>36</v>
      </c>
    </row>
    <row r="154" spans="1:8">
      <c r="A154" s="6" t="s">
        <v>317</v>
      </c>
      <c r="B154" s="6" t="s">
        <v>318</v>
      </c>
      <c r="C154" s="6" t="s">
        <v>4</v>
      </c>
      <c r="D154" s="6" t="s">
        <v>310</v>
      </c>
      <c r="E154" s="6">
        <v>0</v>
      </c>
      <c r="F154" s="6">
        <v>125000</v>
      </c>
      <c r="G154" s="6">
        <v>0</v>
      </c>
      <c r="H154" s="6" t="s">
        <v>36</v>
      </c>
    </row>
    <row r="155" spans="1:8">
      <c r="A155" s="6" t="s">
        <v>319</v>
      </c>
      <c r="B155" s="6" t="s">
        <v>320</v>
      </c>
      <c r="C155" s="6" t="s">
        <v>4</v>
      </c>
      <c r="D155" s="6" t="s">
        <v>98</v>
      </c>
      <c r="E155" s="6">
        <v>0</v>
      </c>
      <c r="F155" s="6">
        <v>96620</v>
      </c>
      <c r="G155" s="6">
        <v>0</v>
      </c>
      <c r="H155" s="6" t="s">
        <v>36</v>
      </c>
    </row>
    <row r="156" spans="1:8">
      <c r="A156" s="6" t="s">
        <v>321</v>
      </c>
      <c r="B156" s="6" t="s">
        <v>322</v>
      </c>
      <c r="C156" s="6" t="s">
        <v>4</v>
      </c>
      <c r="D156" s="6" t="s">
        <v>98</v>
      </c>
      <c r="E156" s="6">
        <v>0</v>
      </c>
      <c r="F156" s="6">
        <v>90597</v>
      </c>
      <c r="G156" s="6">
        <v>0</v>
      </c>
      <c r="H156" s="6" t="s">
        <v>36</v>
      </c>
    </row>
    <row r="157" spans="1:8">
      <c r="A157" s="6" t="s">
        <v>323</v>
      </c>
      <c r="B157" s="6" t="s">
        <v>324</v>
      </c>
      <c r="C157" s="6" t="s">
        <v>4</v>
      </c>
      <c r="D157" s="6" t="s">
        <v>98</v>
      </c>
      <c r="E157" s="6">
        <v>0</v>
      </c>
      <c r="F157" s="6">
        <v>73650</v>
      </c>
      <c r="G157" s="6">
        <v>0</v>
      </c>
      <c r="H157" s="6" t="s">
        <v>36</v>
      </c>
    </row>
    <row r="158" spans="1:8">
      <c r="A158" s="6" t="s">
        <v>325</v>
      </c>
      <c r="B158" s="6" t="s">
        <v>326</v>
      </c>
      <c r="C158" s="6" t="s">
        <v>4</v>
      </c>
      <c r="D158" s="6" t="s">
        <v>98</v>
      </c>
      <c r="E158" s="6">
        <v>0</v>
      </c>
      <c r="F158" s="6">
        <v>83625</v>
      </c>
      <c r="G158" s="6">
        <v>0</v>
      </c>
      <c r="H158" s="6" t="s">
        <v>36</v>
      </c>
    </row>
    <row r="159" spans="1:8">
      <c r="A159" s="6" t="s">
        <v>327</v>
      </c>
      <c r="B159" s="6" t="s">
        <v>328</v>
      </c>
      <c r="C159" s="6" t="s">
        <v>4</v>
      </c>
      <c r="D159" s="6" t="s">
        <v>98</v>
      </c>
      <c r="E159" s="6">
        <v>0</v>
      </c>
      <c r="F159" s="6">
        <v>77892</v>
      </c>
      <c r="G159" s="6">
        <v>0</v>
      </c>
      <c r="H159" s="6" t="s">
        <v>36</v>
      </c>
    </row>
    <row r="160" spans="1:8">
      <c r="A160" s="6" t="s">
        <v>329</v>
      </c>
      <c r="B160" s="6" t="s">
        <v>330</v>
      </c>
      <c r="C160" s="6" t="s">
        <v>4</v>
      </c>
      <c r="D160" s="6" t="s">
        <v>98</v>
      </c>
      <c r="E160" s="6">
        <v>0</v>
      </c>
      <c r="F160" s="6">
        <v>83572</v>
      </c>
      <c r="G160" s="6">
        <v>0</v>
      </c>
      <c r="H160" s="6" t="s">
        <v>36</v>
      </c>
    </row>
    <row r="161" spans="1:8">
      <c r="A161" s="6" t="s">
        <v>331</v>
      </c>
      <c r="B161" s="6" t="s">
        <v>332</v>
      </c>
      <c r="C161" s="6" t="s">
        <v>4</v>
      </c>
      <c r="D161" s="6" t="s">
        <v>98</v>
      </c>
      <c r="E161" s="6">
        <v>0</v>
      </c>
      <c r="F161" s="6">
        <v>82099</v>
      </c>
      <c r="G161" s="6">
        <v>0</v>
      </c>
      <c r="H161" s="6" t="s">
        <v>36</v>
      </c>
    </row>
    <row r="162" spans="1:8">
      <c r="A162" s="6" t="s">
        <v>333</v>
      </c>
      <c r="B162" s="6" t="s">
        <v>334</v>
      </c>
      <c r="C162" s="6" t="s">
        <v>4</v>
      </c>
      <c r="D162" s="6" t="s">
        <v>98</v>
      </c>
      <c r="E162" s="6">
        <v>0</v>
      </c>
      <c r="F162" s="6">
        <v>76786</v>
      </c>
      <c r="G162" s="6">
        <v>0</v>
      </c>
      <c r="H162" s="6" t="s">
        <v>36</v>
      </c>
    </row>
    <row r="163" spans="1:8">
      <c r="A163" s="6" t="s">
        <v>335</v>
      </c>
      <c r="B163" s="6" t="s">
        <v>336</v>
      </c>
      <c r="C163" s="6" t="s">
        <v>4</v>
      </c>
      <c r="D163" s="6" t="s">
        <v>337</v>
      </c>
      <c r="E163" s="6">
        <v>0</v>
      </c>
      <c r="F163" s="6">
        <v>1791964</v>
      </c>
      <c r="G163" s="6">
        <v>0</v>
      </c>
      <c r="H163" s="6" t="s">
        <v>36</v>
      </c>
    </row>
    <row r="164" spans="1:8">
      <c r="A164" s="6" t="s">
        <v>338</v>
      </c>
      <c r="B164" s="6" t="s">
        <v>339</v>
      </c>
      <c r="C164" s="6" t="s">
        <v>4</v>
      </c>
      <c r="D164" s="6" t="s">
        <v>337</v>
      </c>
      <c r="E164" s="6">
        <v>0</v>
      </c>
      <c r="F164" s="6">
        <v>447990</v>
      </c>
      <c r="G164" s="6">
        <v>0</v>
      </c>
      <c r="H164" s="6" t="s">
        <v>36</v>
      </c>
    </row>
    <row r="165" spans="1:8">
      <c r="A165" s="6" t="s">
        <v>340</v>
      </c>
      <c r="B165" s="6" t="s">
        <v>341</v>
      </c>
      <c r="C165" s="6" t="s">
        <v>4</v>
      </c>
      <c r="D165" s="6" t="s">
        <v>337</v>
      </c>
      <c r="E165" s="6">
        <v>0</v>
      </c>
      <c r="F165" s="6">
        <v>1941004</v>
      </c>
      <c r="G165" s="6">
        <v>0</v>
      </c>
      <c r="H165" s="6" t="s">
        <v>36</v>
      </c>
    </row>
    <row r="166" spans="1:8">
      <c r="A166" s="6" t="s">
        <v>342</v>
      </c>
      <c r="B166" s="6" t="s">
        <v>343</v>
      </c>
      <c r="C166" s="6" t="s">
        <v>4</v>
      </c>
      <c r="D166" s="6" t="s">
        <v>98</v>
      </c>
      <c r="E166" s="6">
        <v>0</v>
      </c>
      <c r="F166" s="6">
        <v>330109</v>
      </c>
      <c r="G166" s="6">
        <v>0</v>
      </c>
      <c r="H166" s="6" t="s">
        <v>36</v>
      </c>
    </row>
    <row r="167" spans="1:8">
      <c r="A167" s="6" t="s">
        <v>344</v>
      </c>
      <c r="B167" s="6" t="s">
        <v>345</v>
      </c>
      <c r="C167" s="6" t="s">
        <v>4</v>
      </c>
      <c r="D167" s="6" t="s">
        <v>98</v>
      </c>
      <c r="E167" s="6">
        <v>0</v>
      </c>
      <c r="F167" s="6">
        <v>258612</v>
      </c>
      <c r="G167" s="6">
        <v>0</v>
      </c>
      <c r="H167" s="6" t="s">
        <v>36</v>
      </c>
    </row>
    <row r="168" spans="1:8">
      <c r="A168" s="6" t="s">
        <v>346</v>
      </c>
      <c r="B168" s="6" t="s">
        <v>347</v>
      </c>
      <c r="C168" s="6" t="s">
        <v>4</v>
      </c>
      <c r="D168" s="6" t="s">
        <v>98</v>
      </c>
      <c r="E168" s="6">
        <v>0</v>
      </c>
      <c r="F168" s="6">
        <v>205855</v>
      </c>
      <c r="G168" s="6">
        <v>0</v>
      </c>
      <c r="H168" s="6" t="s">
        <v>36</v>
      </c>
    </row>
    <row r="169" spans="1:8">
      <c r="A169" s="6" t="s">
        <v>348</v>
      </c>
      <c r="B169" s="6" t="s">
        <v>349</v>
      </c>
      <c r="C169" s="6" t="s">
        <v>4</v>
      </c>
      <c r="D169" s="6" t="s">
        <v>98</v>
      </c>
      <c r="E169" s="6">
        <v>0</v>
      </c>
      <c r="F169" s="6">
        <v>181472</v>
      </c>
      <c r="G169" s="6">
        <v>0</v>
      </c>
      <c r="H169" s="6" t="s">
        <v>36</v>
      </c>
    </row>
    <row r="170" spans="1:8">
      <c r="A170" s="6" t="s">
        <v>350</v>
      </c>
      <c r="B170" s="6" t="s">
        <v>351</v>
      </c>
      <c r="C170" s="6" t="s">
        <v>4</v>
      </c>
      <c r="D170" s="6" t="s">
        <v>98</v>
      </c>
      <c r="E170" s="6">
        <v>0</v>
      </c>
      <c r="F170" s="6">
        <v>133629</v>
      </c>
      <c r="G170" s="6">
        <v>0</v>
      </c>
      <c r="H170" s="6" t="s">
        <v>36</v>
      </c>
    </row>
    <row r="171" spans="1:8">
      <c r="A171" s="6" t="s">
        <v>352</v>
      </c>
      <c r="B171" s="6" t="s">
        <v>353</v>
      </c>
      <c r="C171" s="6" t="s">
        <v>4</v>
      </c>
      <c r="D171" s="6" t="s">
        <v>98</v>
      </c>
      <c r="E171" s="6">
        <v>0</v>
      </c>
      <c r="F171" s="6">
        <v>145353</v>
      </c>
      <c r="G171" s="6">
        <v>0</v>
      </c>
      <c r="H171" s="6" t="s">
        <v>36</v>
      </c>
    </row>
    <row r="172" spans="1:8">
      <c r="A172" s="6" t="s">
        <v>354</v>
      </c>
      <c r="B172" s="6" t="s">
        <v>355</v>
      </c>
      <c r="C172" s="6" t="s">
        <v>4</v>
      </c>
      <c r="D172" s="6" t="s">
        <v>98</v>
      </c>
      <c r="E172" s="6">
        <v>0</v>
      </c>
      <c r="F172" s="6">
        <v>136981</v>
      </c>
      <c r="G172" s="6">
        <v>0</v>
      </c>
      <c r="H172" s="6" t="s">
        <v>36</v>
      </c>
    </row>
    <row r="173" spans="1:8">
      <c r="A173" s="6" t="s">
        <v>356</v>
      </c>
      <c r="B173" s="6" t="s">
        <v>357</v>
      </c>
      <c r="C173" s="6" t="s">
        <v>4</v>
      </c>
      <c r="D173" s="6" t="s">
        <v>98</v>
      </c>
      <c r="E173" s="6">
        <v>0</v>
      </c>
      <c r="F173" s="6">
        <v>115960</v>
      </c>
      <c r="G173" s="6">
        <v>0</v>
      </c>
      <c r="H173" s="6" t="s">
        <v>36</v>
      </c>
    </row>
    <row r="174" spans="1:8">
      <c r="A174" s="6" t="s">
        <v>358</v>
      </c>
      <c r="B174" s="6" t="s">
        <v>359</v>
      </c>
      <c r="C174" s="6" t="s">
        <v>4</v>
      </c>
      <c r="D174" s="6" t="s">
        <v>360</v>
      </c>
      <c r="E174" s="6">
        <v>0</v>
      </c>
      <c r="F174" s="6">
        <v>1850</v>
      </c>
      <c r="G174" s="6">
        <v>0</v>
      </c>
      <c r="H174" s="6" t="s">
        <v>36</v>
      </c>
    </row>
    <row r="175" spans="1:8">
      <c r="A175" s="6" t="s">
        <v>361</v>
      </c>
      <c r="B175" s="6" t="s">
        <v>362</v>
      </c>
      <c r="C175" s="6" t="s">
        <v>4</v>
      </c>
      <c r="D175" s="6" t="s">
        <v>360</v>
      </c>
      <c r="E175" s="6">
        <v>0</v>
      </c>
      <c r="F175" s="6">
        <v>5171</v>
      </c>
      <c r="G175" s="6">
        <v>0</v>
      </c>
      <c r="H175" s="6" t="s">
        <v>36</v>
      </c>
    </row>
    <row r="176" spans="1:8">
      <c r="A176" s="6" t="s">
        <v>363</v>
      </c>
      <c r="B176" s="6" t="s">
        <v>364</v>
      </c>
      <c r="C176" s="6" t="s">
        <v>4</v>
      </c>
      <c r="D176" s="6" t="s">
        <v>98</v>
      </c>
      <c r="E176" s="6">
        <v>0</v>
      </c>
      <c r="F176" s="6">
        <v>218166</v>
      </c>
      <c r="G176" s="6">
        <v>0</v>
      </c>
      <c r="H176" s="6" t="s">
        <v>36</v>
      </c>
    </row>
    <row r="177" spans="1:8">
      <c r="A177" s="6" t="s">
        <v>365</v>
      </c>
      <c r="B177" s="6" t="s">
        <v>366</v>
      </c>
      <c r="C177" s="6" t="s">
        <v>4</v>
      </c>
      <c r="D177" s="6" t="s">
        <v>98</v>
      </c>
      <c r="E177" s="6">
        <v>0</v>
      </c>
      <c r="F177" s="6">
        <v>136561</v>
      </c>
      <c r="G177" s="6">
        <v>0</v>
      </c>
      <c r="H177" s="6" t="s">
        <v>36</v>
      </c>
    </row>
    <row r="178" spans="1:8">
      <c r="A178" s="6" t="s">
        <v>367</v>
      </c>
      <c r="B178" s="6" t="s">
        <v>368</v>
      </c>
      <c r="C178" s="6" t="s">
        <v>4</v>
      </c>
      <c r="D178" s="6" t="s">
        <v>98</v>
      </c>
      <c r="E178" s="6">
        <v>0</v>
      </c>
      <c r="F178" s="6">
        <v>111984</v>
      </c>
      <c r="G178" s="6">
        <v>0</v>
      </c>
      <c r="H178" s="6" t="s">
        <v>36</v>
      </c>
    </row>
    <row r="179" spans="1:8">
      <c r="A179" s="6" t="s">
        <v>369</v>
      </c>
      <c r="B179" s="6" t="s">
        <v>370</v>
      </c>
      <c r="C179" s="6" t="s">
        <v>4</v>
      </c>
      <c r="D179" s="6" t="s">
        <v>98</v>
      </c>
      <c r="E179" s="6">
        <v>0</v>
      </c>
      <c r="F179" s="6">
        <v>67771</v>
      </c>
      <c r="G179" s="6">
        <v>0</v>
      </c>
      <c r="H179" s="6" t="s">
        <v>36</v>
      </c>
    </row>
    <row r="180" spans="1:8">
      <c r="A180" s="6" t="s">
        <v>371</v>
      </c>
      <c r="B180" s="6" t="s">
        <v>122</v>
      </c>
      <c r="C180" s="6" t="s">
        <v>4</v>
      </c>
      <c r="D180" s="6" t="s">
        <v>98</v>
      </c>
      <c r="E180" s="6">
        <v>0</v>
      </c>
      <c r="F180" s="6">
        <v>109297</v>
      </c>
      <c r="G180" s="6">
        <v>0</v>
      </c>
      <c r="H180" s="6" t="s">
        <v>36</v>
      </c>
    </row>
    <row r="181" spans="1:8">
      <c r="A181" s="6" t="s">
        <v>372</v>
      </c>
      <c r="B181" s="6" t="s">
        <v>373</v>
      </c>
      <c r="C181" s="6" t="s">
        <v>4</v>
      </c>
      <c r="D181" s="6" t="s">
        <v>98</v>
      </c>
      <c r="E181" s="6">
        <v>0</v>
      </c>
      <c r="F181" s="6">
        <v>75065</v>
      </c>
      <c r="G181" s="6">
        <v>0</v>
      </c>
      <c r="H181" s="6" t="s">
        <v>36</v>
      </c>
    </row>
    <row r="182" spans="1:8">
      <c r="A182" s="6" t="s">
        <v>374</v>
      </c>
      <c r="B182" s="6" t="s">
        <v>375</v>
      </c>
      <c r="C182" s="6" t="s">
        <v>4</v>
      </c>
      <c r="D182" s="6" t="s">
        <v>376</v>
      </c>
      <c r="E182" s="6">
        <v>0</v>
      </c>
      <c r="F182" s="6">
        <v>16112</v>
      </c>
      <c r="G182" s="6">
        <v>0</v>
      </c>
      <c r="H182" s="6" t="s">
        <v>36</v>
      </c>
    </row>
    <row r="183" spans="1:8">
      <c r="A183" s="6" t="s">
        <v>377</v>
      </c>
      <c r="B183" s="6" t="s">
        <v>378</v>
      </c>
      <c r="C183" s="6" t="s">
        <v>4</v>
      </c>
      <c r="D183" s="6" t="s">
        <v>310</v>
      </c>
      <c r="E183" s="6">
        <v>0</v>
      </c>
      <c r="F183" s="6">
        <v>571000</v>
      </c>
      <c r="G183" s="6">
        <v>0</v>
      </c>
      <c r="H183" s="6" t="s">
        <v>36</v>
      </c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AD3284"/>
  <sheetViews>
    <sheetView view="pageBreakPreview" zoomScale="85" zoomScaleSheetLayoutView="85" workbookViewId="0">
      <pane ySplit="3" topLeftCell="A4" activePane="bottomLeft" state="frozen"/>
      <selection activeCell="H11" sqref="H11"/>
      <selection pane="bottomLeft" activeCell="B32" sqref="B32"/>
    </sheetView>
  </sheetViews>
  <sheetFormatPr defaultRowHeight="12.75"/>
  <cols>
    <col min="1" max="1" width="0.7109375" style="77" customWidth="1"/>
    <col min="2" max="2" width="32.5703125" style="77" customWidth="1"/>
    <col min="3" max="3" width="24.140625" style="77" customWidth="1"/>
    <col min="4" max="8" width="3" style="77" customWidth="1"/>
    <col min="9" max="10" width="2" style="77" customWidth="1"/>
    <col min="11" max="12" width="3.140625" style="77" customWidth="1"/>
    <col min="13" max="25" width="2" style="77" customWidth="1"/>
    <col min="26" max="26" width="10.85546875" style="77" customWidth="1"/>
    <col min="27" max="29" width="10.140625" style="77" customWidth="1"/>
    <col min="30" max="30" width="11.85546875" style="77" customWidth="1"/>
    <col min="31" max="256" width="9.140625" style="77"/>
    <col min="257" max="257" width="0.7109375" style="77" customWidth="1"/>
    <col min="258" max="258" width="32.5703125" style="77" customWidth="1"/>
    <col min="259" max="259" width="24.140625" style="77" customWidth="1"/>
    <col min="260" max="267" width="2" style="77" customWidth="1"/>
    <col min="268" max="268" width="3.140625" style="77" customWidth="1"/>
    <col min="269" max="281" width="2" style="77" customWidth="1"/>
    <col min="282" max="282" width="10.85546875" style="77" customWidth="1"/>
    <col min="283" max="285" width="10.140625" style="77" customWidth="1"/>
    <col min="286" max="286" width="11.85546875" style="77" customWidth="1"/>
    <col min="287" max="512" width="9.140625" style="77"/>
    <col min="513" max="513" width="0.7109375" style="77" customWidth="1"/>
    <col min="514" max="514" width="32.5703125" style="77" customWidth="1"/>
    <col min="515" max="515" width="24.140625" style="77" customWidth="1"/>
    <col min="516" max="523" width="2" style="77" customWidth="1"/>
    <col min="524" max="524" width="3.140625" style="77" customWidth="1"/>
    <col min="525" max="537" width="2" style="77" customWidth="1"/>
    <col min="538" max="538" width="10.85546875" style="77" customWidth="1"/>
    <col min="539" max="541" width="10.140625" style="77" customWidth="1"/>
    <col min="542" max="542" width="11.85546875" style="77" customWidth="1"/>
    <col min="543" max="768" width="9.140625" style="77"/>
    <col min="769" max="769" width="0.7109375" style="77" customWidth="1"/>
    <col min="770" max="770" width="32.5703125" style="77" customWidth="1"/>
    <col min="771" max="771" width="24.140625" style="77" customWidth="1"/>
    <col min="772" max="779" width="2" style="77" customWidth="1"/>
    <col min="780" max="780" width="3.140625" style="77" customWidth="1"/>
    <col min="781" max="793" width="2" style="77" customWidth="1"/>
    <col min="794" max="794" width="10.85546875" style="77" customWidth="1"/>
    <col min="795" max="797" width="10.140625" style="77" customWidth="1"/>
    <col min="798" max="798" width="11.85546875" style="77" customWidth="1"/>
    <col min="799" max="1024" width="9.140625" style="77"/>
    <col min="1025" max="1025" width="0.7109375" style="77" customWidth="1"/>
    <col min="1026" max="1026" width="32.5703125" style="77" customWidth="1"/>
    <col min="1027" max="1027" width="24.140625" style="77" customWidth="1"/>
    <col min="1028" max="1035" width="2" style="77" customWidth="1"/>
    <col min="1036" max="1036" width="3.140625" style="77" customWidth="1"/>
    <col min="1037" max="1049" width="2" style="77" customWidth="1"/>
    <col min="1050" max="1050" width="10.85546875" style="77" customWidth="1"/>
    <col min="1051" max="1053" width="10.140625" style="77" customWidth="1"/>
    <col min="1054" max="1054" width="11.85546875" style="77" customWidth="1"/>
    <col min="1055" max="1280" width="9.140625" style="77"/>
    <col min="1281" max="1281" width="0.7109375" style="77" customWidth="1"/>
    <col min="1282" max="1282" width="32.5703125" style="77" customWidth="1"/>
    <col min="1283" max="1283" width="24.140625" style="77" customWidth="1"/>
    <col min="1284" max="1291" width="2" style="77" customWidth="1"/>
    <col min="1292" max="1292" width="3.140625" style="77" customWidth="1"/>
    <col min="1293" max="1305" width="2" style="77" customWidth="1"/>
    <col min="1306" max="1306" width="10.85546875" style="77" customWidth="1"/>
    <col min="1307" max="1309" width="10.140625" style="77" customWidth="1"/>
    <col min="1310" max="1310" width="11.85546875" style="77" customWidth="1"/>
    <col min="1311" max="1536" width="9.140625" style="77"/>
    <col min="1537" max="1537" width="0.7109375" style="77" customWidth="1"/>
    <col min="1538" max="1538" width="32.5703125" style="77" customWidth="1"/>
    <col min="1539" max="1539" width="24.140625" style="77" customWidth="1"/>
    <col min="1540" max="1547" width="2" style="77" customWidth="1"/>
    <col min="1548" max="1548" width="3.140625" style="77" customWidth="1"/>
    <col min="1549" max="1561" width="2" style="77" customWidth="1"/>
    <col min="1562" max="1562" width="10.85546875" style="77" customWidth="1"/>
    <col min="1563" max="1565" width="10.140625" style="77" customWidth="1"/>
    <col min="1566" max="1566" width="11.85546875" style="77" customWidth="1"/>
    <col min="1567" max="1792" width="9.140625" style="77"/>
    <col min="1793" max="1793" width="0.7109375" style="77" customWidth="1"/>
    <col min="1794" max="1794" width="32.5703125" style="77" customWidth="1"/>
    <col min="1795" max="1795" width="24.140625" style="77" customWidth="1"/>
    <col min="1796" max="1803" width="2" style="77" customWidth="1"/>
    <col min="1804" max="1804" width="3.140625" style="77" customWidth="1"/>
    <col min="1805" max="1817" width="2" style="77" customWidth="1"/>
    <col min="1818" max="1818" width="10.85546875" style="77" customWidth="1"/>
    <col min="1819" max="1821" width="10.140625" style="77" customWidth="1"/>
    <col min="1822" max="1822" width="11.85546875" style="77" customWidth="1"/>
    <col min="1823" max="2048" width="9.140625" style="77"/>
    <col min="2049" max="2049" width="0.7109375" style="77" customWidth="1"/>
    <col min="2050" max="2050" width="32.5703125" style="77" customWidth="1"/>
    <col min="2051" max="2051" width="24.140625" style="77" customWidth="1"/>
    <col min="2052" max="2059" width="2" style="77" customWidth="1"/>
    <col min="2060" max="2060" width="3.140625" style="77" customWidth="1"/>
    <col min="2061" max="2073" width="2" style="77" customWidth="1"/>
    <col min="2074" max="2074" width="10.85546875" style="77" customWidth="1"/>
    <col min="2075" max="2077" width="10.140625" style="77" customWidth="1"/>
    <col min="2078" max="2078" width="11.85546875" style="77" customWidth="1"/>
    <col min="2079" max="2304" width="9.140625" style="77"/>
    <col min="2305" max="2305" width="0.7109375" style="77" customWidth="1"/>
    <col min="2306" max="2306" width="32.5703125" style="77" customWidth="1"/>
    <col min="2307" max="2307" width="24.140625" style="77" customWidth="1"/>
    <col min="2308" max="2315" width="2" style="77" customWidth="1"/>
    <col min="2316" max="2316" width="3.140625" style="77" customWidth="1"/>
    <col min="2317" max="2329" width="2" style="77" customWidth="1"/>
    <col min="2330" max="2330" width="10.85546875" style="77" customWidth="1"/>
    <col min="2331" max="2333" width="10.140625" style="77" customWidth="1"/>
    <col min="2334" max="2334" width="11.85546875" style="77" customWidth="1"/>
    <col min="2335" max="2560" width="9.140625" style="77"/>
    <col min="2561" max="2561" width="0.7109375" style="77" customWidth="1"/>
    <col min="2562" max="2562" width="32.5703125" style="77" customWidth="1"/>
    <col min="2563" max="2563" width="24.140625" style="77" customWidth="1"/>
    <col min="2564" max="2571" width="2" style="77" customWidth="1"/>
    <col min="2572" max="2572" width="3.140625" style="77" customWidth="1"/>
    <col min="2573" max="2585" width="2" style="77" customWidth="1"/>
    <col min="2586" max="2586" width="10.85546875" style="77" customWidth="1"/>
    <col min="2587" max="2589" width="10.140625" style="77" customWidth="1"/>
    <col min="2590" max="2590" width="11.85546875" style="77" customWidth="1"/>
    <col min="2591" max="2816" width="9.140625" style="77"/>
    <col min="2817" max="2817" width="0.7109375" style="77" customWidth="1"/>
    <col min="2818" max="2818" width="32.5703125" style="77" customWidth="1"/>
    <col min="2819" max="2819" width="24.140625" style="77" customWidth="1"/>
    <col min="2820" max="2827" width="2" style="77" customWidth="1"/>
    <col min="2828" max="2828" width="3.140625" style="77" customWidth="1"/>
    <col min="2829" max="2841" width="2" style="77" customWidth="1"/>
    <col min="2842" max="2842" width="10.85546875" style="77" customWidth="1"/>
    <col min="2843" max="2845" width="10.140625" style="77" customWidth="1"/>
    <col min="2846" max="2846" width="11.85546875" style="77" customWidth="1"/>
    <col min="2847" max="3072" width="9.140625" style="77"/>
    <col min="3073" max="3073" width="0.7109375" style="77" customWidth="1"/>
    <col min="3074" max="3074" width="32.5703125" style="77" customWidth="1"/>
    <col min="3075" max="3075" width="24.140625" style="77" customWidth="1"/>
    <col min="3076" max="3083" width="2" style="77" customWidth="1"/>
    <col min="3084" max="3084" width="3.140625" style="77" customWidth="1"/>
    <col min="3085" max="3097" width="2" style="77" customWidth="1"/>
    <col min="3098" max="3098" width="10.85546875" style="77" customWidth="1"/>
    <col min="3099" max="3101" width="10.140625" style="77" customWidth="1"/>
    <col min="3102" max="3102" width="11.85546875" style="77" customWidth="1"/>
    <col min="3103" max="3328" width="9.140625" style="77"/>
    <col min="3329" max="3329" width="0.7109375" style="77" customWidth="1"/>
    <col min="3330" max="3330" width="32.5703125" style="77" customWidth="1"/>
    <col min="3331" max="3331" width="24.140625" style="77" customWidth="1"/>
    <col min="3332" max="3339" width="2" style="77" customWidth="1"/>
    <col min="3340" max="3340" width="3.140625" style="77" customWidth="1"/>
    <col min="3341" max="3353" width="2" style="77" customWidth="1"/>
    <col min="3354" max="3354" width="10.85546875" style="77" customWidth="1"/>
    <col min="3355" max="3357" width="10.140625" style="77" customWidth="1"/>
    <col min="3358" max="3358" width="11.85546875" style="77" customWidth="1"/>
    <col min="3359" max="3584" width="9.140625" style="77"/>
    <col min="3585" max="3585" width="0.7109375" style="77" customWidth="1"/>
    <col min="3586" max="3586" width="32.5703125" style="77" customWidth="1"/>
    <col min="3587" max="3587" width="24.140625" style="77" customWidth="1"/>
    <col min="3588" max="3595" width="2" style="77" customWidth="1"/>
    <col min="3596" max="3596" width="3.140625" style="77" customWidth="1"/>
    <col min="3597" max="3609" width="2" style="77" customWidth="1"/>
    <col min="3610" max="3610" width="10.85546875" style="77" customWidth="1"/>
    <col min="3611" max="3613" width="10.140625" style="77" customWidth="1"/>
    <col min="3614" max="3614" width="11.85546875" style="77" customWidth="1"/>
    <col min="3615" max="3840" width="9.140625" style="77"/>
    <col min="3841" max="3841" width="0.7109375" style="77" customWidth="1"/>
    <col min="3842" max="3842" width="32.5703125" style="77" customWidth="1"/>
    <col min="3843" max="3843" width="24.140625" style="77" customWidth="1"/>
    <col min="3844" max="3851" width="2" style="77" customWidth="1"/>
    <col min="3852" max="3852" width="3.140625" style="77" customWidth="1"/>
    <col min="3853" max="3865" width="2" style="77" customWidth="1"/>
    <col min="3866" max="3866" width="10.85546875" style="77" customWidth="1"/>
    <col min="3867" max="3869" width="10.140625" style="77" customWidth="1"/>
    <col min="3870" max="3870" width="11.85546875" style="77" customWidth="1"/>
    <col min="3871" max="4096" width="9.140625" style="77"/>
    <col min="4097" max="4097" width="0.7109375" style="77" customWidth="1"/>
    <col min="4098" max="4098" width="32.5703125" style="77" customWidth="1"/>
    <col min="4099" max="4099" width="24.140625" style="77" customWidth="1"/>
    <col min="4100" max="4107" width="2" style="77" customWidth="1"/>
    <col min="4108" max="4108" width="3.140625" style="77" customWidth="1"/>
    <col min="4109" max="4121" width="2" style="77" customWidth="1"/>
    <col min="4122" max="4122" width="10.85546875" style="77" customWidth="1"/>
    <col min="4123" max="4125" width="10.140625" style="77" customWidth="1"/>
    <col min="4126" max="4126" width="11.85546875" style="77" customWidth="1"/>
    <col min="4127" max="4352" width="9.140625" style="77"/>
    <col min="4353" max="4353" width="0.7109375" style="77" customWidth="1"/>
    <col min="4354" max="4354" width="32.5703125" style="77" customWidth="1"/>
    <col min="4355" max="4355" width="24.140625" style="77" customWidth="1"/>
    <col min="4356" max="4363" width="2" style="77" customWidth="1"/>
    <col min="4364" max="4364" width="3.140625" style="77" customWidth="1"/>
    <col min="4365" max="4377" width="2" style="77" customWidth="1"/>
    <col min="4378" max="4378" width="10.85546875" style="77" customWidth="1"/>
    <col min="4379" max="4381" width="10.140625" style="77" customWidth="1"/>
    <col min="4382" max="4382" width="11.85546875" style="77" customWidth="1"/>
    <col min="4383" max="4608" width="9.140625" style="77"/>
    <col min="4609" max="4609" width="0.7109375" style="77" customWidth="1"/>
    <col min="4610" max="4610" width="32.5703125" style="77" customWidth="1"/>
    <col min="4611" max="4611" width="24.140625" style="77" customWidth="1"/>
    <col min="4612" max="4619" width="2" style="77" customWidth="1"/>
    <col min="4620" max="4620" width="3.140625" style="77" customWidth="1"/>
    <col min="4621" max="4633" width="2" style="77" customWidth="1"/>
    <col min="4634" max="4634" width="10.85546875" style="77" customWidth="1"/>
    <col min="4635" max="4637" width="10.140625" style="77" customWidth="1"/>
    <col min="4638" max="4638" width="11.85546875" style="77" customWidth="1"/>
    <col min="4639" max="4864" width="9.140625" style="77"/>
    <col min="4865" max="4865" width="0.7109375" style="77" customWidth="1"/>
    <col min="4866" max="4866" width="32.5703125" style="77" customWidth="1"/>
    <col min="4867" max="4867" width="24.140625" style="77" customWidth="1"/>
    <col min="4868" max="4875" width="2" style="77" customWidth="1"/>
    <col min="4876" max="4876" width="3.140625" style="77" customWidth="1"/>
    <col min="4877" max="4889" width="2" style="77" customWidth="1"/>
    <col min="4890" max="4890" width="10.85546875" style="77" customWidth="1"/>
    <col min="4891" max="4893" width="10.140625" style="77" customWidth="1"/>
    <col min="4894" max="4894" width="11.85546875" style="77" customWidth="1"/>
    <col min="4895" max="5120" width="9.140625" style="77"/>
    <col min="5121" max="5121" width="0.7109375" style="77" customWidth="1"/>
    <col min="5122" max="5122" width="32.5703125" style="77" customWidth="1"/>
    <col min="5123" max="5123" width="24.140625" style="77" customWidth="1"/>
    <col min="5124" max="5131" width="2" style="77" customWidth="1"/>
    <col min="5132" max="5132" width="3.140625" style="77" customWidth="1"/>
    <col min="5133" max="5145" width="2" style="77" customWidth="1"/>
    <col min="5146" max="5146" width="10.85546875" style="77" customWidth="1"/>
    <col min="5147" max="5149" width="10.140625" style="77" customWidth="1"/>
    <col min="5150" max="5150" width="11.85546875" style="77" customWidth="1"/>
    <col min="5151" max="5376" width="9.140625" style="77"/>
    <col min="5377" max="5377" width="0.7109375" style="77" customWidth="1"/>
    <col min="5378" max="5378" width="32.5703125" style="77" customWidth="1"/>
    <col min="5379" max="5379" width="24.140625" style="77" customWidth="1"/>
    <col min="5380" max="5387" width="2" style="77" customWidth="1"/>
    <col min="5388" max="5388" width="3.140625" style="77" customWidth="1"/>
    <col min="5389" max="5401" width="2" style="77" customWidth="1"/>
    <col min="5402" max="5402" width="10.85546875" style="77" customWidth="1"/>
    <col min="5403" max="5405" width="10.140625" style="77" customWidth="1"/>
    <col min="5406" max="5406" width="11.85546875" style="77" customWidth="1"/>
    <col min="5407" max="5632" width="9.140625" style="77"/>
    <col min="5633" max="5633" width="0.7109375" style="77" customWidth="1"/>
    <col min="5634" max="5634" width="32.5703125" style="77" customWidth="1"/>
    <col min="5635" max="5635" width="24.140625" style="77" customWidth="1"/>
    <col min="5636" max="5643" width="2" style="77" customWidth="1"/>
    <col min="5644" max="5644" width="3.140625" style="77" customWidth="1"/>
    <col min="5645" max="5657" width="2" style="77" customWidth="1"/>
    <col min="5658" max="5658" width="10.85546875" style="77" customWidth="1"/>
    <col min="5659" max="5661" width="10.140625" style="77" customWidth="1"/>
    <col min="5662" max="5662" width="11.85546875" style="77" customWidth="1"/>
    <col min="5663" max="5888" width="9.140625" style="77"/>
    <col min="5889" max="5889" width="0.7109375" style="77" customWidth="1"/>
    <col min="5890" max="5890" width="32.5703125" style="77" customWidth="1"/>
    <col min="5891" max="5891" width="24.140625" style="77" customWidth="1"/>
    <col min="5892" max="5899" width="2" style="77" customWidth="1"/>
    <col min="5900" max="5900" width="3.140625" style="77" customWidth="1"/>
    <col min="5901" max="5913" width="2" style="77" customWidth="1"/>
    <col min="5914" max="5914" width="10.85546875" style="77" customWidth="1"/>
    <col min="5915" max="5917" width="10.140625" style="77" customWidth="1"/>
    <col min="5918" max="5918" width="11.85546875" style="77" customWidth="1"/>
    <col min="5919" max="6144" width="9.140625" style="77"/>
    <col min="6145" max="6145" width="0.7109375" style="77" customWidth="1"/>
    <col min="6146" max="6146" width="32.5703125" style="77" customWidth="1"/>
    <col min="6147" max="6147" width="24.140625" style="77" customWidth="1"/>
    <col min="6148" max="6155" width="2" style="77" customWidth="1"/>
    <col min="6156" max="6156" width="3.140625" style="77" customWidth="1"/>
    <col min="6157" max="6169" width="2" style="77" customWidth="1"/>
    <col min="6170" max="6170" width="10.85546875" style="77" customWidth="1"/>
    <col min="6171" max="6173" width="10.140625" style="77" customWidth="1"/>
    <col min="6174" max="6174" width="11.85546875" style="77" customWidth="1"/>
    <col min="6175" max="6400" width="9.140625" style="77"/>
    <col min="6401" max="6401" width="0.7109375" style="77" customWidth="1"/>
    <col min="6402" max="6402" width="32.5703125" style="77" customWidth="1"/>
    <col min="6403" max="6403" width="24.140625" style="77" customWidth="1"/>
    <col min="6404" max="6411" width="2" style="77" customWidth="1"/>
    <col min="6412" max="6412" width="3.140625" style="77" customWidth="1"/>
    <col min="6413" max="6425" width="2" style="77" customWidth="1"/>
    <col min="6426" max="6426" width="10.85546875" style="77" customWidth="1"/>
    <col min="6427" max="6429" width="10.140625" style="77" customWidth="1"/>
    <col min="6430" max="6430" width="11.85546875" style="77" customWidth="1"/>
    <col min="6431" max="6656" width="9.140625" style="77"/>
    <col min="6657" max="6657" width="0.7109375" style="77" customWidth="1"/>
    <col min="6658" max="6658" width="32.5703125" style="77" customWidth="1"/>
    <col min="6659" max="6659" width="24.140625" style="77" customWidth="1"/>
    <col min="6660" max="6667" width="2" style="77" customWidth="1"/>
    <col min="6668" max="6668" width="3.140625" style="77" customWidth="1"/>
    <col min="6669" max="6681" width="2" style="77" customWidth="1"/>
    <col min="6682" max="6682" width="10.85546875" style="77" customWidth="1"/>
    <col min="6683" max="6685" width="10.140625" style="77" customWidth="1"/>
    <col min="6686" max="6686" width="11.85546875" style="77" customWidth="1"/>
    <col min="6687" max="6912" width="9.140625" style="77"/>
    <col min="6913" max="6913" width="0.7109375" style="77" customWidth="1"/>
    <col min="6914" max="6914" width="32.5703125" style="77" customWidth="1"/>
    <col min="6915" max="6915" width="24.140625" style="77" customWidth="1"/>
    <col min="6916" max="6923" width="2" style="77" customWidth="1"/>
    <col min="6924" max="6924" width="3.140625" style="77" customWidth="1"/>
    <col min="6925" max="6937" width="2" style="77" customWidth="1"/>
    <col min="6938" max="6938" width="10.85546875" style="77" customWidth="1"/>
    <col min="6939" max="6941" width="10.140625" style="77" customWidth="1"/>
    <col min="6942" max="6942" width="11.85546875" style="77" customWidth="1"/>
    <col min="6943" max="7168" width="9.140625" style="77"/>
    <col min="7169" max="7169" width="0.7109375" style="77" customWidth="1"/>
    <col min="7170" max="7170" width="32.5703125" style="77" customWidth="1"/>
    <col min="7171" max="7171" width="24.140625" style="77" customWidth="1"/>
    <col min="7172" max="7179" width="2" style="77" customWidth="1"/>
    <col min="7180" max="7180" width="3.140625" style="77" customWidth="1"/>
    <col min="7181" max="7193" width="2" style="77" customWidth="1"/>
    <col min="7194" max="7194" width="10.85546875" style="77" customWidth="1"/>
    <col min="7195" max="7197" width="10.140625" style="77" customWidth="1"/>
    <col min="7198" max="7198" width="11.85546875" style="77" customWidth="1"/>
    <col min="7199" max="7424" width="9.140625" style="77"/>
    <col min="7425" max="7425" width="0.7109375" style="77" customWidth="1"/>
    <col min="7426" max="7426" width="32.5703125" style="77" customWidth="1"/>
    <col min="7427" max="7427" width="24.140625" style="77" customWidth="1"/>
    <col min="7428" max="7435" width="2" style="77" customWidth="1"/>
    <col min="7436" max="7436" width="3.140625" style="77" customWidth="1"/>
    <col min="7437" max="7449" width="2" style="77" customWidth="1"/>
    <col min="7450" max="7450" width="10.85546875" style="77" customWidth="1"/>
    <col min="7451" max="7453" width="10.140625" style="77" customWidth="1"/>
    <col min="7454" max="7454" width="11.85546875" style="77" customWidth="1"/>
    <col min="7455" max="7680" width="9.140625" style="77"/>
    <col min="7681" max="7681" width="0.7109375" style="77" customWidth="1"/>
    <col min="7682" max="7682" width="32.5703125" style="77" customWidth="1"/>
    <col min="7683" max="7683" width="24.140625" style="77" customWidth="1"/>
    <col min="7684" max="7691" width="2" style="77" customWidth="1"/>
    <col min="7692" max="7692" width="3.140625" style="77" customWidth="1"/>
    <col min="7693" max="7705" width="2" style="77" customWidth="1"/>
    <col min="7706" max="7706" width="10.85546875" style="77" customWidth="1"/>
    <col min="7707" max="7709" width="10.140625" style="77" customWidth="1"/>
    <col min="7710" max="7710" width="11.85546875" style="77" customWidth="1"/>
    <col min="7711" max="7936" width="9.140625" style="77"/>
    <col min="7937" max="7937" width="0.7109375" style="77" customWidth="1"/>
    <col min="7938" max="7938" width="32.5703125" style="77" customWidth="1"/>
    <col min="7939" max="7939" width="24.140625" style="77" customWidth="1"/>
    <col min="7940" max="7947" width="2" style="77" customWidth="1"/>
    <col min="7948" max="7948" width="3.140625" style="77" customWidth="1"/>
    <col min="7949" max="7961" width="2" style="77" customWidth="1"/>
    <col min="7962" max="7962" width="10.85546875" style="77" customWidth="1"/>
    <col min="7963" max="7965" width="10.140625" style="77" customWidth="1"/>
    <col min="7966" max="7966" width="11.85546875" style="77" customWidth="1"/>
    <col min="7967" max="8192" width="9.140625" style="77"/>
    <col min="8193" max="8193" width="0.7109375" style="77" customWidth="1"/>
    <col min="8194" max="8194" width="32.5703125" style="77" customWidth="1"/>
    <col min="8195" max="8195" width="24.140625" style="77" customWidth="1"/>
    <col min="8196" max="8203" width="2" style="77" customWidth="1"/>
    <col min="8204" max="8204" width="3.140625" style="77" customWidth="1"/>
    <col min="8205" max="8217" width="2" style="77" customWidth="1"/>
    <col min="8218" max="8218" width="10.85546875" style="77" customWidth="1"/>
    <col min="8219" max="8221" width="10.140625" style="77" customWidth="1"/>
    <col min="8222" max="8222" width="11.85546875" style="77" customWidth="1"/>
    <col min="8223" max="8448" width="9.140625" style="77"/>
    <col min="8449" max="8449" width="0.7109375" style="77" customWidth="1"/>
    <col min="8450" max="8450" width="32.5703125" style="77" customWidth="1"/>
    <col min="8451" max="8451" width="24.140625" style="77" customWidth="1"/>
    <col min="8452" max="8459" width="2" style="77" customWidth="1"/>
    <col min="8460" max="8460" width="3.140625" style="77" customWidth="1"/>
    <col min="8461" max="8473" width="2" style="77" customWidth="1"/>
    <col min="8474" max="8474" width="10.85546875" style="77" customWidth="1"/>
    <col min="8475" max="8477" width="10.140625" style="77" customWidth="1"/>
    <col min="8478" max="8478" width="11.85546875" style="77" customWidth="1"/>
    <col min="8479" max="8704" width="9.140625" style="77"/>
    <col min="8705" max="8705" width="0.7109375" style="77" customWidth="1"/>
    <col min="8706" max="8706" width="32.5703125" style="77" customWidth="1"/>
    <col min="8707" max="8707" width="24.140625" style="77" customWidth="1"/>
    <col min="8708" max="8715" width="2" style="77" customWidth="1"/>
    <col min="8716" max="8716" width="3.140625" style="77" customWidth="1"/>
    <col min="8717" max="8729" width="2" style="77" customWidth="1"/>
    <col min="8730" max="8730" width="10.85546875" style="77" customWidth="1"/>
    <col min="8731" max="8733" width="10.140625" style="77" customWidth="1"/>
    <col min="8734" max="8734" width="11.85546875" style="77" customWidth="1"/>
    <col min="8735" max="8960" width="9.140625" style="77"/>
    <col min="8961" max="8961" width="0.7109375" style="77" customWidth="1"/>
    <col min="8962" max="8962" width="32.5703125" style="77" customWidth="1"/>
    <col min="8963" max="8963" width="24.140625" style="77" customWidth="1"/>
    <col min="8964" max="8971" width="2" style="77" customWidth="1"/>
    <col min="8972" max="8972" width="3.140625" style="77" customWidth="1"/>
    <col min="8973" max="8985" width="2" style="77" customWidth="1"/>
    <col min="8986" max="8986" width="10.85546875" style="77" customWidth="1"/>
    <col min="8987" max="8989" width="10.140625" style="77" customWidth="1"/>
    <col min="8990" max="8990" width="11.85546875" style="77" customWidth="1"/>
    <col min="8991" max="9216" width="9.140625" style="77"/>
    <col min="9217" max="9217" width="0.7109375" style="77" customWidth="1"/>
    <col min="9218" max="9218" width="32.5703125" style="77" customWidth="1"/>
    <col min="9219" max="9219" width="24.140625" style="77" customWidth="1"/>
    <col min="9220" max="9227" width="2" style="77" customWidth="1"/>
    <col min="9228" max="9228" width="3.140625" style="77" customWidth="1"/>
    <col min="9229" max="9241" width="2" style="77" customWidth="1"/>
    <col min="9242" max="9242" width="10.85546875" style="77" customWidth="1"/>
    <col min="9243" max="9245" width="10.140625" style="77" customWidth="1"/>
    <col min="9246" max="9246" width="11.85546875" style="77" customWidth="1"/>
    <col min="9247" max="9472" width="9.140625" style="77"/>
    <col min="9473" max="9473" width="0.7109375" style="77" customWidth="1"/>
    <col min="9474" max="9474" width="32.5703125" style="77" customWidth="1"/>
    <col min="9475" max="9475" width="24.140625" style="77" customWidth="1"/>
    <col min="9476" max="9483" width="2" style="77" customWidth="1"/>
    <col min="9484" max="9484" width="3.140625" style="77" customWidth="1"/>
    <col min="9485" max="9497" width="2" style="77" customWidth="1"/>
    <col min="9498" max="9498" width="10.85546875" style="77" customWidth="1"/>
    <col min="9499" max="9501" width="10.140625" style="77" customWidth="1"/>
    <col min="9502" max="9502" width="11.85546875" style="77" customWidth="1"/>
    <col min="9503" max="9728" width="9.140625" style="77"/>
    <col min="9729" max="9729" width="0.7109375" style="77" customWidth="1"/>
    <col min="9730" max="9730" width="32.5703125" style="77" customWidth="1"/>
    <col min="9731" max="9731" width="24.140625" style="77" customWidth="1"/>
    <col min="9732" max="9739" width="2" style="77" customWidth="1"/>
    <col min="9740" max="9740" width="3.140625" style="77" customWidth="1"/>
    <col min="9741" max="9753" width="2" style="77" customWidth="1"/>
    <col min="9754" max="9754" width="10.85546875" style="77" customWidth="1"/>
    <col min="9755" max="9757" width="10.140625" style="77" customWidth="1"/>
    <col min="9758" max="9758" width="11.85546875" style="77" customWidth="1"/>
    <col min="9759" max="9984" width="9.140625" style="77"/>
    <col min="9985" max="9985" width="0.7109375" style="77" customWidth="1"/>
    <col min="9986" max="9986" width="32.5703125" style="77" customWidth="1"/>
    <col min="9987" max="9987" width="24.140625" style="77" customWidth="1"/>
    <col min="9988" max="9995" width="2" style="77" customWidth="1"/>
    <col min="9996" max="9996" width="3.140625" style="77" customWidth="1"/>
    <col min="9997" max="10009" width="2" style="77" customWidth="1"/>
    <col min="10010" max="10010" width="10.85546875" style="77" customWidth="1"/>
    <col min="10011" max="10013" width="10.140625" style="77" customWidth="1"/>
    <col min="10014" max="10014" width="11.85546875" style="77" customWidth="1"/>
    <col min="10015" max="10240" width="9.140625" style="77"/>
    <col min="10241" max="10241" width="0.7109375" style="77" customWidth="1"/>
    <col min="10242" max="10242" width="32.5703125" style="77" customWidth="1"/>
    <col min="10243" max="10243" width="24.140625" style="77" customWidth="1"/>
    <col min="10244" max="10251" width="2" style="77" customWidth="1"/>
    <col min="10252" max="10252" width="3.140625" style="77" customWidth="1"/>
    <col min="10253" max="10265" width="2" style="77" customWidth="1"/>
    <col min="10266" max="10266" width="10.85546875" style="77" customWidth="1"/>
    <col min="10267" max="10269" width="10.140625" style="77" customWidth="1"/>
    <col min="10270" max="10270" width="11.85546875" style="77" customWidth="1"/>
    <col min="10271" max="10496" width="9.140625" style="77"/>
    <col min="10497" max="10497" width="0.7109375" style="77" customWidth="1"/>
    <col min="10498" max="10498" width="32.5703125" style="77" customWidth="1"/>
    <col min="10499" max="10499" width="24.140625" style="77" customWidth="1"/>
    <col min="10500" max="10507" width="2" style="77" customWidth="1"/>
    <col min="10508" max="10508" width="3.140625" style="77" customWidth="1"/>
    <col min="10509" max="10521" width="2" style="77" customWidth="1"/>
    <col min="10522" max="10522" width="10.85546875" style="77" customWidth="1"/>
    <col min="10523" max="10525" width="10.140625" style="77" customWidth="1"/>
    <col min="10526" max="10526" width="11.85546875" style="77" customWidth="1"/>
    <col min="10527" max="10752" width="9.140625" style="77"/>
    <col min="10753" max="10753" width="0.7109375" style="77" customWidth="1"/>
    <col min="10754" max="10754" width="32.5703125" style="77" customWidth="1"/>
    <col min="10755" max="10755" width="24.140625" style="77" customWidth="1"/>
    <col min="10756" max="10763" width="2" style="77" customWidth="1"/>
    <col min="10764" max="10764" width="3.140625" style="77" customWidth="1"/>
    <col min="10765" max="10777" width="2" style="77" customWidth="1"/>
    <col min="10778" max="10778" width="10.85546875" style="77" customWidth="1"/>
    <col min="10779" max="10781" width="10.140625" style="77" customWidth="1"/>
    <col min="10782" max="10782" width="11.85546875" style="77" customWidth="1"/>
    <col min="10783" max="11008" width="9.140625" style="77"/>
    <col min="11009" max="11009" width="0.7109375" style="77" customWidth="1"/>
    <col min="11010" max="11010" width="32.5703125" style="77" customWidth="1"/>
    <col min="11011" max="11011" width="24.140625" style="77" customWidth="1"/>
    <col min="11012" max="11019" width="2" style="77" customWidth="1"/>
    <col min="11020" max="11020" width="3.140625" style="77" customWidth="1"/>
    <col min="11021" max="11033" width="2" style="77" customWidth="1"/>
    <col min="11034" max="11034" width="10.85546875" style="77" customWidth="1"/>
    <col min="11035" max="11037" width="10.140625" style="77" customWidth="1"/>
    <col min="11038" max="11038" width="11.85546875" style="77" customWidth="1"/>
    <col min="11039" max="11264" width="9.140625" style="77"/>
    <col min="11265" max="11265" width="0.7109375" style="77" customWidth="1"/>
    <col min="11266" max="11266" width="32.5703125" style="77" customWidth="1"/>
    <col min="11267" max="11267" width="24.140625" style="77" customWidth="1"/>
    <col min="11268" max="11275" width="2" style="77" customWidth="1"/>
    <col min="11276" max="11276" width="3.140625" style="77" customWidth="1"/>
    <col min="11277" max="11289" width="2" style="77" customWidth="1"/>
    <col min="11290" max="11290" width="10.85546875" style="77" customWidth="1"/>
    <col min="11291" max="11293" width="10.140625" style="77" customWidth="1"/>
    <col min="11294" max="11294" width="11.85546875" style="77" customWidth="1"/>
    <col min="11295" max="11520" width="9.140625" style="77"/>
    <col min="11521" max="11521" width="0.7109375" style="77" customWidth="1"/>
    <col min="11522" max="11522" width="32.5703125" style="77" customWidth="1"/>
    <col min="11523" max="11523" width="24.140625" style="77" customWidth="1"/>
    <col min="11524" max="11531" width="2" style="77" customWidth="1"/>
    <col min="11532" max="11532" width="3.140625" style="77" customWidth="1"/>
    <col min="11533" max="11545" width="2" style="77" customWidth="1"/>
    <col min="11546" max="11546" width="10.85546875" style="77" customWidth="1"/>
    <col min="11547" max="11549" width="10.140625" style="77" customWidth="1"/>
    <col min="11550" max="11550" width="11.85546875" style="77" customWidth="1"/>
    <col min="11551" max="11776" width="9.140625" style="77"/>
    <col min="11777" max="11777" width="0.7109375" style="77" customWidth="1"/>
    <col min="11778" max="11778" width="32.5703125" style="77" customWidth="1"/>
    <col min="11779" max="11779" width="24.140625" style="77" customWidth="1"/>
    <col min="11780" max="11787" width="2" style="77" customWidth="1"/>
    <col min="11788" max="11788" width="3.140625" style="77" customWidth="1"/>
    <col min="11789" max="11801" width="2" style="77" customWidth="1"/>
    <col min="11802" max="11802" width="10.85546875" style="77" customWidth="1"/>
    <col min="11803" max="11805" width="10.140625" style="77" customWidth="1"/>
    <col min="11806" max="11806" width="11.85546875" style="77" customWidth="1"/>
    <col min="11807" max="12032" width="9.140625" style="77"/>
    <col min="12033" max="12033" width="0.7109375" style="77" customWidth="1"/>
    <col min="12034" max="12034" width="32.5703125" style="77" customWidth="1"/>
    <col min="12035" max="12035" width="24.140625" style="77" customWidth="1"/>
    <col min="12036" max="12043" width="2" style="77" customWidth="1"/>
    <col min="12044" max="12044" width="3.140625" style="77" customWidth="1"/>
    <col min="12045" max="12057" width="2" style="77" customWidth="1"/>
    <col min="12058" max="12058" width="10.85546875" style="77" customWidth="1"/>
    <col min="12059" max="12061" width="10.140625" style="77" customWidth="1"/>
    <col min="12062" max="12062" width="11.85546875" style="77" customWidth="1"/>
    <col min="12063" max="12288" width="9.140625" style="77"/>
    <col min="12289" max="12289" width="0.7109375" style="77" customWidth="1"/>
    <col min="12290" max="12290" width="32.5703125" style="77" customWidth="1"/>
    <col min="12291" max="12291" width="24.140625" style="77" customWidth="1"/>
    <col min="12292" max="12299" width="2" style="77" customWidth="1"/>
    <col min="12300" max="12300" width="3.140625" style="77" customWidth="1"/>
    <col min="12301" max="12313" width="2" style="77" customWidth="1"/>
    <col min="12314" max="12314" width="10.85546875" style="77" customWidth="1"/>
    <col min="12315" max="12317" width="10.140625" style="77" customWidth="1"/>
    <col min="12318" max="12318" width="11.85546875" style="77" customWidth="1"/>
    <col min="12319" max="12544" width="9.140625" style="77"/>
    <col min="12545" max="12545" width="0.7109375" style="77" customWidth="1"/>
    <col min="12546" max="12546" width="32.5703125" style="77" customWidth="1"/>
    <col min="12547" max="12547" width="24.140625" style="77" customWidth="1"/>
    <col min="12548" max="12555" width="2" style="77" customWidth="1"/>
    <col min="12556" max="12556" width="3.140625" style="77" customWidth="1"/>
    <col min="12557" max="12569" width="2" style="77" customWidth="1"/>
    <col min="12570" max="12570" width="10.85546875" style="77" customWidth="1"/>
    <col min="12571" max="12573" width="10.140625" style="77" customWidth="1"/>
    <col min="12574" max="12574" width="11.85546875" style="77" customWidth="1"/>
    <col min="12575" max="12800" width="9.140625" style="77"/>
    <col min="12801" max="12801" width="0.7109375" style="77" customWidth="1"/>
    <col min="12802" max="12802" width="32.5703125" style="77" customWidth="1"/>
    <col min="12803" max="12803" width="24.140625" style="77" customWidth="1"/>
    <col min="12804" max="12811" width="2" style="77" customWidth="1"/>
    <col min="12812" max="12812" width="3.140625" style="77" customWidth="1"/>
    <col min="12813" max="12825" width="2" style="77" customWidth="1"/>
    <col min="12826" max="12826" width="10.85546875" style="77" customWidth="1"/>
    <col min="12827" max="12829" width="10.140625" style="77" customWidth="1"/>
    <col min="12830" max="12830" width="11.85546875" style="77" customWidth="1"/>
    <col min="12831" max="13056" width="9.140625" style="77"/>
    <col min="13057" max="13057" width="0.7109375" style="77" customWidth="1"/>
    <col min="13058" max="13058" width="32.5703125" style="77" customWidth="1"/>
    <col min="13059" max="13059" width="24.140625" style="77" customWidth="1"/>
    <col min="13060" max="13067" width="2" style="77" customWidth="1"/>
    <col min="13068" max="13068" width="3.140625" style="77" customWidth="1"/>
    <col min="13069" max="13081" width="2" style="77" customWidth="1"/>
    <col min="13082" max="13082" width="10.85546875" style="77" customWidth="1"/>
    <col min="13083" max="13085" width="10.140625" style="77" customWidth="1"/>
    <col min="13086" max="13086" width="11.85546875" style="77" customWidth="1"/>
    <col min="13087" max="13312" width="9.140625" style="77"/>
    <col min="13313" max="13313" width="0.7109375" style="77" customWidth="1"/>
    <col min="13314" max="13314" width="32.5703125" style="77" customWidth="1"/>
    <col min="13315" max="13315" width="24.140625" style="77" customWidth="1"/>
    <col min="13316" max="13323" width="2" style="77" customWidth="1"/>
    <col min="13324" max="13324" width="3.140625" style="77" customWidth="1"/>
    <col min="13325" max="13337" width="2" style="77" customWidth="1"/>
    <col min="13338" max="13338" width="10.85546875" style="77" customWidth="1"/>
    <col min="13339" max="13341" width="10.140625" style="77" customWidth="1"/>
    <col min="13342" max="13342" width="11.85546875" style="77" customWidth="1"/>
    <col min="13343" max="13568" width="9.140625" style="77"/>
    <col min="13569" max="13569" width="0.7109375" style="77" customWidth="1"/>
    <col min="13570" max="13570" width="32.5703125" style="77" customWidth="1"/>
    <col min="13571" max="13571" width="24.140625" style="77" customWidth="1"/>
    <col min="13572" max="13579" width="2" style="77" customWidth="1"/>
    <col min="13580" max="13580" width="3.140625" style="77" customWidth="1"/>
    <col min="13581" max="13593" width="2" style="77" customWidth="1"/>
    <col min="13594" max="13594" width="10.85546875" style="77" customWidth="1"/>
    <col min="13595" max="13597" width="10.140625" style="77" customWidth="1"/>
    <col min="13598" max="13598" width="11.85546875" style="77" customWidth="1"/>
    <col min="13599" max="13824" width="9.140625" style="77"/>
    <col min="13825" max="13825" width="0.7109375" style="77" customWidth="1"/>
    <col min="13826" max="13826" width="32.5703125" style="77" customWidth="1"/>
    <col min="13827" max="13827" width="24.140625" style="77" customWidth="1"/>
    <col min="13828" max="13835" width="2" style="77" customWidth="1"/>
    <col min="13836" max="13836" width="3.140625" style="77" customWidth="1"/>
    <col min="13837" max="13849" width="2" style="77" customWidth="1"/>
    <col min="13850" max="13850" width="10.85546875" style="77" customWidth="1"/>
    <col min="13851" max="13853" width="10.140625" style="77" customWidth="1"/>
    <col min="13854" max="13854" width="11.85546875" style="77" customWidth="1"/>
    <col min="13855" max="14080" width="9.140625" style="77"/>
    <col min="14081" max="14081" width="0.7109375" style="77" customWidth="1"/>
    <col min="14082" max="14082" width="32.5703125" style="77" customWidth="1"/>
    <col min="14083" max="14083" width="24.140625" style="77" customWidth="1"/>
    <col min="14084" max="14091" width="2" style="77" customWidth="1"/>
    <col min="14092" max="14092" width="3.140625" style="77" customWidth="1"/>
    <col min="14093" max="14105" width="2" style="77" customWidth="1"/>
    <col min="14106" max="14106" width="10.85546875" style="77" customWidth="1"/>
    <col min="14107" max="14109" width="10.140625" style="77" customWidth="1"/>
    <col min="14110" max="14110" width="11.85546875" style="77" customWidth="1"/>
    <col min="14111" max="14336" width="9.140625" style="77"/>
    <col min="14337" max="14337" width="0.7109375" style="77" customWidth="1"/>
    <col min="14338" max="14338" width="32.5703125" style="77" customWidth="1"/>
    <col min="14339" max="14339" width="24.140625" style="77" customWidth="1"/>
    <col min="14340" max="14347" width="2" style="77" customWidth="1"/>
    <col min="14348" max="14348" width="3.140625" style="77" customWidth="1"/>
    <col min="14349" max="14361" width="2" style="77" customWidth="1"/>
    <col min="14362" max="14362" width="10.85546875" style="77" customWidth="1"/>
    <col min="14363" max="14365" width="10.140625" style="77" customWidth="1"/>
    <col min="14366" max="14366" width="11.85546875" style="77" customWidth="1"/>
    <col min="14367" max="14592" width="9.140625" style="77"/>
    <col min="14593" max="14593" width="0.7109375" style="77" customWidth="1"/>
    <col min="14594" max="14594" width="32.5703125" style="77" customWidth="1"/>
    <col min="14595" max="14595" width="24.140625" style="77" customWidth="1"/>
    <col min="14596" max="14603" width="2" style="77" customWidth="1"/>
    <col min="14604" max="14604" width="3.140625" style="77" customWidth="1"/>
    <col min="14605" max="14617" width="2" style="77" customWidth="1"/>
    <col min="14618" max="14618" width="10.85546875" style="77" customWidth="1"/>
    <col min="14619" max="14621" width="10.140625" style="77" customWidth="1"/>
    <col min="14622" max="14622" width="11.85546875" style="77" customWidth="1"/>
    <col min="14623" max="14848" width="9.140625" style="77"/>
    <col min="14849" max="14849" width="0.7109375" style="77" customWidth="1"/>
    <col min="14850" max="14850" width="32.5703125" style="77" customWidth="1"/>
    <col min="14851" max="14851" width="24.140625" style="77" customWidth="1"/>
    <col min="14852" max="14859" width="2" style="77" customWidth="1"/>
    <col min="14860" max="14860" width="3.140625" style="77" customWidth="1"/>
    <col min="14861" max="14873" width="2" style="77" customWidth="1"/>
    <col min="14874" max="14874" width="10.85546875" style="77" customWidth="1"/>
    <col min="14875" max="14877" width="10.140625" style="77" customWidth="1"/>
    <col min="14878" max="14878" width="11.85546875" style="77" customWidth="1"/>
    <col min="14879" max="15104" width="9.140625" style="77"/>
    <col min="15105" max="15105" width="0.7109375" style="77" customWidth="1"/>
    <col min="15106" max="15106" width="32.5703125" style="77" customWidth="1"/>
    <col min="15107" max="15107" width="24.140625" style="77" customWidth="1"/>
    <col min="15108" max="15115" width="2" style="77" customWidth="1"/>
    <col min="15116" max="15116" width="3.140625" style="77" customWidth="1"/>
    <col min="15117" max="15129" width="2" style="77" customWidth="1"/>
    <col min="15130" max="15130" width="10.85546875" style="77" customWidth="1"/>
    <col min="15131" max="15133" width="10.140625" style="77" customWidth="1"/>
    <col min="15134" max="15134" width="11.85546875" style="77" customWidth="1"/>
    <col min="15135" max="15360" width="9.140625" style="77"/>
    <col min="15361" max="15361" width="0.7109375" style="77" customWidth="1"/>
    <col min="15362" max="15362" width="32.5703125" style="77" customWidth="1"/>
    <col min="15363" max="15363" width="24.140625" style="77" customWidth="1"/>
    <col min="15364" max="15371" width="2" style="77" customWidth="1"/>
    <col min="15372" max="15372" width="3.140625" style="77" customWidth="1"/>
    <col min="15373" max="15385" width="2" style="77" customWidth="1"/>
    <col min="15386" max="15386" width="10.85546875" style="77" customWidth="1"/>
    <col min="15387" max="15389" width="10.140625" style="77" customWidth="1"/>
    <col min="15390" max="15390" width="11.85546875" style="77" customWidth="1"/>
    <col min="15391" max="15616" width="9.140625" style="77"/>
    <col min="15617" max="15617" width="0.7109375" style="77" customWidth="1"/>
    <col min="15618" max="15618" width="32.5703125" style="77" customWidth="1"/>
    <col min="15619" max="15619" width="24.140625" style="77" customWidth="1"/>
    <col min="15620" max="15627" width="2" style="77" customWidth="1"/>
    <col min="15628" max="15628" width="3.140625" style="77" customWidth="1"/>
    <col min="15629" max="15641" width="2" style="77" customWidth="1"/>
    <col min="15642" max="15642" width="10.85546875" style="77" customWidth="1"/>
    <col min="15643" max="15645" width="10.140625" style="77" customWidth="1"/>
    <col min="15646" max="15646" width="11.85546875" style="77" customWidth="1"/>
    <col min="15647" max="15872" width="9.140625" style="77"/>
    <col min="15873" max="15873" width="0.7109375" style="77" customWidth="1"/>
    <col min="15874" max="15874" width="32.5703125" style="77" customWidth="1"/>
    <col min="15875" max="15875" width="24.140625" style="77" customWidth="1"/>
    <col min="15876" max="15883" width="2" style="77" customWidth="1"/>
    <col min="15884" max="15884" width="3.140625" style="77" customWidth="1"/>
    <col min="15885" max="15897" width="2" style="77" customWidth="1"/>
    <col min="15898" max="15898" width="10.85546875" style="77" customWidth="1"/>
    <col min="15899" max="15901" width="10.140625" style="77" customWidth="1"/>
    <col min="15902" max="15902" width="11.85546875" style="77" customWidth="1"/>
    <col min="15903" max="16128" width="9.140625" style="77"/>
    <col min="16129" max="16129" width="0.7109375" style="77" customWidth="1"/>
    <col min="16130" max="16130" width="32.5703125" style="77" customWidth="1"/>
    <col min="16131" max="16131" width="24.140625" style="77" customWidth="1"/>
    <col min="16132" max="16139" width="2" style="77" customWidth="1"/>
    <col min="16140" max="16140" width="3.140625" style="77" customWidth="1"/>
    <col min="16141" max="16153" width="2" style="77" customWidth="1"/>
    <col min="16154" max="16154" width="10.85546875" style="77" customWidth="1"/>
    <col min="16155" max="16157" width="10.140625" style="77" customWidth="1"/>
    <col min="16158" max="16158" width="11.85546875" style="77" customWidth="1"/>
    <col min="16159" max="16384" width="9.140625" style="77"/>
  </cols>
  <sheetData>
    <row r="1" spans="2:30" ht="24.95" customHeight="1">
      <c r="B1" s="473" t="s">
        <v>584</v>
      </c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</row>
    <row r="2" spans="2:30" ht="9.9499999999999993" customHeight="1"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</row>
    <row r="3" spans="2:30" ht="30.75" customHeight="1">
      <c r="B3" s="78" t="s">
        <v>585</v>
      </c>
      <c r="C3" s="79" t="s">
        <v>586</v>
      </c>
      <c r="D3" s="475" t="s">
        <v>587</v>
      </c>
      <c r="E3" s="475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475"/>
      <c r="T3" s="475"/>
      <c r="U3" s="475"/>
      <c r="V3" s="475"/>
      <c r="W3" s="475"/>
      <c r="X3" s="475"/>
      <c r="Y3" s="475"/>
      <c r="Z3" s="80" t="s">
        <v>588</v>
      </c>
      <c r="AA3" s="79" t="s">
        <v>14</v>
      </c>
      <c r="AB3" s="79" t="s">
        <v>13</v>
      </c>
      <c r="AC3" s="79" t="s">
        <v>2</v>
      </c>
      <c r="AD3" s="81" t="s">
        <v>589</v>
      </c>
    </row>
    <row r="4" spans="2:30" ht="19.7" hidden="1" customHeight="1">
      <c r="B4" s="82" t="s">
        <v>590</v>
      </c>
      <c r="C4" s="83" t="s">
        <v>591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5" t="str">
        <f>TEXT(AA4+AB4+AC4,"#,##0")</f>
        <v>47,809</v>
      </c>
      <c r="AA4" s="86">
        <f>TRUNC(AA5+AA6+AA7+AA8)</f>
        <v>22864</v>
      </c>
      <c r="AB4" s="86">
        <f>TRUNC(AB5+AB6+AB7+AB8)</f>
        <v>11643</v>
      </c>
      <c r="AC4" s="86">
        <f>TRUNC(AC5+AC6+AC7+AC8)</f>
        <v>13302</v>
      </c>
      <c r="AD4" s="87"/>
    </row>
    <row r="5" spans="2:30" ht="19.7" hidden="1" customHeight="1">
      <c r="B5" s="88" t="s">
        <v>592</v>
      </c>
      <c r="C5" s="89" t="s">
        <v>4</v>
      </c>
      <c r="D5" s="471">
        <v>65238</v>
      </c>
      <c r="E5" s="471"/>
      <c r="F5" s="471"/>
      <c r="G5" s="471"/>
      <c r="H5" s="471"/>
      <c r="I5" s="471" t="s">
        <v>593</v>
      </c>
      <c r="J5" s="471"/>
      <c r="K5" s="476">
        <f>[186]기계경비적용기준!D7</f>
        <v>1153.3</v>
      </c>
      <c r="L5" s="471"/>
      <c r="M5" s="471"/>
      <c r="N5" s="84" t="s">
        <v>594</v>
      </c>
      <c r="O5" s="471">
        <v>1768</v>
      </c>
      <c r="P5" s="471"/>
      <c r="Q5" s="471"/>
      <c r="R5" s="84" t="s">
        <v>594</v>
      </c>
      <c r="S5" s="471" t="s">
        <v>595</v>
      </c>
      <c r="T5" s="471"/>
      <c r="U5" s="471"/>
      <c r="V5" s="84"/>
      <c r="W5" s="84"/>
      <c r="X5" s="84"/>
      <c r="Y5" s="84"/>
      <c r="Z5" s="90"/>
      <c r="AA5" s="91"/>
      <c r="AB5" s="91"/>
      <c r="AC5" s="91">
        <f>TRUNC(TRUNC(D5*K5)/1000) * 1000*O5*0.0000001</f>
        <v>13302.078399999999</v>
      </c>
      <c r="AD5" s="92" t="s">
        <v>4</v>
      </c>
    </row>
    <row r="6" spans="2:30" ht="19.7" hidden="1" customHeight="1">
      <c r="B6" s="88" t="s">
        <v>596</v>
      </c>
      <c r="C6" s="89" t="s">
        <v>597</v>
      </c>
      <c r="D6" s="470">
        <v>5.8</v>
      </c>
      <c r="E6" s="471"/>
      <c r="F6" s="471"/>
      <c r="G6" s="471"/>
      <c r="H6" s="84" t="s">
        <v>598</v>
      </c>
      <c r="I6" s="84" t="s">
        <v>594</v>
      </c>
      <c r="J6" s="471">
        <f>자재단가대비표!M6</f>
        <v>1673</v>
      </c>
      <c r="K6" s="471"/>
      <c r="L6" s="471"/>
      <c r="M6" s="471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90"/>
      <c r="AA6" s="91"/>
      <c r="AB6" s="91">
        <f>TRUNC(D6*J6,0)</f>
        <v>9703</v>
      </c>
      <c r="AC6" s="91"/>
      <c r="AD6" s="92" t="s">
        <v>4</v>
      </c>
    </row>
    <row r="7" spans="2:30" ht="19.7" hidden="1" customHeight="1">
      <c r="B7" s="88" t="s">
        <v>599</v>
      </c>
      <c r="C7" s="89" t="s">
        <v>600</v>
      </c>
      <c r="D7" s="470">
        <v>20</v>
      </c>
      <c r="E7" s="471"/>
      <c r="F7" s="471"/>
      <c r="G7" s="471"/>
      <c r="H7" s="84" t="s">
        <v>601</v>
      </c>
      <c r="I7" s="84" t="s">
        <v>594</v>
      </c>
      <c r="J7" s="471">
        <f>AB6</f>
        <v>9703</v>
      </c>
      <c r="K7" s="471"/>
      <c r="L7" s="471"/>
      <c r="M7" s="471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90"/>
      <c r="AA7" s="91"/>
      <c r="AB7" s="91">
        <f>TRUNC(D7/100*J7,0)</f>
        <v>1940</v>
      </c>
      <c r="AC7" s="91"/>
      <c r="AD7" s="92" t="s">
        <v>4</v>
      </c>
    </row>
    <row r="8" spans="2:30" ht="19.7" hidden="1" customHeight="1">
      <c r="B8" s="88" t="s">
        <v>602</v>
      </c>
      <c r="C8" s="89" t="s">
        <v>4</v>
      </c>
      <c r="D8" s="472">
        <v>1</v>
      </c>
      <c r="E8" s="471"/>
      <c r="F8" s="471"/>
      <c r="G8" s="84" t="s">
        <v>98</v>
      </c>
      <c r="H8" s="84" t="s">
        <v>594</v>
      </c>
      <c r="I8" s="471">
        <f>'[187]노무비 목록표'!E4</f>
        <v>109748</v>
      </c>
      <c r="J8" s="471"/>
      <c r="K8" s="471"/>
      <c r="L8" s="471"/>
      <c r="M8" s="84" t="s">
        <v>594</v>
      </c>
      <c r="N8" s="471" t="s">
        <v>603</v>
      </c>
      <c r="O8" s="471"/>
      <c r="P8" s="471"/>
      <c r="Q8" s="471"/>
      <c r="R8" s="471"/>
      <c r="S8" s="471"/>
      <c r="T8" s="471"/>
      <c r="U8" s="471"/>
      <c r="V8" s="471"/>
      <c r="W8" s="84"/>
      <c r="X8" s="84"/>
      <c r="Y8" s="84"/>
      <c r="Z8" s="90"/>
      <c r="AA8" s="91">
        <f>TRUNC(D8*I8*(1/8*16/12*25/20),0)</f>
        <v>22864</v>
      </c>
      <c r="AB8" s="91"/>
      <c r="AC8" s="91"/>
      <c r="AD8" s="92" t="s">
        <v>4</v>
      </c>
    </row>
    <row r="9" spans="2:30" ht="19.7" hidden="1" customHeight="1">
      <c r="B9" s="88"/>
      <c r="C9" s="89"/>
      <c r="D9" s="93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90"/>
      <c r="AA9" s="91"/>
      <c r="AB9" s="91"/>
      <c r="AC9" s="91"/>
      <c r="AD9" s="92"/>
    </row>
    <row r="10" spans="2:30" ht="19.7" hidden="1" customHeight="1">
      <c r="B10" s="88"/>
      <c r="C10" s="89"/>
      <c r="D10" s="93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90"/>
      <c r="AA10" s="91"/>
      <c r="AB10" s="91"/>
      <c r="AC10" s="91"/>
      <c r="AD10" s="92"/>
    </row>
    <row r="11" spans="2:30" ht="19.7" hidden="1" customHeight="1">
      <c r="B11" s="88"/>
      <c r="C11" s="89"/>
      <c r="D11" s="93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90"/>
      <c r="AA11" s="91"/>
      <c r="AB11" s="91"/>
      <c r="AC11" s="91"/>
      <c r="AD11" s="92"/>
    </row>
    <row r="12" spans="2:30" ht="19.7" hidden="1" customHeight="1">
      <c r="B12" s="88"/>
      <c r="C12" s="89"/>
      <c r="D12" s="93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90"/>
      <c r="AA12" s="91"/>
      <c r="AB12" s="91"/>
      <c r="AC12" s="91"/>
      <c r="AD12" s="92"/>
    </row>
    <row r="13" spans="2:30" ht="19.7" hidden="1" customHeight="1">
      <c r="B13" s="88"/>
      <c r="C13" s="89"/>
      <c r="D13" s="93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90"/>
      <c r="AA13" s="91"/>
      <c r="AB13" s="91"/>
      <c r="AC13" s="91"/>
      <c r="AD13" s="92"/>
    </row>
    <row r="14" spans="2:30" ht="19.7" hidden="1" customHeight="1">
      <c r="B14" s="88"/>
      <c r="C14" s="89"/>
      <c r="D14" s="93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90"/>
      <c r="AA14" s="91"/>
      <c r="AB14" s="91"/>
      <c r="AC14" s="91"/>
      <c r="AD14" s="92"/>
    </row>
    <row r="15" spans="2:30" ht="19.7" hidden="1" customHeight="1">
      <c r="B15" s="88"/>
      <c r="C15" s="89"/>
      <c r="D15" s="93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90"/>
      <c r="AA15" s="91"/>
      <c r="AB15" s="91"/>
      <c r="AC15" s="91"/>
      <c r="AD15" s="92"/>
    </row>
    <row r="16" spans="2:30" ht="19.7" hidden="1" customHeight="1">
      <c r="B16" s="88"/>
      <c r="C16" s="89"/>
      <c r="D16" s="93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90"/>
      <c r="AA16" s="91"/>
      <c r="AB16" s="91"/>
      <c r="AC16" s="91"/>
      <c r="AD16" s="92"/>
    </row>
    <row r="17" spans="2:30" ht="19.7" hidden="1" customHeight="1">
      <c r="B17" s="88"/>
      <c r="C17" s="89"/>
      <c r="D17" s="93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90"/>
      <c r="AA17" s="91"/>
      <c r="AB17" s="91"/>
      <c r="AC17" s="91"/>
      <c r="AD17" s="92"/>
    </row>
    <row r="18" spans="2:30" ht="19.7" hidden="1" customHeight="1">
      <c r="B18" s="88"/>
      <c r="C18" s="89"/>
      <c r="D18" s="93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90"/>
      <c r="AA18" s="91"/>
      <c r="AB18" s="91"/>
      <c r="AC18" s="91"/>
      <c r="AD18" s="92"/>
    </row>
    <row r="19" spans="2:30" ht="19.7" hidden="1" customHeight="1">
      <c r="B19" s="88"/>
      <c r="C19" s="89"/>
      <c r="D19" s="93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90"/>
      <c r="AA19" s="91"/>
      <c r="AB19" s="91"/>
      <c r="AC19" s="91"/>
      <c r="AD19" s="92"/>
    </row>
    <row r="20" spans="2:30" ht="19.7" hidden="1" customHeight="1">
      <c r="B20" s="88"/>
      <c r="C20" s="89"/>
      <c r="D20" s="93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90"/>
      <c r="AA20" s="91"/>
      <c r="AB20" s="91"/>
      <c r="AC20" s="91"/>
      <c r="AD20" s="92"/>
    </row>
    <row r="21" spans="2:30" ht="19.7" hidden="1" customHeight="1">
      <c r="B21" s="88"/>
      <c r="C21" s="89"/>
      <c r="D21" s="93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90"/>
      <c r="AA21" s="91"/>
      <c r="AB21" s="91"/>
      <c r="AC21" s="91"/>
      <c r="AD21" s="92"/>
    </row>
    <row r="22" spans="2:30" ht="19.7" hidden="1" customHeight="1">
      <c r="B22" s="88"/>
      <c r="C22" s="89"/>
      <c r="D22" s="93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90"/>
      <c r="AA22" s="91"/>
      <c r="AB22" s="91"/>
      <c r="AC22" s="91"/>
      <c r="AD22" s="92"/>
    </row>
    <row r="23" spans="2:30" ht="19.7" hidden="1" customHeight="1">
      <c r="B23" s="88"/>
      <c r="C23" s="89"/>
      <c r="D23" s="93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90"/>
      <c r="AA23" s="91"/>
      <c r="AB23" s="91"/>
      <c r="AC23" s="91"/>
      <c r="AD23" s="92"/>
    </row>
    <row r="24" spans="2:30" ht="19.7" hidden="1" customHeight="1">
      <c r="B24" s="88"/>
      <c r="C24" s="89"/>
      <c r="D24" s="93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90"/>
      <c r="AA24" s="91"/>
      <c r="AB24" s="91"/>
      <c r="AC24" s="91"/>
      <c r="AD24" s="92"/>
    </row>
    <row r="25" spans="2:30" ht="19.7" hidden="1" customHeight="1">
      <c r="B25" s="88"/>
      <c r="C25" s="89"/>
      <c r="D25" s="93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90"/>
      <c r="AA25" s="91"/>
      <c r="AB25" s="91"/>
      <c r="AC25" s="91"/>
      <c r="AD25" s="92"/>
    </row>
    <row r="26" spans="2:30" ht="19.7" hidden="1" customHeight="1">
      <c r="B26" s="88"/>
      <c r="C26" s="89"/>
      <c r="D26" s="93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90"/>
      <c r="AA26" s="91"/>
      <c r="AB26" s="91"/>
      <c r="AC26" s="91"/>
      <c r="AD26" s="92"/>
    </row>
    <row r="27" spans="2:30" ht="19.7" hidden="1" customHeight="1">
      <c r="B27" s="88"/>
      <c r="C27" s="89"/>
      <c r="D27" s="93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90"/>
      <c r="AA27" s="91"/>
      <c r="AB27" s="91"/>
      <c r="AC27" s="91"/>
      <c r="AD27" s="92"/>
    </row>
    <row r="28" spans="2:30" ht="19.7" hidden="1" customHeight="1">
      <c r="B28" s="94"/>
      <c r="C28" s="95"/>
      <c r="D28" s="96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8"/>
      <c r="AA28" s="99"/>
      <c r="AB28" s="99"/>
      <c r="AC28" s="99"/>
      <c r="AD28" s="100"/>
    </row>
    <row r="29" spans="2:30" ht="19.7" customHeight="1">
      <c r="B29" s="82" t="s">
        <v>604</v>
      </c>
      <c r="C29" s="83" t="s">
        <v>591</v>
      </c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5" t="str">
        <f>TEXT(AA29+AB29+AC29,"#,##0")</f>
        <v>55,136</v>
      </c>
      <c r="AA29" s="86">
        <f>TRUNC(AA30+AA31+AA32+AA33)</f>
        <v>22864</v>
      </c>
      <c r="AB29" s="86">
        <f>TRUNC(AB30+AB31+AB32+AB33)</f>
        <v>8836</v>
      </c>
      <c r="AC29" s="86">
        <f>TRUNC(AC30+AC31+AC32+AC33)</f>
        <v>23436</v>
      </c>
      <c r="AD29" s="87"/>
    </row>
    <row r="30" spans="2:30" ht="19.7" customHeight="1">
      <c r="B30" s="88" t="s">
        <v>592</v>
      </c>
      <c r="C30" s="89" t="s">
        <v>4</v>
      </c>
      <c r="D30" s="471">
        <v>105000000</v>
      </c>
      <c r="E30" s="471"/>
      <c r="F30" s="471"/>
      <c r="G30" s="471"/>
      <c r="H30" s="471"/>
      <c r="I30" s="471" t="s">
        <v>605</v>
      </c>
      <c r="J30" s="471"/>
      <c r="K30" s="471">
        <v>2232</v>
      </c>
      <c r="L30" s="471"/>
      <c r="M30" s="471"/>
      <c r="N30" s="84" t="s">
        <v>594</v>
      </c>
      <c r="O30" s="471" t="s">
        <v>595</v>
      </c>
      <c r="P30" s="471"/>
      <c r="Q30" s="471"/>
      <c r="R30" s="84"/>
      <c r="S30" s="84"/>
      <c r="T30" s="84"/>
      <c r="U30" s="84"/>
      <c r="V30" s="84"/>
      <c r="W30" s="84"/>
      <c r="X30" s="84"/>
      <c r="Y30" s="84"/>
      <c r="Z30" s="90"/>
      <c r="AA30" s="91"/>
      <c r="AB30" s="91"/>
      <c r="AC30" s="91">
        <f>TRUNC(D30*K30*0.0000001,0)</f>
        <v>23436</v>
      </c>
      <c r="AD30" s="92" t="s">
        <v>4</v>
      </c>
    </row>
    <row r="31" spans="2:30" ht="19.7" customHeight="1">
      <c r="B31" s="88" t="s">
        <v>596</v>
      </c>
      <c r="C31" s="89" t="s">
        <v>597</v>
      </c>
      <c r="D31" s="470">
        <v>3.8</v>
      </c>
      <c r="E31" s="471"/>
      <c r="F31" s="471"/>
      <c r="G31" s="471"/>
      <c r="H31" s="84" t="s">
        <v>598</v>
      </c>
      <c r="I31" s="84" t="s">
        <v>594</v>
      </c>
      <c r="J31" s="471">
        <f>자재단가대비표!E6</f>
        <v>1673</v>
      </c>
      <c r="K31" s="471"/>
      <c r="L31" s="471"/>
      <c r="M31" s="471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90"/>
      <c r="AA31" s="91"/>
      <c r="AB31" s="91">
        <f>TRUNC(D31*J31,0)</f>
        <v>6357</v>
      </c>
      <c r="AC31" s="91"/>
      <c r="AD31" s="92" t="s">
        <v>4</v>
      </c>
    </row>
    <row r="32" spans="2:30" ht="19.7" customHeight="1">
      <c r="B32" s="88" t="s">
        <v>599</v>
      </c>
      <c r="C32" s="89" t="s">
        <v>600</v>
      </c>
      <c r="D32" s="470">
        <v>39</v>
      </c>
      <c r="E32" s="471"/>
      <c r="F32" s="471"/>
      <c r="G32" s="471"/>
      <c r="H32" s="84" t="s">
        <v>601</v>
      </c>
      <c r="I32" s="84" t="s">
        <v>594</v>
      </c>
      <c r="J32" s="471">
        <f>AB31</f>
        <v>6357</v>
      </c>
      <c r="K32" s="471"/>
      <c r="L32" s="471"/>
      <c r="M32" s="471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90"/>
      <c r="AA32" s="91"/>
      <c r="AB32" s="91">
        <f>TRUNC(D32/100*J32,0)</f>
        <v>2479</v>
      </c>
      <c r="AC32" s="91"/>
      <c r="AD32" s="92" t="s">
        <v>4</v>
      </c>
    </row>
    <row r="33" spans="2:30" ht="19.7" customHeight="1">
      <c r="B33" s="88" t="s">
        <v>602</v>
      </c>
      <c r="C33" s="89" t="s">
        <v>4</v>
      </c>
      <c r="D33" s="472">
        <v>1</v>
      </c>
      <c r="E33" s="471"/>
      <c r="F33" s="471"/>
      <c r="G33" s="84" t="s">
        <v>98</v>
      </c>
      <c r="H33" s="84" t="s">
        <v>594</v>
      </c>
      <c r="I33" s="471">
        <f>'[187]노무비 목록표'!E4</f>
        <v>109748</v>
      </c>
      <c r="J33" s="471"/>
      <c r="K33" s="471"/>
      <c r="L33" s="471"/>
      <c r="M33" s="84" t="s">
        <v>594</v>
      </c>
      <c r="N33" s="471" t="s">
        <v>603</v>
      </c>
      <c r="O33" s="471"/>
      <c r="P33" s="471"/>
      <c r="Q33" s="471"/>
      <c r="R33" s="471"/>
      <c r="S33" s="471"/>
      <c r="T33" s="471"/>
      <c r="U33" s="471"/>
      <c r="V33" s="471"/>
      <c r="W33" s="84"/>
      <c r="X33" s="84"/>
      <c r="Y33" s="84"/>
      <c r="Z33" s="90"/>
      <c r="AA33" s="91">
        <f>TRUNC(D33*I33*(1/8*16/12*25/20),0)</f>
        <v>22864</v>
      </c>
      <c r="AB33" s="91"/>
      <c r="AC33" s="91"/>
      <c r="AD33" s="92" t="s">
        <v>4</v>
      </c>
    </row>
    <row r="34" spans="2:30" ht="19.7" customHeight="1">
      <c r="B34" s="88"/>
      <c r="C34" s="89"/>
      <c r="D34" s="93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90"/>
      <c r="AA34" s="91"/>
      <c r="AB34" s="91"/>
      <c r="AC34" s="91"/>
      <c r="AD34" s="92"/>
    </row>
    <row r="35" spans="2:30" ht="19.7" customHeight="1">
      <c r="B35" s="88"/>
      <c r="C35" s="89"/>
      <c r="D35" s="93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90"/>
      <c r="AA35" s="91"/>
      <c r="AB35" s="91"/>
      <c r="AC35" s="91"/>
      <c r="AD35" s="92"/>
    </row>
    <row r="36" spans="2:30" ht="19.7" customHeight="1">
      <c r="B36" s="88"/>
      <c r="C36" s="89"/>
      <c r="D36" s="93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90"/>
      <c r="AA36" s="91"/>
      <c r="AB36" s="91"/>
      <c r="AC36" s="91"/>
      <c r="AD36" s="92"/>
    </row>
    <row r="37" spans="2:30" ht="19.7" customHeight="1">
      <c r="B37" s="88"/>
      <c r="C37" s="89"/>
      <c r="D37" s="93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90"/>
      <c r="AA37" s="91"/>
      <c r="AB37" s="91"/>
      <c r="AC37" s="91"/>
      <c r="AD37" s="92"/>
    </row>
    <row r="38" spans="2:30" ht="19.7" customHeight="1">
      <c r="B38" s="88"/>
      <c r="C38" s="89"/>
      <c r="D38" s="93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90"/>
      <c r="AA38" s="91"/>
      <c r="AB38" s="91"/>
      <c r="AC38" s="91"/>
      <c r="AD38" s="92"/>
    </row>
    <row r="39" spans="2:30" ht="19.7" customHeight="1">
      <c r="B39" s="88"/>
      <c r="C39" s="89"/>
      <c r="D39" s="93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90"/>
      <c r="AA39" s="91"/>
      <c r="AB39" s="91"/>
      <c r="AC39" s="91"/>
      <c r="AD39" s="92"/>
    </row>
    <row r="40" spans="2:30" ht="19.7" customHeight="1">
      <c r="B40" s="88"/>
      <c r="C40" s="89"/>
      <c r="D40" s="93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90"/>
      <c r="AA40" s="91"/>
      <c r="AB40" s="91"/>
      <c r="AC40" s="91"/>
      <c r="AD40" s="92"/>
    </row>
    <row r="41" spans="2:30" ht="19.7" customHeight="1">
      <c r="B41" s="88"/>
      <c r="C41" s="89"/>
      <c r="D41" s="93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90"/>
      <c r="AA41" s="91"/>
      <c r="AB41" s="91"/>
      <c r="AC41" s="91"/>
      <c r="AD41" s="92"/>
    </row>
    <row r="42" spans="2:30" ht="19.7" customHeight="1">
      <c r="B42" s="88"/>
      <c r="C42" s="89"/>
      <c r="D42" s="93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90"/>
      <c r="AA42" s="91"/>
      <c r="AB42" s="91"/>
      <c r="AC42" s="91"/>
      <c r="AD42" s="92"/>
    </row>
    <row r="43" spans="2:30" ht="19.7" customHeight="1">
      <c r="B43" s="88"/>
      <c r="C43" s="89"/>
      <c r="D43" s="93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90"/>
      <c r="AA43" s="91"/>
      <c r="AB43" s="91"/>
      <c r="AC43" s="91"/>
      <c r="AD43" s="92"/>
    </row>
    <row r="44" spans="2:30" ht="19.7" customHeight="1">
      <c r="B44" s="94" t="s">
        <v>4</v>
      </c>
      <c r="C44" s="95" t="s">
        <v>4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8"/>
      <c r="AA44" s="99"/>
      <c r="AB44" s="99"/>
      <c r="AC44" s="99"/>
      <c r="AD44" s="100" t="s">
        <v>4</v>
      </c>
    </row>
    <row r="45" spans="2:30" ht="19.7" customHeight="1">
      <c r="B45" s="82" t="s">
        <v>606</v>
      </c>
      <c r="C45" s="83" t="s">
        <v>607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5" t="str">
        <f>TEXT(AA45+AB45+AC45,"#,##0")</f>
        <v>55,503</v>
      </c>
      <c r="AA45" s="86">
        <f>TRUNC(AA46+AA47+AA48+AA49)</f>
        <v>22864</v>
      </c>
      <c r="AB45" s="86">
        <f>TRUNC(AB46+AB47+AB48+AB49)</f>
        <v>12925</v>
      </c>
      <c r="AC45" s="86">
        <f>TRUNC(AC46+AC47+AC48+AC49)</f>
        <v>19714</v>
      </c>
      <c r="AD45" s="87"/>
    </row>
    <row r="46" spans="2:30" ht="19.7" customHeight="1">
      <c r="B46" s="88" t="s">
        <v>592</v>
      </c>
      <c r="C46" s="89" t="s">
        <v>4</v>
      </c>
      <c r="D46" s="471">
        <v>107512</v>
      </c>
      <c r="E46" s="471"/>
      <c r="F46" s="471"/>
      <c r="G46" s="471"/>
      <c r="H46" s="471"/>
      <c r="I46" s="471" t="s">
        <v>593</v>
      </c>
      <c r="J46" s="471"/>
      <c r="K46" s="476">
        <f>[186]기계경비적용기준!D7</f>
        <v>1153.3</v>
      </c>
      <c r="L46" s="471"/>
      <c r="M46" s="471"/>
      <c r="N46" s="84" t="s">
        <v>594</v>
      </c>
      <c r="O46" s="471">
        <v>1590</v>
      </c>
      <c r="P46" s="471"/>
      <c r="Q46" s="471"/>
      <c r="R46" s="84" t="s">
        <v>594</v>
      </c>
      <c r="S46" s="471" t="s">
        <v>595</v>
      </c>
      <c r="T46" s="471"/>
      <c r="U46" s="471"/>
      <c r="V46" s="84"/>
      <c r="W46" s="84"/>
      <c r="X46" s="84"/>
      <c r="Y46" s="84"/>
      <c r="Z46" s="90"/>
      <c r="AA46" s="91"/>
      <c r="AB46" s="91"/>
      <c r="AC46" s="91">
        <f>TRUNC(TRUNC(D46*K46)/1000) * 1000*O46*0.0000001</f>
        <v>19714.886999999999</v>
      </c>
      <c r="AD46" s="92" t="s">
        <v>4</v>
      </c>
    </row>
    <row r="47" spans="2:30" ht="19.7" customHeight="1">
      <c r="B47" s="88" t="s">
        <v>596</v>
      </c>
      <c r="C47" s="89" t="s">
        <v>597</v>
      </c>
      <c r="D47" s="470">
        <v>7.2</v>
      </c>
      <c r="E47" s="471"/>
      <c r="F47" s="471"/>
      <c r="G47" s="471"/>
      <c r="H47" s="84" t="s">
        <v>598</v>
      </c>
      <c r="I47" s="84" t="s">
        <v>594</v>
      </c>
      <c r="J47" s="471">
        <f>[186]자재단가!R6</f>
        <v>1496</v>
      </c>
      <c r="K47" s="471"/>
      <c r="L47" s="471"/>
      <c r="M47" s="47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90"/>
      <c r="AA47" s="91"/>
      <c r="AB47" s="91">
        <f>TRUNC(D47*J47,0)</f>
        <v>10771</v>
      </c>
      <c r="AC47" s="91"/>
      <c r="AD47" s="92" t="s">
        <v>4</v>
      </c>
    </row>
    <row r="48" spans="2:30" ht="19.7" customHeight="1">
      <c r="B48" s="88" t="s">
        <v>599</v>
      </c>
      <c r="C48" s="89" t="s">
        <v>600</v>
      </c>
      <c r="D48" s="470">
        <v>20</v>
      </c>
      <c r="E48" s="471"/>
      <c r="F48" s="471"/>
      <c r="G48" s="471"/>
      <c r="H48" s="84" t="s">
        <v>601</v>
      </c>
      <c r="I48" s="84" t="s">
        <v>594</v>
      </c>
      <c r="J48" s="471">
        <f>AB47</f>
        <v>10771</v>
      </c>
      <c r="K48" s="471"/>
      <c r="L48" s="471"/>
      <c r="M48" s="47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90"/>
      <c r="AA48" s="91"/>
      <c r="AB48" s="91">
        <f>TRUNC(D48/100*J48,0)</f>
        <v>2154</v>
      </c>
      <c r="AC48" s="91"/>
      <c r="AD48" s="92" t="s">
        <v>4</v>
      </c>
    </row>
    <row r="49" spans="2:30" ht="19.7" customHeight="1">
      <c r="B49" s="88" t="s">
        <v>602</v>
      </c>
      <c r="C49" s="89" t="s">
        <v>4</v>
      </c>
      <c r="D49" s="472">
        <v>1</v>
      </c>
      <c r="E49" s="471"/>
      <c r="F49" s="471"/>
      <c r="G49" s="84" t="s">
        <v>98</v>
      </c>
      <c r="H49" s="84" t="s">
        <v>594</v>
      </c>
      <c r="I49" s="471">
        <f>[186]노임단가!L55</f>
        <v>109748</v>
      </c>
      <c r="J49" s="471"/>
      <c r="K49" s="471"/>
      <c r="L49" s="471"/>
      <c r="M49" s="84" t="s">
        <v>594</v>
      </c>
      <c r="N49" s="471" t="s">
        <v>603</v>
      </c>
      <c r="O49" s="471"/>
      <c r="P49" s="471"/>
      <c r="Q49" s="471"/>
      <c r="R49" s="471"/>
      <c r="S49" s="471"/>
      <c r="T49" s="471"/>
      <c r="U49" s="471"/>
      <c r="V49" s="471"/>
      <c r="W49" s="84"/>
      <c r="X49" s="84"/>
      <c r="Y49" s="84"/>
      <c r="Z49" s="90"/>
      <c r="AA49" s="91">
        <f>TRUNC(D49*I49*[186]기계경비적용기준!E18,0)</f>
        <v>22864</v>
      </c>
      <c r="AB49" s="91"/>
      <c r="AC49" s="91"/>
      <c r="AD49" s="92" t="s">
        <v>4</v>
      </c>
    </row>
    <row r="50" spans="2:30" ht="19.7" customHeight="1">
      <c r="B50" s="88" t="s">
        <v>4</v>
      </c>
      <c r="C50" s="89" t="s">
        <v>4</v>
      </c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90"/>
      <c r="AA50" s="91"/>
      <c r="AB50" s="91"/>
      <c r="AC50" s="91"/>
      <c r="AD50" s="92" t="s">
        <v>4</v>
      </c>
    </row>
    <row r="51" spans="2:30" ht="19.7" customHeight="1">
      <c r="B51" s="82" t="s">
        <v>608</v>
      </c>
      <c r="C51" s="83" t="s">
        <v>609</v>
      </c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5" t="str">
        <f>TEXT(AA51+AB51+AC51,"#,##0")</f>
        <v>63,462</v>
      </c>
      <c r="AA51" s="86">
        <f>TRUNC(AA52+AA53+AA54+AA55)</f>
        <v>22864</v>
      </c>
      <c r="AB51" s="86">
        <f>TRUNC(AB52+AB53+AB54+AB55)</f>
        <v>15438</v>
      </c>
      <c r="AC51" s="86">
        <f>TRUNC(AC52+AC53+AC54+AC55)</f>
        <v>25160</v>
      </c>
      <c r="AD51" s="87"/>
    </row>
    <row r="52" spans="2:30" ht="19.7" customHeight="1">
      <c r="B52" s="88" t="s">
        <v>592</v>
      </c>
      <c r="C52" s="89" t="s">
        <v>4</v>
      </c>
      <c r="D52" s="471">
        <v>137209</v>
      </c>
      <c r="E52" s="471"/>
      <c r="F52" s="471"/>
      <c r="G52" s="471"/>
      <c r="H52" s="471"/>
      <c r="I52" s="471" t="s">
        <v>593</v>
      </c>
      <c r="J52" s="471"/>
      <c r="K52" s="476">
        <f>[186]기계경비적용기준!D7</f>
        <v>1153.3</v>
      </c>
      <c r="L52" s="471"/>
      <c r="M52" s="471"/>
      <c r="N52" s="84" t="s">
        <v>594</v>
      </c>
      <c r="O52" s="471">
        <v>1590</v>
      </c>
      <c r="P52" s="471"/>
      <c r="Q52" s="471"/>
      <c r="R52" s="84" t="s">
        <v>594</v>
      </c>
      <c r="S52" s="471" t="s">
        <v>595</v>
      </c>
      <c r="T52" s="471"/>
      <c r="U52" s="471"/>
      <c r="V52" s="84"/>
      <c r="W52" s="84"/>
      <c r="X52" s="84"/>
      <c r="Y52" s="84"/>
      <c r="Z52" s="90"/>
      <c r="AA52" s="91"/>
      <c r="AB52" s="91"/>
      <c r="AC52" s="91">
        <f>TRUNC(TRUNC(D52*K52)/1000) * 1000*O52*0.0000001</f>
        <v>25160.636999999999</v>
      </c>
      <c r="AD52" s="92" t="s">
        <v>4</v>
      </c>
    </row>
    <row r="53" spans="2:30" ht="19.7" customHeight="1">
      <c r="B53" s="88" t="s">
        <v>596</v>
      </c>
      <c r="C53" s="89" t="s">
        <v>597</v>
      </c>
      <c r="D53" s="470">
        <v>8.6</v>
      </c>
      <c r="E53" s="471"/>
      <c r="F53" s="471"/>
      <c r="G53" s="471"/>
      <c r="H53" s="84" t="s">
        <v>598</v>
      </c>
      <c r="I53" s="84" t="s">
        <v>594</v>
      </c>
      <c r="J53" s="471">
        <f>[186]자재단가!R6</f>
        <v>1496</v>
      </c>
      <c r="K53" s="471"/>
      <c r="L53" s="471"/>
      <c r="M53" s="471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90"/>
      <c r="AA53" s="91"/>
      <c r="AB53" s="91">
        <f>TRUNC(D53*J53,0)</f>
        <v>12865</v>
      </c>
      <c r="AC53" s="91"/>
      <c r="AD53" s="92" t="s">
        <v>4</v>
      </c>
    </row>
    <row r="54" spans="2:30" ht="19.7" customHeight="1">
      <c r="B54" s="88" t="s">
        <v>599</v>
      </c>
      <c r="C54" s="89" t="s">
        <v>600</v>
      </c>
      <c r="D54" s="470">
        <v>20</v>
      </c>
      <c r="E54" s="471"/>
      <c r="F54" s="471"/>
      <c r="G54" s="471"/>
      <c r="H54" s="84" t="s">
        <v>601</v>
      </c>
      <c r="I54" s="84" t="s">
        <v>594</v>
      </c>
      <c r="J54" s="471">
        <f>AB53</f>
        <v>12865</v>
      </c>
      <c r="K54" s="471"/>
      <c r="L54" s="471"/>
      <c r="M54" s="471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90"/>
      <c r="AA54" s="91"/>
      <c r="AB54" s="91">
        <f>TRUNC(D54/100*J54,0)</f>
        <v>2573</v>
      </c>
      <c r="AC54" s="91"/>
      <c r="AD54" s="92" t="s">
        <v>4</v>
      </c>
    </row>
    <row r="55" spans="2:30" ht="19.7" customHeight="1">
      <c r="B55" s="88" t="s">
        <v>602</v>
      </c>
      <c r="C55" s="89" t="s">
        <v>4</v>
      </c>
      <c r="D55" s="472">
        <v>1</v>
      </c>
      <c r="E55" s="471"/>
      <c r="F55" s="471"/>
      <c r="G55" s="84" t="s">
        <v>98</v>
      </c>
      <c r="H55" s="84" t="s">
        <v>594</v>
      </c>
      <c r="I55" s="471">
        <f>[186]노임단가!L55</f>
        <v>109748</v>
      </c>
      <c r="J55" s="471"/>
      <c r="K55" s="471"/>
      <c r="L55" s="471"/>
      <c r="M55" s="84" t="s">
        <v>594</v>
      </c>
      <c r="N55" s="471" t="s">
        <v>603</v>
      </c>
      <c r="O55" s="471"/>
      <c r="P55" s="471"/>
      <c r="Q55" s="471"/>
      <c r="R55" s="471"/>
      <c r="S55" s="471"/>
      <c r="T55" s="471"/>
      <c r="U55" s="471"/>
      <c r="V55" s="471"/>
      <c r="W55" s="84"/>
      <c r="X55" s="84"/>
      <c r="Y55" s="84"/>
      <c r="Z55" s="90"/>
      <c r="AA55" s="91">
        <f>TRUNC(D55*I55*[186]기계경비적용기준!E18,0)</f>
        <v>22864</v>
      </c>
      <c r="AB55" s="91"/>
      <c r="AC55" s="91"/>
      <c r="AD55" s="92" t="s">
        <v>4</v>
      </c>
    </row>
    <row r="56" spans="2:30" ht="19.7" customHeight="1">
      <c r="B56" s="88" t="s">
        <v>4</v>
      </c>
      <c r="C56" s="89" t="s">
        <v>4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90"/>
      <c r="AA56" s="91"/>
      <c r="AB56" s="91"/>
      <c r="AC56" s="91"/>
      <c r="AD56" s="92" t="s">
        <v>4</v>
      </c>
    </row>
    <row r="57" spans="2:30" ht="19.7" customHeight="1">
      <c r="B57" s="82" t="s">
        <v>610</v>
      </c>
      <c r="C57" s="83" t="s">
        <v>611</v>
      </c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5" t="str">
        <f>TEXT(AA57+AB57+AC57,"#,##0")</f>
        <v>69,200</v>
      </c>
      <c r="AA57" s="86">
        <f>TRUNC(AA58+AA59+AA60+AA61)</f>
        <v>22864</v>
      </c>
      <c r="AB57" s="86">
        <f>TRUNC(AB58+AB59+AB60+AB61)</f>
        <v>17233</v>
      </c>
      <c r="AC57" s="86">
        <f>TRUNC(AC58+AC59+AC60+AC61)</f>
        <v>29103</v>
      </c>
      <c r="AD57" s="87"/>
    </row>
    <row r="58" spans="2:30" ht="19.7" customHeight="1">
      <c r="B58" s="88" t="s">
        <v>592</v>
      </c>
      <c r="C58" s="89" t="s">
        <v>4</v>
      </c>
      <c r="D58" s="471">
        <v>158714</v>
      </c>
      <c r="E58" s="471"/>
      <c r="F58" s="471"/>
      <c r="G58" s="471"/>
      <c r="H58" s="471"/>
      <c r="I58" s="471" t="s">
        <v>593</v>
      </c>
      <c r="J58" s="471"/>
      <c r="K58" s="476">
        <f>[186]기계경비적용기준!D7</f>
        <v>1153.3</v>
      </c>
      <c r="L58" s="471"/>
      <c r="M58" s="471"/>
      <c r="N58" s="84" t="s">
        <v>594</v>
      </c>
      <c r="O58" s="471">
        <v>1590</v>
      </c>
      <c r="P58" s="471"/>
      <c r="Q58" s="471"/>
      <c r="R58" s="84" t="s">
        <v>594</v>
      </c>
      <c r="S58" s="471" t="s">
        <v>595</v>
      </c>
      <c r="T58" s="471"/>
      <c r="U58" s="471"/>
      <c r="V58" s="84"/>
      <c r="W58" s="84"/>
      <c r="X58" s="84"/>
      <c r="Y58" s="84"/>
      <c r="Z58" s="90"/>
      <c r="AA58" s="91"/>
      <c r="AB58" s="91"/>
      <c r="AC58" s="91">
        <f>TRUNC(TRUNC(D58*K58)/1000) * 1000*O58*0.0000001</f>
        <v>29103.995999999999</v>
      </c>
      <c r="AD58" s="92" t="s">
        <v>4</v>
      </c>
    </row>
    <row r="59" spans="2:30" ht="19.7" customHeight="1">
      <c r="B59" s="88" t="s">
        <v>596</v>
      </c>
      <c r="C59" s="89" t="s">
        <v>597</v>
      </c>
      <c r="D59" s="470">
        <v>9.6</v>
      </c>
      <c r="E59" s="471"/>
      <c r="F59" s="471"/>
      <c r="G59" s="471"/>
      <c r="H59" s="84" t="s">
        <v>598</v>
      </c>
      <c r="I59" s="84" t="s">
        <v>594</v>
      </c>
      <c r="J59" s="471">
        <f>[186]자재단가!R6</f>
        <v>1496</v>
      </c>
      <c r="K59" s="471"/>
      <c r="L59" s="471"/>
      <c r="M59" s="471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90"/>
      <c r="AA59" s="91"/>
      <c r="AB59" s="91">
        <f>TRUNC(D59*J59,0)</f>
        <v>14361</v>
      </c>
      <c r="AC59" s="91"/>
      <c r="AD59" s="92" t="s">
        <v>4</v>
      </c>
    </row>
    <row r="60" spans="2:30" ht="19.7" customHeight="1">
      <c r="B60" s="88" t="s">
        <v>599</v>
      </c>
      <c r="C60" s="89" t="s">
        <v>600</v>
      </c>
      <c r="D60" s="470">
        <v>20</v>
      </c>
      <c r="E60" s="471"/>
      <c r="F60" s="471"/>
      <c r="G60" s="471"/>
      <c r="H60" s="84" t="s">
        <v>601</v>
      </c>
      <c r="I60" s="84" t="s">
        <v>594</v>
      </c>
      <c r="J60" s="471">
        <f>AB59</f>
        <v>14361</v>
      </c>
      <c r="K60" s="471"/>
      <c r="L60" s="471"/>
      <c r="M60" s="471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90"/>
      <c r="AA60" s="91"/>
      <c r="AB60" s="91">
        <f>TRUNC(D60/100*J60,0)</f>
        <v>2872</v>
      </c>
      <c r="AC60" s="91"/>
      <c r="AD60" s="92" t="s">
        <v>4</v>
      </c>
    </row>
    <row r="61" spans="2:30" ht="19.7" customHeight="1">
      <c r="B61" s="101" t="s">
        <v>602</v>
      </c>
      <c r="C61" s="102" t="s">
        <v>4</v>
      </c>
      <c r="D61" s="478">
        <v>1</v>
      </c>
      <c r="E61" s="477"/>
      <c r="F61" s="477"/>
      <c r="G61" s="103" t="s">
        <v>98</v>
      </c>
      <c r="H61" s="103" t="s">
        <v>594</v>
      </c>
      <c r="I61" s="477">
        <f>[186]노임단가!L55</f>
        <v>109748</v>
      </c>
      <c r="J61" s="477"/>
      <c r="K61" s="477"/>
      <c r="L61" s="477"/>
      <c r="M61" s="103" t="s">
        <v>594</v>
      </c>
      <c r="N61" s="477" t="s">
        <v>603</v>
      </c>
      <c r="O61" s="477"/>
      <c r="P61" s="477"/>
      <c r="Q61" s="477"/>
      <c r="R61" s="477"/>
      <c r="S61" s="477"/>
      <c r="T61" s="477"/>
      <c r="U61" s="477"/>
      <c r="V61" s="477"/>
      <c r="W61" s="103"/>
      <c r="X61" s="103"/>
      <c r="Y61" s="103"/>
      <c r="Z61" s="104"/>
      <c r="AA61" s="105">
        <f>TRUNC(D61*I61*[186]기계경비적용기준!E18,0)</f>
        <v>22864</v>
      </c>
      <c r="AB61" s="105"/>
      <c r="AC61" s="105"/>
      <c r="AD61" s="106" t="s">
        <v>4</v>
      </c>
    </row>
    <row r="62" spans="2:30" ht="19.7" customHeight="1">
      <c r="B62" s="88" t="s">
        <v>4</v>
      </c>
      <c r="C62" s="89" t="s">
        <v>4</v>
      </c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90"/>
      <c r="AA62" s="91"/>
      <c r="AB62" s="91"/>
      <c r="AC62" s="91"/>
      <c r="AD62" s="92" t="s">
        <v>4</v>
      </c>
    </row>
    <row r="63" spans="2:30" ht="19.7" customHeight="1">
      <c r="B63" s="82" t="s">
        <v>612</v>
      </c>
      <c r="C63" s="83" t="s">
        <v>613</v>
      </c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5" t="str">
        <f>TEXT(AA63+AB63+AC63,"#,##0")</f>
        <v>79,454</v>
      </c>
      <c r="AA63" s="86">
        <f>TRUNC(AA64+AA65+AA66+AA67)</f>
        <v>22864</v>
      </c>
      <c r="AB63" s="86">
        <f>TRUNC(AB64+AB65+AB66+AB67)</f>
        <v>18849</v>
      </c>
      <c r="AC63" s="86">
        <f>TRUNC(AC64+AC65+AC66+AC67)</f>
        <v>37741</v>
      </c>
      <c r="AD63" s="87"/>
    </row>
    <row r="64" spans="2:30" ht="19.7" customHeight="1">
      <c r="B64" s="88" t="s">
        <v>592</v>
      </c>
      <c r="C64" s="89" t="s">
        <v>4</v>
      </c>
      <c r="D64" s="471">
        <v>205814</v>
      </c>
      <c r="E64" s="471"/>
      <c r="F64" s="471"/>
      <c r="G64" s="471"/>
      <c r="H64" s="471"/>
      <c r="I64" s="471" t="s">
        <v>593</v>
      </c>
      <c r="J64" s="471"/>
      <c r="K64" s="476">
        <f>[186]기계경비적용기준!D7</f>
        <v>1153.3</v>
      </c>
      <c r="L64" s="471"/>
      <c r="M64" s="471"/>
      <c r="N64" s="84" t="s">
        <v>594</v>
      </c>
      <c r="O64" s="471">
        <v>1590</v>
      </c>
      <c r="P64" s="471"/>
      <c r="Q64" s="471"/>
      <c r="R64" s="84" t="s">
        <v>594</v>
      </c>
      <c r="S64" s="471" t="s">
        <v>595</v>
      </c>
      <c r="T64" s="471"/>
      <c r="U64" s="471"/>
      <c r="V64" s="84"/>
      <c r="W64" s="84"/>
      <c r="X64" s="84"/>
      <c r="Y64" s="84"/>
      <c r="Z64" s="90"/>
      <c r="AA64" s="91"/>
      <c r="AB64" s="91"/>
      <c r="AC64" s="91">
        <f>TRUNC(TRUNC(D64*K64)/1000) * 1000*O64*0.0000001</f>
        <v>37741.034999999996</v>
      </c>
      <c r="AD64" s="92" t="s">
        <v>4</v>
      </c>
    </row>
    <row r="65" spans="2:30" ht="19.7" customHeight="1">
      <c r="B65" s="88" t="s">
        <v>596</v>
      </c>
      <c r="C65" s="89" t="s">
        <v>597</v>
      </c>
      <c r="D65" s="470">
        <v>10.5</v>
      </c>
      <c r="E65" s="471"/>
      <c r="F65" s="471"/>
      <c r="G65" s="471"/>
      <c r="H65" s="84" t="s">
        <v>598</v>
      </c>
      <c r="I65" s="84" t="s">
        <v>594</v>
      </c>
      <c r="J65" s="471">
        <f>[186]자재단가!R6</f>
        <v>1496</v>
      </c>
      <c r="K65" s="471"/>
      <c r="L65" s="471"/>
      <c r="M65" s="471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90"/>
      <c r="AA65" s="91"/>
      <c r="AB65" s="91">
        <f>TRUNC(D65*J65,0)</f>
        <v>15708</v>
      </c>
      <c r="AC65" s="91"/>
      <c r="AD65" s="92" t="s">
        <v>4</v>
      </c>
    </row>
    <row r="66" spans="2:30" ht="19.7" customHeight="1">
      <c r="B66" s="88" t="s">
        <v>599</v>
      </c>
      <c r="C66" s="89" t="s">
        <v>600</v>
      </c>
      <c r="D66" s="470">
        <v>20</v>
      </c>
      <c r="E66" s="471"/>
      <c r="F66" s="471"/>
      <c r="G66" s="471"/>
      <c r="H66" s="84" t="s">
        <v>601</v>
      </c>
      <c r="I66" s="84" t="s">
        <v>594</v>
      </c>
      <c r="J66" s="471">
        <f>AB65</f>
        <v>15708</v>
      </c>
      <c r="K66" s="471"/>
      <c r="L66" s="471"/>
      <c r="M66" s="471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90"/>
      <c r="AA66" s="91"/>
      <c r="AB66" s="91">
        <f>TRUNC(D66/100*J66,0)</f>
        <v>3141</v>
      </c>
      <c r="AC66" s="91"/>
      <c r="AD66" s="92" t="s">
        <v>4</v>
      </c>
    </row>
    <row r="67" spans="2:30" ht="19.7" customHeight="1">
      <c r="B67" s="88" t="s">
        <v>602</v>
      </c>
      <c r="C67" s="89" t="s">
        <v>4</v>
      </c>
      <c r="D67" s="472">
        <v>1</v>
      </c>
      <c r="E67" s="471"/>
      <c r="F67" s="471"/>
      <c r="G67" s="84" t="s">
        <v>98</v>
      </c>
      <c r="H67" s="84" t="s">
        <v>594</v>
      </c>
      <c r="I67" s="471">
        <f>[186]노임단가!L55</f>
        <v>109748</v>
      </c>
      <c r="J67" s="471"/>
      <c r="K67" s="471"/>
      <c r="L67" s="471"/>
      <c r="M67" s="84" t="s">
        <v>594</v>
      </c>
      <c r="N67" s="471" t="s">
        <v>603</v>
      </c>
      <c r="O67" s="471"/>
      <c r="P67" s="471"/>
      <c r="Q67" s="471"/>
      <c r="R67" s="471"/>
      <c r="S67" s="471"/>
      <c r="T67" s="471"/>
      <c r="U67" s="471"/>
      <c r="V67" s="471"/>
      <c r="W67" s="84"/>
      <c r="X67" s="84"/>
      <c r="Y67" s="84"/>
      <c r="Z67" s="90"/>
      <c r="AA67" s="91">
        <f>TRUNC(D67*I67*[186]기계경비적용기준!E18,0)</f>
        <v>22864</v>
      </c>
      <c r="AB67" s="91"/>
      <c r="AC67" s="91"/>
      <c r="AD67" s="92" t="s">
        <v>4</v>
      </c>
    </row>
    <row r="68" spans="2:30" ht="19.7" customHeight="1">
      <c r="B68" s="88" t="s">
        <v>4</v>
      </c>
      <c r="C68" s="89" t="s">
        <v>4</v>
      </c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90"/>
      <c r="AA68" s="91"/>
      <c r="AB68" s="91"/>
      <c r="AC68" s="91"/>
      <c r="AD68" s="92" t="s">
        <v>4</v>
      </c>
    </row>
    <row r="69" spans="2:30" ht="19.7" customHeight="1">
      <c r="B69" s="82" t="s">
        <v>614</v>
      </c>
      <c r="C69" s="83" t="s">
        <v>615</v>
      </c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5" t="str">
        <f>TEXT(AA69+AB69+AC69,"#,##0")</f>
        <v>88,793</v>
      </c>
      <c r="AA69" s="86">
        <f>TRUNC(AA70+AA71+AA72+AA73)</f>
        <v>22864</v>
      </c>
      <c r="AB69" s="86">
        <f>TRUNC(AB70+AB71+AB72+AB73)</f>
        <v>20106</v>
      </c>
      <c r="AC69" s="86">
        <f>TRUNC(AC70+AC71+AC72+AC73)</f>
        <v>45823</v>
      </c>
      <c r="AD69" s="87"/>
    </row>
    <row r="70" spans="2:30" ht="19.7" customHeight="1">
      <c r="B70" s="88" t="s">
        <v>592</v>
      </c>
      <c r="C70" s="89" t="s">
        <v>4</v>
      </c>
      <c r="D70" s="471">
        <v>288200000</v>
      </c>
      <c r="E70" s="471"/>
      <c r="F70" s="471"/>
      <c r="G70" s="471"/>
      <c r="H70" s="471"/>
      <c r="I70" s="471" t="s">
        <v>605</v>
      </c>
      <c r="J70" s="471"/>
      <c r="K70" s="471">
        <v>1590</v>
      </c>
      <c r="L70" s="471"/>
      <c r="M70" s="471"/>
      <c r="N70" s="84" t="s">
        <v>594</v>
      </c>
      <c r="O70" s="471" t="s">
        <v>595</v>
      </c>
      <c r="P70" s="471"/>
      <c r="Q70" s="471"/>
      <c r="R70" s="84"/>
      <c r="S70" s="84"/>
      <c r="T70" s="84"/>
      <c r="U70" s="84"/>
      <c r="V70" s="84"/>
      <c r="W70" s="84"/>
      <c r="X70" s="84"/>
      <c r="Y70" s="84"/>
      <c r="Z70" s="90"/>
      <c r="AA70" s="91"/>
      <c r="AB70" s="91"/>
      <c r="AC70" s="91">
        <f>TRUNC(D70*K70*0.0000001,0)</f>
        <v>45823</v>
      </c>
      <c r="AD70" s="92" t="s">
        <v>4</v>
      </c>
    </row>
    <row r="71" spans="2:30" ht="19.7" customHeight="1">
      <c r="B71" s="88" t="s">
        <v>596</v>
      </c>
      <c r="C71" s="89" t="s">
        <v>597</v>
      </c>
      <c r="D71" s="470">
        <v>11.2</v>
      </c>
      <c r="E71" s="471"/>
      <c r="F71" s="471"/>
      <c r="G71" s="471"/>
      <c r="H71" s="84" t="s">
        <v>598</v>
      </c>
      <c r="I71" s="84" t="s">
        <v>594</v>
      </c>
      <c r="J71" s="471">
        <f>[186]자재단가!R6</f>
        <v>1496</v>
      </c>
      <c r="K71" s="471"/>
      <c r="L71" s="471"/>
      <c r="M71" s="471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90"/>
      <c r="AA71" s="91"/>
      <c r="AB71" s="91">
        <f>TRUNC(D71*J71,0)</f>
        <v>16755</v>
      </c>
      <c r="AC71" s="91"/>
      <c r="AD71" s="92" t="s">
        <v>4</v>
      </c>
    </row>
    <row r="72" spans="2:30" ht="19.7" customHeight="1">
      <c r="B72" s="88" t="s">
        <v>599</v>
      </c>
      <c r="C72" s="89" t="s">
        <v>600</v>
      </c>
      <c r="D72" s="470">
        <v>20</v>
      </c>
      <c r="E72" s="471"/>
      <c r="F72" s="471"/>
      <c r="G72" s="471"/>
      <c r="H72" s="84" t="s">
        <v>601</v>
      </c>
      <c r="I72" s="84" t="s">
        <v>594</v>
      </c>
      <c r="J72" s="471">
        <f>AB71</f>
        <v>16755</v>
      </c>
      <c r="K72" s="471"/>
      <c r="L72" s="471"/>
      <c r="M72" s="471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90"/>
      <c r="AA72" s="91"/>
      <c r="AB72" s="91">
        <f>TRUNC(D72/100*J72,0)</f>
        <v>3351</v>
      </c>
      <c r="AC72" s="91"/>
      <c r="AD72" s="92" t="s">
        <v>4</v>
      </c>
    </row>
    <row r="73" spans="2:30" ht="19.7" customHeight="1">
      <c r="B73" s="88" t="s">
        <v>602</v>
      </c>
      <c r="C73" s="89" t="s">
        <v>4</v>
      </c>
      <c r="D73" s="472">
        <v>1</v>
      </c>
      <c r="E73" s="471"/>
      <c r="F73" s="471"/>
      <c r="G73" s="84" t="s">
        <v>98</v>
      </c>
      <c r="H73" s="84" t="s">
        <v>594</v>
      </c>
      <c r="I73" s="471">
        <f>[186]노임단가!L55</f>
        <v>109748</v>
      </c>
      <c r="J73" s="471"/>
      <c r="K73" s="471"/>
      <c r="L73" s="471"/>
      <c r="M73" s="84" t="s">
        <v>594</v>
      </c>
      <c r="N73" s="471" t="s">
        <v>603</v>
      </c>
      <c r="O73" s="471"/>
      <c r="P73" s="471"/>
      <c r="Q73" s="471"/>
      <c r="R73" s="471"/>
      <c r="S73" s="471"/>
      <c r="T73" s="471"/>
      <c r="U73" s="471"/>
      <c r="V73" s="471"/>
      <c r="W73" s="84"/>
      <c r="X73" s="84"/>
      <c r="Y73" s="84"/>
      <c r="Z73" s="90"/>
      <c r="AA73" s="91">
        <f>TRUNC(D73*I73*[186]기계경비적용기준!E18,0)</f>
        <v>22864</v>
      </c>
      <c r="AB73" s="91"/>
      <c r="AC73" s="91"/>
      <c r="AD73" s="92" t="s">
        <v>4</v>
      </c>
    </row>
    <row r="74" spans="2:30" ht="19.7" customHeight="1">
      <c r="B74" s="88" t="s">
        <v>4</v>
      </c>
      <c r="C74" s="89" t="s">
        <v>4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90"/>
      <c r="AA74" s="91"/>
      <c r="AB74" s="91"/>
      <c r="AC74" s="91"/>
      <c r="AD74" s="92" t="s">
        <v>4</v>
      </c>
    </row>
    <row r="75" spans="2:30" ht="19.7" customHeight="1">
      <c r="B75" s="82" t="s">
        <v>616</v>
      </c>
      <c r="C75" s="83" t="s">
        <v>617</v>
      </c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5" t="str">
        <f>TEXT(AA75+AB75+AC75,"#,##0")</f>
        <v>92,050</v>
      </c>
      <c r="AA75" s="86">
        <f>TRUNC(AA76+AA77+AA78+AA79)</f>
        <v>22864</v>
      </c>
      <c r="AB75" s="86">
        <f>TRUNC(AB76+AB77+AB78+AB79)</f>
        <v>20644</v>
      </c>
      <c r="AC75" s="86">
        <f>TRUNC(AC76+AC77+AC78+AC79)</f>
        <v>48542</v>
      </c>
      <c r="AD75" s="87"/>
    </row>
    <row r="76" spans="2:30" ht="19.7" customHeight="1">
      <c r="B76" s="88" t="s">
        <v>592</v>
      </c>
      <c r="C76" s="89" t="s">
        <v>4</v>
      </c>
      <c r="D76" s="471">
        <v>262406</v>
      </c>
      <c r="E76" s="471"/>
      <c r="F76" s="471"/>
      <c r="G76" s="471"/>
      <c r="H76" s="471"/>
      <c r="I76" s="471" t="s">
        <v>593</v>
      </c>
      <c r="J76" s="471"/>
      <c r="K76" s="476">
        <f>[186]기계경비적용기준!D7</f>
        <v>1153.3</v>
      </c>
      <c r="L76" s="471"/>
      <c r="M76" s="471"/>
      <c r="N76" s="84" t="s">
        <v>594</v>
      </c>
      <c r="O76" s="471">
        <v>1604</v>
      </c>
      <c r="P76" s="471"/>
      <c r="Q76" s="471"/>
      <c r="R76" s="84" t="s">
        <v>594</v>
      </c>
      <c r="S76" s="471" t="s">
        <v>595</v>
      </c>
      <c r="T76" s="471"/>
      <c r="U76" s="471"/>
      <c r="V76" s="84"/>
      <c r="W76" s="84"/>
      <c r="X76" s="84"/>
      <c r="Y76" s="84"/>
      <c r="Z76" s="90"/>
      <c r="AA76" s="91"/>
      <c r="AB76" s="91"/>
      <c r="AC76" s="91">
        <f>TRUNC(TRUNC(D76*K76)/1000) * 1000*O76*0.0000001</f>
        <v>48542.1728</v>
      </c>
      <c r="AD76" s="92" t="s">
        <v>4</v>
      </c>
    </row>
    <row r="77" spans="2:30" ht="19.7" customHeight="1">
      <c r="B77" s="88" t="s">
        <v>596</v>
      </c>
      <c r="C77" s="89" t="s">
        <v>597</v>
      </c>
      <c r="D77" s="470">
        <v>11.5</v>
      </c>
      <c r="E77" s="471"/>
      <c r="F77" s="471"/>
      <c r="G77" s="471"/>
      <c r="H77" s="84" t="s">
        <v>598</v>
      </c>
      <c r="I77" s="84" t="s">
        <v>594</v>
      </c>
      <c r="J77" s="471">
        <f>[186]자재단가!R6</f>
        <v>1496</v>
      </c>
      <c r="K77" s="471"/>
      <c r="L77" s="471"/>
      <c r="M77" s="471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90"/>
      <c r="AA77" s="91"/>
      <c r="AB77" s="91">
        <f>TRUNC(D77*J77,0)</f>
        <v>17204</v>
      </c>
      <c r="AC77" s="91"/>
      <c r="AD77" s="92" t="s">
        <v>4</v>
      </c>
    </row>
    <row r="78" spans="2:30" ht="19.7" customHeight="1">
      <c r="B78" s="88" t="s">
        <v>599</v>
      </c>
      <c r="C78" s="89" t="s">
        <v>600</v>
      </c>
      <c r="D78" s="470">
        <v>20</v>
      </c>
      <c r="E78" s="471"/>
      <c r="F78" s="471"/>
      <c r="G78" s="471"/>
      <c r="H78" s="84" t="s">
        <v>601</v>
      </c>
      <c r="I78" s="84" t="s">
        <v>594</v>
      </c>
      <c r="J78" s="471">
        <f>AB77</f>
        <v>17204</v>
      </c>
      <c r="K78" s="471"/>
      <c r="L78" s="471"/>
      <c r="M78" s="471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90"/>
      <c r="AA78" s="91"/>
      <c r="AB78" s="91">
        <f>TRUNC(D78/100*J78,0)</f>
        <v>3440</v>
      </c>
      <c r="AC78" s="91"/>
      <c r="AD78" s="92" t="s">
        <v>4</v>
      </c>
    </row>
    <row r="79" spans="2:30" ht="19.7" customHeight="1">
      <c r="B79" s="88" t="s">
        <v>602</v>
      </c>
      <c r="C79" s="89" t="s">
        <v>4</v>
      </c>
      <c r="D79" s="472">
        <v>1</v>
      </c>
      <c r="E79" s="471"/>
      <c r="F79" s="471"/>
      <c r="G79" s="84" t="s">
        <v>98</v>
      </c>
      <c r="H79" s="84" t="s">
        <v>594</v>
      </c>
      <c r="I79" s="471">
        <f>[186]노임단가!L55</f>
        <v>109748</v>
      </c>
      <c r="J79" s="471"/>
      <c r="K79" s="471"/>
      <c r="L79" s="471"/>
      <c r="M79" s="84" t="s">
        <v>594</v>
      </c>
      <c r="N79" s="471" t="s">
        <v>603</v>
      </c>
      <c r="O79" s="471"/>
      <c r="P79" s="471"/>
      <c r="Q79" s="471"/>
      <c r="R79" s="471"/>
      <c r="S79" s="471"/>
      <c r="T79" s="471"/>
      <c r="U79" s="471"/>
      <c r="V79" s="471"/>
      <c r="W79" s="84"/>
      <c r="X79" s="84"/>
      <c r="Y79" s="84"/>
      <c r="Z79" s="90"/>
      <c r="AA79" s="91">
        <f>TRUNC(D79*I79*[186]기계경비적용기준!E18,0)</f>
        <v>22864</v>
      </c>
      <c r="AB79" s="91"/>
      <c r="AC79" s="91"/>
      <c r="AD79" s="92" t="s">
        <v>4</v>
      </c>
    </row>
    <row r="80" spans="2:30" ht="19.7" customHeight="1">
      <c r="B80" s="88" t="s">
        <v>4</v>
      </c>
      <c r="C80" s="89" t="s">
        <v>4</v>
      </c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90"/>
      <c r="AA80" s="91"/>
      <c r="AB80" s="91"/>
      <c r="AC80" s="91"/>
      <c r="AD80" s="92" t="s">
        <v>4</v>
      </c>
    </row>
    <row r="81" spans="2:30" ht="19.7" customHeight="1">
      <c r="B81" s="82" t="s">
        <v>618</v>
      </c>
      <c r="C81" s="83" t="s">
        <v>619</v>
      </c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5" t="str">
        <f>TEXT(AA81+AB81+AC81,"#,##0")</f>
        <v>107,443</v>
      </c>
      <c r="AA81" s="86">
        <f>TRUNC(AA82+AA83+AA84+AA85)</f>
        <v>22864</v>
      </c>
      <c r="AB81" s="86">
        <f>TRUNC(AB82+AB83+AB84+AB85)</f>
        <v>21542</v>
      </c>
      <c r="AC81" s="86">
        <f>TRUNC(AC82+AC83+AC84+AC85)</f>
        <v>63037</v>
      </c>
      <c r="AD81" s="87"/>
    </row>
    <row r="82" spans="2:30" ht="19.7" customHeight="1">
      <c r="B82" s="88" t="s">
        <v>592</v>
      </c>
      <c r="C82" s="89" t="s">
        <v>4</v>
      </c>
      <c r="D82" s="471">
        <v>393000000</v>
      </c>
      <c r="E82" s="471"/>
      <c r="F82" s="471"/>
      <c r="G82" s="471"/>
      <c r="H82" s="471"/>
      <c r="I82" s="471" t="s">
        <v>605</v>
      </c>
      <c r="J82" s="471"/>
      <c r="K82" s="471">
        <v>1604</v>
      </c>
      <c r="L82" s="471"/>
      <c r="M82" s="471"/>
      <c r="N82" s="84" t="s">
        <v>594</v>
      </c>
      <c r="O82" s="471" t="s">
        <v>595</v>
      </c>
      <c r="P82" s="471"/>
      <c r="Q82" s="471"/>
      <c r="R82" s="84"/>
      <c r="S82" s="84"/>
      <c r="T82" s="84"/>
      <c r="U82" s="84"/>
      <c r="V82" s="84"/>
      <c r="W82" s="84"/>
      <c r="X82" s="84"/>
      <c r="Y82" s="84"/>
      <c r="Z82" s="90"/>
      <c r="AA82" s="91"/>
      <c r="AB82" s="91"/>
      <c r="AC82" s="91">
        <f>TRUNC(D82*K82*0.0000001,0)</f>
        <v>63037</v>
      </c>
      <c r="AD82" s="92" t="s">
        <v>4</v>
      </c>
    </row>
    <row r="83" spans="2:30" ht="19.7" customHeight="1">
      <c r="B83" s="88" t="s">
        <v>596</v>
      </c>
      <c r="C83" s="89" t="s">
        <v>597</v>
      </c>
      <c r="D83" s="470">
        <v>12</v>
      </c>
      <c r="E83" s="471"/>
      <c r="F83" s="471"/>
      <c r="G83" s="471"/>
      <c r="H83" s="84" t="s">
        <v>598</v>
      </c>
      <c r="I83" s="84" t="s">
        <v>594</v>
      </c>
      <c r="J83" s="471">
        <f>[186]자재단가!R6</f>
        <v>1496</v>
      </c>
      <c r="K83" s="471"/>
      <c r="L83" s="471"/>
      <c r="M83" s="471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90"/>
      <c r="AA83" s="91"/>
      <c r="AB83" s="91">
        <f>TRUNC(D83*J83,0)</f>
        <v>17952</v>
      </c>
      <c r="AC83" s="91"/>
      <c r="AD83" s="92" t="s">
        <v>4</v>
      </c>
    </row>
    <row r="84" spans="2:30" ht="19.7" customHeight="1">
      <c r="B84" s="88" t="s">
        <v>599</v>
      </c>
      <c r="C84" s="89" t="s">
        <v>600</v>
      </c>
      <c r="D84" s="470">
        <v>20</v>
      </c>
      <c r="E84" s="471"/>
      <c r="F84" s="471"/>
      <c r="G84" s="471"/>
      <c r="H84" s="84" t="s">
        <v>601</v>
      </c>
      <c r="I84" s="84" t="s">
        <v>594</v>
      </c>
      <c r="J84" s="471">
        <f>AB83</f>
        <v>17952</v>
      </c>
      <c r="K84" s="471"/>
      <c r="L84" s="471"/>
      <c r="M84" s="471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90"/>
      <c r="AA84" s="91"/>
      <c r="AB84" s="91">
        <f>TRUNC(D84/100*J84,0)</f>
        <v>3590</v>
      </c>
      <c r="AC84" s="91"/>
      <c r="AD84" s="92" t="s">
        <v>4</v>
      </c>
    </row>
    <row r="85" spans="2:30" ht="19.7" customHeight="1">
      <c r="B85" s="88" t="s">
        <v>602</v>
      </c>
      <c r="C85" s="89" t="s">
        <v>4</v>
      </c>
      <c r="D85" s="472">
        <v>1</v>
      </c>
      <c r="E85" s="471"/>
      <c r="F85" s="471"/>
      <c r="G85" s="84" t="s">
        <v>98</v>
      </c>
      <c r="H85" s="84" t="s">
        <v>594</v>
      </c>
      <c r="I85" s="471">
        <f>[186]노임단가!L55</f>
        <v>109748</v>
      </c>
      <c r="J85" s="471"/>
      <c r="K85" s="471"/>
      <c r="L85" s="471"/>
      <c r="M85" s="84" t="s">
        <v>594</v>
      </c>
      <c r="N85" s="471" t="s">
        <v>603</v>
      </c>
      <c r="O85" s="471"/>
      <c r="P85" s="471"/>
      <c r="Q85" s="471"/>
      <c r="R85" s="471"/>
      <c r="S85" s="471"/>
      <c r="T85" s="471"/>
      <c r="U85" s="471"/>
      <c r="V85" s="471"/>
      <c r="W85" s="84"/>
      <c r="X85" s="84"/>
      <c r="Y85" s="84"/>
      <c r="Z85" s="90"/>
      <c r="AA85" s="91">
        <f>TRUNC(D85*I85*[186]기계경비적용기준!E18,0)</f>
        <v>22864</v>
      </c>
      <c r="AB85" s="91"/>
      <c r="AC85" s="91"/>
      <c r="AD85" s="92" t="s">
        <v>4</v>
      </c>
    </row>
    <row r="86" spans="2:30" ht="19.7" customHeight="1">
      <c r="B86" s="88" t="s">
        <v>4</v>
      </c>
      <c r="C86" s="89" t="s">
        <v>4</v>
      </c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90"/>
      <c r="AA86" s="91"/>
      <c r="AB86" s="91"/>
      <c r="AC86" s="91"/>
      <c r="AD86" s="92" t="s">
        <v>4</v>
      </c>
    </row>
    <row r="87" spans="2:30" ht="19.7" customHeight="1">
      <c r="B87" s="107" t="s">
        <v>620</v>
      </c>
      <c r="C87" s="108" t="s">
        <v>621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9" t="str">
        <f>TEXT(AA87+AB87+AC87,"#,##0")</f>
        <v>120,772</v>
      </c>
      <c r="AA87" s="110">
        <f>TRUNC(AA88+AA89+AA90+AA91)</f>
        <v>22864</v>
      </c>
      <c r="AB87" s="110">
        <f>TRUNC(AB88+AB89+AB90+AB91)</f>
        <v>30877</v>
      </c>
      <c r="AC87" s="110">
        <f>TRUNC(AC88+AC89+AC90+AC91)</f>
        <v>67031</v>
      </c>
      <c r="AD87" s="111"/>
    </row>
    <row r="88" spans="2:30" ht="19.7" customHeight="1">
      <c r="B88" s="88" t="s">
        <v>592</v>
      </c>
      <c r="C88" s="89" t="s">
        <v>4</v>
      </c>
      <c r="D88" s="471">
        <v>362355</v>
      </c>
      <c r="E88" s="471"/>
      <c r="F88" s="471"/>
      <c r="G88" s="471"/>
      <c r="H88" s="471"/>
      <c r="I88" s="471" t="s">
        <v>593</v>
      </c>
      <c r="J88" s="471"/>
      <c r="K88" s="476">
        <f>[186]기계경비적용기준!D7</f>
        <v>1153.3</v>
      </c>
      <c r="L88" s="471"/>
      <c r="M88" s="471"/>
      <c r="N88" s="84" t="s">
        <v>594</v>
      </c>
      <c r="O88" s="471">
        <v>1604</v>
      </c>
      <c r="P88" s="471"/>
      <c r="Q88" s="471"/>
      <c r="R88" s="84" t="s">
        <v>594</v>
      </c>
      <c r="S88" s="471" t="s">
        <v>595</v>
      </c>
      <c r="T88" s="471"/>
      <c r="U88" s="471"/>
      <c r="V88" s="84"/>
      <c r="W88" s="84"/>
      <c r="X88" s="84"/>
      <c r="Y88" s="84"/>
      <c r="Z88" s="90"/>
      <c r="AA88" s="91"/>
      <c r="AB88" s="91"/>
      <c r="AC88" s="91">
        <f>TRUNC(TRUNC(D88*K88)/1000) * 1000*O88*0.0000001</f>
        <v>67031.801599999992</v>
      </c>
      <c r="AD88" s="92" t="s">
        <v>4</v>
      </c>
    </row>
    <row r="89" spans="2:30" ht="19.7" customHeight="1">
      <c r="B89" s="88" t="s">
        <v>596</v>
      </c>
      <c r="C89" s="89" t="s">
        <v>597</v>
      </c>
      <c r="D89" s="470">
        <v>17.2</v>
      </c>
      <c r="E89" s="471"/>
      <c r="F89" s="471"/>
      <c r="G89" s="471"/>
      <c r="H89" s="84" t="s">
        <v>598</v>
      </c>
      <c r="I89" s="84" t="s">
        <v>594</v>
      </c>
      <c r="J89" s="471">
        <f>[186]자재단가!R6</f>
        <v>1496</v>
      </c>
      <c r="K89" s="471"/>
      <c r="L89" s="471"/>
      <c r="M89" s="471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90"/>
      <c r="AA89" s="91"/>
      <c r="AB89" s="91">
        <f>TRUNC(D89*J89,0)</f>
        <v>25731</v>
      </c>
      <c r="AC89" s="91"/>
      <c r="AD89" s="92" t="s">
        <v>4</v>
      </c>
    </row>
    <row r="90" spans="2:30" ht="19.7" customHeight="1">
      <c r="B90" s="88" t="s">
        <v>599</v>
      </c>
      <c r="C90" s="89" t="s">
        <v>600</v>
      </c>
      <c r="D90" s="470">
        <v>20</v>
      </c>
      <c r="E90" s="471"/>
      <c r="F90" s="471"/>
      <c r="G90" s="471"/>
      <c r="H90" s="84" t="s">
        <v>601</v>
      </c>
      <c r="I90" s="84" t="s">
        <v>594</v>
      </c>
      <c r="J90" s="471">
        <f>AB89</f>
        <v>25731</v>
      </c>
      <c r="K90" s="471"/>
      <c r="L90" s="471"/>
      <c r="M90" s="471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90"/>
      <c r="AA90" s="91"/>
      <c r="AB90" s="91">
        <f>TRUNC(D90/100*J90,0)</f>
        <v>5146</v>
      </c>
      <c r="AC90" s="91"/>
      <c r="AD90" s="92" t="s">
        <v>4</v>
      </c>
    </row>
    <row r="91" spans="2:30" ht="19.7" customHeight="1">
      <c r="B91" s="88" t="s">
        <v>602</v>
      </c>
      <c r="C91" s="89" t="s">
        <v>4</v>
      </c>
      <c r="D91" s="472">
        <v>1</v>
      </c>
      <c r="E91" s="471"/>
      <c r="F91" s="471"/>
      <c r="G91" s="84" t="s">
        <v>98</v>
      </c>
      <c r="H91" s="84" t="s">
        <v>594</v>
      </c>
      <c r="I91" s="471">
        <f>[186]노임단가!L55</f>
        <v>109748</v>
      </c>
      <c r="J91" s="471"/>
      <c r="K91" s="471"/>
      <c r="L91" s="471"/>
      <c r="M91" s="84" t="s">
        <v>594</v>
      </c>
      <c r="N91" s="471" t="s">
        <v>603</v>
      </c>
      <c r="O91" s="471"/>
      <c r="P91" s="471"/>
      <c r="Q91" s="471"/>
      <c r="R91" s="471"/>
      <c r="S91" s="471"/>
      <c r="T91" s="471"/>
      <c r="U91" s="471"/>
      <c r="V91" s="471"/>
      <c r="W91" s="84"/>
      <c r="X91" s="84"/>
      <c r="Y91" s="84"/>
      <c r="Z91" s="90"/>
      <c r="AA91" s="91">
        <f>TRUNC(D91*I91*[186]기계경비적용기준!E18,0)</f>
        <v>22864</v>
      </c>
      <c r="AB91" s="91"/>
      <c r="AC91" s="91"/>
      <c r="AD91" s="92" t="s">
        <v>4</v>
      </c>
    </row>
    <row r="92" spans="2:30" ht="19.7" customHeight="1">
      <c r="B92" s="88" t="s">
        <v>4</v>
      </c>
      <c r="C92" s="89" t="s">
        <v>4</v>
      </c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90"/>
      <c r="AA92" s="91"/>
      <c r="AB92" s="91"/>
      <c r="AC92" s="91"/>
      <c r="AD92" s="92" t="s">
        <v>4</v>
      </c>
    </row>
    <row r="93" spans="2:30" ht="19.7" customHeight="1">
      <c r="B93" s="82" t="s">
        <v>622</v>
      </c>
      <c r="C93" s="83" t="s">
        <v>623</v>
      </c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5" t="str">
        <f>TEXT(AA93+AB93+AC93,"#,##0")</f>
        <v>145,403</v>
      </c>
      <c r="AA93" s="86">
        <f>TRUNC(AA94+AA95+AA96+AA97)</f>
        <v>22864</v>
      </c>
      <c r="AB93" s="86">
        <f>TRUNC(AB94+AB95+AB96+AB97)</f>
        <v>34287</v>
      </c>
      <c r="AC93" s="86">
        <f>TRUNC(AC94+AC95+AC96+AC97)</f>
        <v>88252</v>
      </c>
      <c r="AD93" s="87"/>
    </row>
    <row r="94" spans="2:30" ht="19.7" customHeight="1">
      <c r="B94" s="88" t="s">
        <v>592</v>
      </c>
      <c r="C94" s="89" t="s">
        <v>4</v>
      </c>
      <c r="D94" s="471">
        <v>550200000</v>
      </c>
      <c r="E94" s="471"/>
      <c r="F94" s="471"/>
      <c r="G94" s="471"/>
      <c r="H94" s="471"/>
      <c r="I94" s="471" t="s">
        <v>605</v>
      </c>
      <c r="J94" s="471"/>
      <c r="K94" s="471">
        <v>1604</v>
      </c>
      <c r="L94" s="471"/>
      <c r="M94" s="471"/>
      <c r="N94" s="84" t="s">
        <v>594</v>
      </c>
      <c r="O94" s="471" t="s">
        <v>595</v>
      </c>
      <c r="P94" s="471"/>
      <c r="Q94" s="471"/>
      <c r="R94" s="84"/>
      <c r="S94" s="84"/>
      <c r="T94" s="84"/>
      <c r="U94" s="84"/>
      <c r="V94" s="84"/>
      <c r="W94" s="84"/>
      <c r="X94" s="84"/>
      <c r="Y94" s="84"/>
      <c r="Z94" s="90"/>
      <c r="AA94" s="91"/>
      <c r="AB94" s="91"/>
      <c r="AC94" s="91">
        <f>TRUNC(D94*K94*0.0000001,0)</f>
        <v>88252</v>
      </c>
      <c r="AD94" s="92" t="s">
        <v>4</v>
      </c>
    </row>
    <row r="95" spans="2:30" ht="19.7" customHeight="1">
      <c r="B95" s="88" t="s">
        <v>596</v>
      </c>
      <c r="C95" s="89" t="s">
        <v>597</v>
      </c>
      <c r="D95" s="470">
        <v>19.100000000000001</v>
      </c>
      <c r="E95" s="471"/>
      <c r="F95" s="471"/>
      <c r="G95" s="471"/>
      <c r="H95" s="84" t="s">
        <v>598</v>
      </c>
      <c r="I95" s="84" t="s">
        <v>594</v>
      </c>
      <c r="J95" s="471">
        <f>[186]자재단가!R6</f>
        <v>1496</v>
      </c>
      <c r="K95" s="471"/>
      <c r="L95" s="471"/>
      <c r="M95" s="471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90"/>
      <c r="AA95" s="91"/>
      <c r="AB95" s="91">
        <f>TRUNC(D95*J95,0)</f>
        <v>28573</v>
      </c>
      <c r="AC95" s="91"/>
      <c r="AD95" s="92" t="s">
        <v>4</v>
      </c>
    </row>
    <row r="96" spans="2:30" ht="19.7" customHeight="1">
      <c r="B96" s="88" t="s">
        <v>599</v>
      </c>
      <c r="C96" s="89" t="s">
        <v>600</v>
      </c>
      <c r="D96" s="470">
        <v>20</v>
      </c>
      <c r="E96" s="471"/>
      <c r="F96" s="471"/>
      <c r="G96" s="471"/>
      <c r="H96" s="84" t="s">
        <v>601</v>
      </c>
      <c r="I96" s="84" t="s">
        <v>594</v>
      </c>
      <c r="J96" s="471">
        <f>AB95</f>
        <v>28573</v>
      </c>
      <c r="K96" s="471"/>
      <c r="L96" s="471"/>
      <c r="M96" s="471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90"/>
      <c r="AA96" s="91"/>
      <c r="AB96" s="91">
        <f>TRUNC(D96/100*J96,0)</f>
        <v>5714</v>
      </c>
      <c r="AC96" s="91"/>
      <c r="AD96" s="92" t="s">
        <v>4</v>
      </c>
    </row>
    <row r="97" spans="2:30" ht="19.7" customHeight="1">
      <c r="B97" s="88" t="s">
        <v>602</v>
      </c>
      <c r="C97" s="89" t="s">
        <v>4</v>
      </c>
      <c r="D97" s="472">
        <v>1</v>
      </c>
      <c r="E97" s="471"/>
      <c r="F97" s="471"/>
      <c r="G97" s="84" t="s">
        <v>98</v>
      </c>
      <c r="H97" s="84" t="s">
        <v>594</v>
      </c>
      <c r="I97" s="471">
        <f>[186]노임단가!L55</f>
        <v>109748</v>
      </c>
      <c r="J97" s="471"/>
      <c r="K97" s="471"/>
      <c r="L97" s="471"/>
      <c r="M97" s="84" t="s">
        <v>594</v>
      </c>
      <c r="N97" s="471" t="s">
        <v>603</v>
      </c>
      <c r="O97" s="471"/>
      <c r="P97" s="471"/>
      <c r="Q97" s="471"/>
      <c r="R97" s="471"/>
      <c r="S97" s="471"/>
      <c r="T97" s="471"/>
      <c r="U97" s="471"/>
      <c r="V97" s="471"/>
      <c r="W97" s="84"/>
      <c r="X97" s="84"/>
      <c r="Y97" s="84"/>
      <c r="Z97" s="90"/>
      <c r="AA97" s="91">
        <f>TRUNC(D97*I97*[186]기계경비적용기준!E18,0)</f>
        <v>22864</v>
      </c>
      <c r="AB97" s="91"/>
      <c r="AC97" s="91"/>
      <c r="AD97" s="92" t="s">
        <v>4</v>
      </c>
    </row>
    <row r="98" spans="2:30" ht="19.7" customHeight="1">
      <c r="B98" s="88" t="s">
        <v>4</v>
      </c>
      <c r="C98" s="89" t="s">
        <v>4</v>
      </c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90"/>
      <c r="AA98" s="91"/>
      <c r="AB98" s="91"/>
      <c r="AC98" s="91"/>
      <c r="AD98" s="92" t="s">
        <v>4</v>
      </c>
    </row>
    <row r="99" spans="2:30" ht="19.7" customHeight="1">
      <c r="B99" s="82" t="s">
        <v>624</v>
      </c>
      <c r="C99" s="83" t="s">
        <v>625</v>
      </c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5" t="str">
        <f>TEXT(AA99+AB99+AC99,"#,##0")</f>
        <v>162,576</v>
      </c>
      <c r="AA99" s="86">
        <f>TRUNC(AA100+AA101+AA102+AA103)</f>
        <v>22864</v>
      </c>
      <c r="AB99" s="86">
        <f>TRUNC(AB100+AB101+AB102+AB103)</f>
        <v>42904</v>
      </c>
      <c r="AC99" s="86">
        <f>TRUNC(AC100+AC101+AC102+AC103)</f>
        <v>96808</v>
      </c>
      <c r="AD99" s="87"/>
    </row>
    <row r="100" spans="2:30" ht="19.7" customHeight="1">
      <c r="B100" s="88" t="s">
        <v>592</v>
      </c>
      <c r="C100" s="89" t="s">
        <v>4</v>
      </c>
      <c r="D100" s="471">
        <v>523319</v>
      </c>
      <c r="E100" s="471"/>
      <c r="F100" s="471"/>
      <c r="G100" s="471"/>
      <c r="H100" s="471"/>
      <c r="I100" s="471" t="s">
        <v>593</v>
      </c>
      <c r="J100" s="471"/>
      <c r="K100" s="476">
        <f>[186]기계경비적용기준!D7</f>
        <v>1153.3</v>
      </c>
      <c r="L100" s="471"/>
      <c r="M100" s="471"/>
      <c r="N100" s="84" t="s">
        <v>594</v>
      </c>
      <c r="O100" s="471">
        <v>1604</v>
      </c>
      <c r="P100" s="471"/>
      <c r="Q100" s="471"/>
      <c r="R100" s="84" t="s">
        <v>594</v>
      </c>
      <c r="S100" s="471" t="s">
        <v>595</v>
      </c>
      <c r="T100" s="471"/>
      <c r="U100" s="471"/>
      <c r="V100" s="84"/>
      <c r="W100" s="84"/>
      <c r="X100" s="84"/>
      <c r="Y100" s="84"/>
      <c r="Z100" s="90"/>
      <c r="AA100" s="91"/>
      <c r="AB100" s="91"/>
      <c r="AC100" s="91">
        <f>TRUNC(TRUNC(D100*K100)/1000) * 1000*O100*0.0000001</f>
        <v>96808.297200000001</v>
      </c>
      <c r="AD100" s="92" t="s">
        <v>4</v>
      </c>
    </row>
    <row r="101" spans="2:30" ht="19.7" customHeight="1">
      <c r="B101" s="88" t="s">
        <v>596</v>
      </c>
      <c r="C101" s="89" t="s">
        <v>597</v>
      </c>
      <c r="D101" s="470">
        <v>23.9</v>
      </c>
      <c r="E101" s="471"/>
      <c r="F101" s="471"/>
      <c r="G101" s="471"/>
      <c r="H101" s="84" t="s">
        <v>598</v>
      </c>
      <c r="I101" s="84" t="s">
        <v>594</v>
      </c>
      <c r="J101" s="471">
        <f>[186]자재단가!R6</f>
        <v>1496</v>
      </c>
      <c r="K101" s="471"/>
      <c r="L101" s="471"/>
      <c r="M101" s="471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90"/>
      <c r="AA101" s="91"/>
      <c r="AB101" s="91">
        <f>TRUNC(D101*J101,0)</f>
        <v>35754</v>
      </c>
      <c r="AC101" s="91"/>
      <c r="AD101" s="92" t="s">
        <v>4</v>
      </c>
    </row>
    <row r="102" spans="2:30" ht="19.7" customHeight="1">
      <c r="B102" s="88" t="s">
        <v>599</v>
      </c>
      <c r="C102" s="89" t="s">
        <v>600</v>
      </c>
      <c r="D102" s="470">
        <v>20</v>
      </c>
      <c r="E102" s="471"/>
      <c r="F102" s="471"/>
      <c r="G102" s="471"/>
      <c r="H102" s="84" t="s">
        <v>601</v>
      </c>
      <c r="I102" s="84" t="s">
        <v>594</v>
      </c>
      <c r="J102" s="471">
        <f>AB101</f>
        <v>35754</v>
      </c>
      <c r="K102" s="471"/>
      <c r="L102" s="471"/>
      <c r="M102" s="471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90"/>
      <c r="AA102" s="91"/>
      <c r="AB102" s="91">
        <f>TRUNC(D102/100*J102,0)</f>
        <v>7150</v>
      </c>
      <c r="AC102" s="91"/>
      <c r="AD102" s="92" t="s">
        <v>4</v>
      </c>
    </row>
    <row r="103" spans="2:30" ht="19.7" customHeight="1">
      <c r="B103" s="88" t="s">
        <v>602</v>
      </c>
      <c r="C103" s="89" t="s">
        <v>4</v>
      </c>
      <c r="D103" s="472">
        <v>1</v>
      </c>
      <c r="E103" s="471"/>
      <c r="F103" s="471"/>
      <c r="G103" s="84" t="s">
        <v>98</v>
      </c>
      <c r="H103" s="84" t="s">
        <v>594</v>
      </c>
      <c r="I103" s="471">
        <f>[186]노임단가!L55</f>
        <v>109748</v>
      </c>
      <c r="J103" s="471"/>
      <c r="K103" s="471"/>
      <c r="L103" s="471"/>
      <c r="M103" s="84" t="s">
        <v>594</v>
      </c>
      <c r="N103" s="471" t="s">
        <v>603</v>
      </c>
      <c r="O103" s="471"/>
      <c r="P103" s="471"/>
      <c r="Q103" s="471"/>
      <c r="R103" s="471"/>
      <c r="S103" s="471"/>
      <c r="T103" s="471"/>
      <c r="U103" s="471"/>
      <c r="V103" s="471"/>
      <c r="W103" s="84"/>
      <c r="X103" s="84"/>
      <c r="Y103" s="84"/>
      <c r="Z103" s="90"/>
      <c r="AA103" s="91">
        <f>TRUNC(D103*I103*[186]기계경비적용기준!E18,0)</f>
        <v>22864</v>
      </c>
      <c r="AB103" s="91"/>
      <c r="AC103" s="91"/>
      <c r="AD103" s="92" t="s">
        <v>4</v>
      </c>
    </row>
    <row r="104" spans="2:30" ht="19.7" customHeight="1">
      <c r="B104" s="88" t="s">
        <v>4</v>
      </c>
      <c r="C104" s="89" t="s">
        <v>4</v>
      </c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90"/>
      <c r="AA104" s="91"/>
      <c r="AB104" s="91"/>
      <c r="AC104" s="91"/>
      <c r="AD104" s="92" t="s">
        <v>4</v>
      </c>
    </row>
    <row r="105" spans="2:30" ht="19.7" customHeight="1">
      <c r="B105" s="82" t="s">
        <v>626</v>
      </c>
      <c r="C105" s="83" t="s">
        <v>627</v>
      </c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5" t="str">
        <f>TEXT(AA105+AB105+AC105,"#,##0")</f>
        <v>209,697</v>
      </c>
      <c r="AA105" s="86">
        <f>TRUNC(AA106+AA107+AA108+AA109)</f>
        <v>22864</v>
      </c>
      <c r="AB105" s="86">
        <f>TRUNC(AB106+AB107+AB108+AB109)</f>
        <v>43802</v>
      </c>
      <c r="AC105" s="86">
        <f>TRUNC(AC106+AC107+AC108+AC109)</f>
        <v>143031</v>
      </c>
      <c r="AD105" s="87"/>
    </row>
    <row r="106" spans="2:30" ht="19.7" customHeight="1">
      <c r="B106" s="88" t="s">
        <v>592</v>
      </c>
      <c r="C106" s="89" t="s">
        <v>4</v>
      </c>
      <c r="D106" s="471">
        <v>773188</v>
      </c>
      <c r="E106" s="471"/>
      <c r="F106" s="471"/>
      <c r="G106" s="471"/>
      <c r="H106" s="471"/>
      <c r="I106" s="471" t="s">
        <v>593</v>
      </c>
      <c r="J106" s="471"/>
      <c r="K106" s="476">
        <f>[186]기계경비적용기준!D7</f>
        <v>1153.3</v>
      </c>
      <c r="L106" s="471"/>
      <c r="M106" s="471"/>
      <c r="N106" s="84" t="s">
        <v>594</v>
      </c>
      <c r="O106" s="471">
        <v>1604</v>
      </c>
      <c r="P106" s="471"/>
      <c r="Q106" s="471"/>
      <c r="R106" s="84" t="s">
        <v>594</v>
      </c>
      <c r="S106" s="471" t="s">
        <v>595</v>
      </c>
      <c r="T106" s="471"/>
      <c r="U106" s="471"/>
      <c r="V106" s="84"/>
      <c r="W106" s="84"/>
      <c r="X106" s="84"/>
      <c r="Y106" s="84"/>
      <c r="Z106" s="90"/>
      <c r="AA106" s="91"/>
      <c r="AB106" s="91"/>
      <c r="AC106" s="91">
        <f>TRUNC(TRUNC(D106*K106)/1000) * 1000*O106*0.0000001</f>
        <v>143031.4068</v>
      </c>
      <c r="AD106" s="92" t="s">
        <v>4</v>
      </c>
    </row>
    <row r="107" spans="2:30" ht="19.7" customHeight="1">
      <c r="B107" s="88" t="s">
        <v>596</v>
      </c>
      <c r="C107" s="89" t="s">
        <v>597</v>
      </c>
      <c r="D107" s="470">
        <v>24.4</v>
      </c>
      <c r="E107" s="471"/>
      <c r="F107" s="471"/>
      <c r="G107" s="471"/>
      <c r="H107" s="84" t="s">
        <v>598</v>
      </c>
      <c r="I107" s="84" t="s">
        <v>594</v>
      </c>
      <c r="J107" s="471">
        <f>[186]자재단가!R6</f>
        <v>1496</v>
      </c>
      <c r="K107" s="471"/>
      <c r="L107" s="471"/>
      <c r="M107" s="471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90"/>
      <c r="AA107" s="91"/>
      <c r="AB107" s="91">
        <f>TRUNC(D107*J107,0)</f>
        <v>36502</v>
      </c>
      <c r="AC107" s="91"/>
      <c r="AD107" s="92" t="s">
        <v>4</v>
      </c>
    </row>
    <row r="108" spans="2:30" ht="19.7" customHeight="1">
      <c r="B108" s="88" t="s">
        <v>599</v>
      </c>
      <c r="C108" s="89" t="s">
        <v>600</v>
      </c>
      <c r="D108" s="470">
        <v>20</v>
      </c>
      <c r="E108" s="471"/>
      <c r="F108" s="471"/>
      <c r="G108" s="471"/>
      <c r="H108" s="84" t="s">
        <v>601</v>
      </c>
      <c r="I108" s="84" t="s">
        <v>594</v>
      </c>
      <c r="J108" s="471">
        <f>AB107</f>
        <v>36502</v>
      </c>
      <c r="K108" s="471"/>
      <c r="L108" s="471"/>
      <c r="M108" s="471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90"/>
      <c r="AA108" s="91"/>
      <c r="AB108" s="91">
        <f>TRUNC(D108/100*J108,0)</f>
        <v>7300</v>
      </c>
      <c r="AC108" s="91"/>
      <c r="AD108" s="92" t="s">
        <v>4</v>
      </c>
    </row>
    <row r="109" spans="2:30" ht="19.7" customHeight="1">
      <c r="B109" s="88" t="s">
        <v>602</v>
      </c>
      <c r="C109" s="89" t="s">
        <v>4</v>
      </c>
      <c r="D109" s="472">
        <v>1</v>
      </c>
      <c r="E109" s="471"/>
      <c r="F109" s="471"/>
      <c r="G109" s="84" t="s">
        <v>98</v>
      </c>
      <c r="H109" s="84" t="s">
        <v>594</v>
      </c>
      <c r="I109" s="471">
        <f>[186]노임단가!L55</f>
        <v>109748</v>
      </c>
      <c r="J109" s="471"/>
      <c r="K109" s="471"/>
      <c r="L109" s="471"/>
      <c r="M109" s="84" t="s">
        <v>594</v>
      </c>
      <c r="N109" s="471" t="s">
        <v>603</v>
      </c>
      <c r="O109" s="471"/>
      <c r="P109" s="471"/>
      <c r="Q109" s="471"/>
      <c r="R109" s="471"/>
      <c r="S109" s="471"/>
      <c r="T109" s="471"/>
      <c r="U109" s="471"/>
      <c r="V109" s="471"/>
      <c r="W109" s="84"/>
      <c r="X109" s="84"/>
      <c r="Y109" s="84"/>
      <c r="Z109" s="90"/>
      <c r="AA109" s="91">
        <f>TRUNC(D109*I109*[186]기계경비적용기준!E18,0)</f>
        <v>22864</v>
      </c>
      <c r="AB109" s="91"/>
      <c r="AC109" s="91"/>
      <c r="AD109" s="92" t="s">
        <v>4</v>
      </c>
    </row>
    <row r="110" spans="2:30" ht="19.7" customHeight="1">
      <c r="B110" s="88" t="s">
        <v>4</v>
      </c>
      <c r="C110" s="89" t="s">
        <v>4</v>
      </c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90"/>
      <c r="AA110" s="91"/>
      <c r="AB110" s="91"/>
      <c r="AC110" s="91"/>
      <c r="AD110" s="92" t="s">
        <v>4</v>
      </c>
    </row>
    <row r="111" spans="2:30" ht="19.7" customHeight="1">
      <c r="B111" s="82" t="s">
        <v>628</v>
      </c>
      <c r="C111" s="83" t="s">
        <v>629</v>
      </c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5" t="str">
        <f>TEXT(AA111+AB111+AC111,"#,##0")</f>
        <v>326,798</v>
      </c>
      <c r="AA111" s="86">
        <f>TRUNC(AA112+AA113+AA114+AA115)</f>
        <v>22864</v>
      </c>
      <c r="AB111" s="86">
        <f>TRUNC(AB112+AB113+AB114+AB115)</f>
        <v>44880</v>
      </c>
      <c r="AC111" s="86">
        <f>TRUNC(AC112+AC113+AC114+AC115)</f>
        <v>259054</v>
      </c>
      <c r="AD111" s="87"/>
    </row>
    <row r="112" spans="2:30" ht="19.7" customHeight="1">
      <c r="B112" s="88" t="s">
        <v>592</v>
      </c>
      <c r="C112" s="89" t="s">
        <v>4</v>
      </c>
      <c r="D112" s="471">
        <v>1323630</v>
      </c>
      <c r="E112" s="471"/>
      <c r="F112" s="471"/>
      <c r="G112" s="471"/>
      <c r="H112" s="471"/>
      <c r="I112" s="471" t="s">
        <v>593</v>
      </c>
      <c r="J112" s="471"/>
      <c r="K112" s="476">
        <f>[186]기계경비적용기준!D7</f>
        <v>1153.3</v>
      </c>
      <c r="L112" s="471"/>
      <c r="M112" s="471"/>
      <c r="N112" s="84" t="s">
        <v>594</v>
      </c>
      <c r="O112" s="471">
        <v>1697</v>
      </c>
      <c r="P112" s="471"/>
      <c r="Q112" s="471"/>
      <c r="R112" s="84" t="s">
        <v>594</v>
      </c>
      <c r="S112" s="471" t="s">
        <v>595</v>
      </c>
      <c r="T112" s="471"/>
      <c r="U112" s="471"/>
      <c r="V112" s="84"/>
      <c r="W112" s="84"/>
      <c r="X112" s="84"/>
      <c r="Y112" s="84"/>
      <c r="Z112" s="90"/>
      <c r="AA112" s="91"/>
      <c r="AB112" s="91"/>
      <c r="AC112" s="91">
        <f>TRUNC(TRUNC(D112*K112)/1000) * 1000*O112*0.0000001</f>
        <v>259054.17739999999</v>
      </c>
      <c r="AD112" s="92" t="s">
        <v>4</v>
      </c>
    </row>
    <row r="113" spans="2:30" ht="19.7" customHeight="1">
      <c r="B113" s="101" t="s">
        <v>596</v>
      </c>
      <c r="C113" s="102" t="s">
        <v>597</v>
      </c>
      <c r="D113" s="479">
        <v>25</v>
      </c>
      <c r="E113" s="477"/>
      <c r="F113" s="477"/>
      <c r="G113" s="477"/>
      <c r="H113" s="103" t="s">
        <v>598</v>
      </c>
      <c r="I113" s="103" t="s">
        <v>594</v>
      </c>
      <c r="J113" s="477">
        <f>[186]자재단가!R6</f>
        <v>1496</v>
      </c>
      <c r="K113" s="477"/>
      <c r="L113" s="477"/>
      <c r="M113" s="477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4"/>
      <c r="AA113" s="105"/>
      <c r="AB113" s="105">
        <f>TRUNC(D113*J113,0)</f>
        <v>37400</v>
      </c>
      <c r="AC113" s="105"/>
      <c r="AD113" s="106" t="s">
        <v>4</v>
      </c>
    </row>
    <row r="114" spans="2:30" ht="19.7" customHeight="1">
      <c r="B114" s="88" t="s">
        <v>599</v>
      </c>
      <c r="C114" s="89" t="s">
        <v>600</v>
      </c>
      <c r="D114" s="470">
        <v>20</v>
      </c>
      <c r="E114" s="471"/>
      <c r="F114" s="471"/>
      <c r="G114" s="471"/>
      <c r="H114" s="84" t="s">
        <v>601</v>
      </c>
      <c r="I114" s="84" t="s">
        <v>594</v>
      </c>
      <c r="J114" s="471">
        <f>AB113</f>
        <v>37400</v>
      </c>
      <c r="K114" s="471"/>
      <c r="L114" s="471"/>
      <c r="M114" s="471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90"/>
      <c r="AA114" s="91"/>
      <c r="AB114" s="91">
        <f>TRUNC(D114/100*J114,0)</f>
        <v>7480</v>
      </c>
      <c r="AC114" s="91"/>
      <c r="AD114" s="92" t="s">
        <v>4</v>
      </c>
    </row>
    <row r="115" spans="2:30" ht="19.7" customHeight="1">
      <c r="B115" s="88" t="s">
        <v>602</v>
      </c>
      <c r="C115" s="89" t="s">
        <v>4</v>
      </c>
      <c r="D115" s="472">
        <v>1</v>
      </c>
      <c r="E115" s="471"/>
      <c r="F115" s="471"/>
      <c r="G115" s="84" t="s">
        <v>98</v>
      </c>
      <c r="H115" s="84" t="s">
        <v>594</v>
      </c>
      <c r="I115" s="471">
        <f>[186]노임단가!L55</f>
        <v>109748</v>
      </c>
      <c r="J115" s="471"/>
      <c r="K115" s="471"/>
      <c r="L115" s="471"/>
      <c r="M115" s="84" t="s">
        <v>594</v>
      </c>
      <c r="N115" s="471" t="s">
        <v>603</v>
      </c>
      <c r="O115" s="471"/>
      <c r="P115" s="471"/>
      <c r="Q115" s="471"/>
      <c r="R115" s="471"/>
      <c r="S115" s="471"/>
      <c r="T115" s="471"/>
      <c r="U115" s="471"/>
      <c r="V115" s="471"/>
      <c r="W115" s="84"/>
      <c r="X115" s="84"/>
      <c r="Y115" s="84"/>
      <c r="Z115" s="90"/>
      <c r="AA115" s="91">
        <f>TRUNC(D115*I115*[186]기계경비적용기준!E18,0)</f>
        <v>22864</v>
      </c>
      <c r="AB115" s="91"/>
      <c r="AC115" s="91"/>
      <c r="AD115" s="92" t="s">
        <v>4</v>
      </c>
    </row>
    <row r="116" spans="2:30" ht="19.7" customHeight="1">
      <c r="B116" s="88" t="s">
        <v>4</v>
      </c>
      <c r="C116" s="89" t="s">
        <v>4</v>
      </c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90"/>
      <c r="AA116" s="91"/>
      <c r="AB116" s="91"/>
      <c r="AC116" s="91"/>
      <c r="AD116" s="92" t="s">
        <v>4</v>
      </c>
    </row>
    <row r="117" spans="2:30" ht="19.7" customHeight="1">
      <c r="B117" s="82" t="s">
        <v>630</v>
      </c>
      <c r="C117" s="83" t="s">
        <v>631</v>
      </c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5" t="str">
        <f>TEXT(AA117+AB117+AC117,"#,##0")</f>
        <v>456,782</v>
      </c>
      <c r="AA117" s="86">
        <f>TRUNC(AA118+AA119+AA120+AA121)</f>
        <v>22864</v>
      </c>
      <c r="AB117" s="86">
        <f>TRUNC(AB118+AB119+AB120+AB121)</f>
        <v>50265</v>
      </c>
      <c r="AC117" s="86">
        <f>TRUNC(AC118+AC119+AC120+AC121)</f>
        <v>383653</v>
      </c>
      <c r="AD117" s="87"/>
    </row>
    <row r="118" spans="2:30" ht="19.7" customHeight="1">
      <c r="B118" s="88" t="s">
        <v>592</v>
      </c>
      <c r="C118" s="89" t="s">
        <v>4</v>
      </c>
      <c r="D118" s="471">
        <v>1960265</v>
      </c>
      <c r="E118" s="471"/>
      <c r="F118" s="471"/>
      <c r="G118" s="471"/>
      <c r="H118" s="471"/>
      <c r="I118" s="471" t="s">
        <v>593</v>
      </c>
      <c r="J118" s="471"/>
      <c r="K118" s="476">
        <f>[186]기계경비적용기준!D7</f>
        <v>1153.3</v>
      </c>
      <c r="L118" s="471"/>
      <c r="M118" s="471"/>
      <c r="N118" s="84" t="s">
        <v>594</v>
      </c>
      <c r="O118" s="471">
        <v>1697</v>
      </c>
      <c r="P118" s="471"/>
      <c r="Q118" s="471"/>
      <c r="R118" s="84" t="s">
        <v>594</v>
      </c>
      <c r="S118" s="471" t="s">
        <v>595</v>
      </c>
      <c r="T118" s="471"/>
      <c r="U118" s="471"/>
      <c r="V118" s="84"/>
      <c r="W118" s="84"/>
      <c r="X118" s="84"/>
      <c r="Y118" s="84"/>
      <c r="Z118" s="90"/>
      <c r="AA118" s="91"/>
      <c r="AB118" s="91"/>
      <c r="AC118" s="91">
        <f>TRUNC(TRUNC(D118*K118)/1000) * 1000*O118*0.0000001</f>
        <v>383653.17809999996</v>
      </c>
      <c r="AD118" s="92" t="s">
        <v>4</v>
      </c>
    </row>
    <row r="119" spans="2:30" ht="19.7" customHeight="1">
      <c r="B119" s="88" t="s">
        <v>596</v>
      </c>
      <c r="C119" s="89" t="s">
        <v>597</v>
      </c>
      <c r="D119" s="470">
        <v>28</v>
      </c>
      <c r="E119" s="471"/>
      <c r="F119" s="471"/>
      <c r="G119" s="471"/>
      <c r="H119" s="84" t="s">
        <v>598</v>
      </c>
      <c r="I119" s="84" t="s">
        <v>594</v>
      </c>
      <c r="J119" s="471">
        <f>[186]자재단가!R6</f>
        <v>1496</v>
      </c>
      <c r="K119" s="471"/>
      <c r="L119" s="471"/>
      <c r="M119" s="471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90"/>
      <c r="AA119" s="91"/>
      <c r="AB119" s="91">
        <f>TRUNC(D119*J119,0)</f>
        <v>41888</v>
      </c>
      <c r="AC119" s="91"/>
      <c r="AD119" s="92" t="s">
        <v>4</v>
      </c>
    </row>
    <row r="120" spans="2:30" ht="19.7" customHeight="1">
      <c r="B120" s="88" t="s">
        <v>599</v>
      </c>
      <c r="C120" s="89" t="s">
        <v>600</v>
      </c>
      <c r="D120" s="470">
        <v>20</v>
      </c>
      <c r="E120" s="471"/>
      <c r="F120" s="471"/>
      <c r="G120" s="471"/>
      <c r="H120" s="84" t="s">
        <v>601</v>
      </c>
      <c r="I120" s="84" t="s">
        <v>594</v>
      </c>
      <c r="J120" s="471">
        <f>AB119</f>
        <v>41888</v>
      </c>
      <c r="K120" s="471"/>
      <c r="L120" s="471"/>
      <c r="M120" s="471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90"/>
      <c r="AA120" s="91"/>
      <c r="AB120" s="91">
        <f>TRUNC(D120/100*J120,0)</f>
        <v>8377</v>
      </c>
      <c r="AC120" s="91"/>
      <c r="AD120" s="92" t="s">
        <v>4</v>
      </c>
    </row>
    <row r="121" spans="2:30" ht="19.7" customHeight="1">
      <c r="B121" s="88" t="s">
        <v>602</v>
      </c>
      <c r="C121" s="89" t="s">
        <v>4</v>
      </c>
      <c r="D121" s="472">
        <v>1</v>
      </c>
      <c r="E121" s="471"/>
      <c r="F121" s="471"/>
      <c r="G121" s="84" t="s">
        <v>98</v>
      </c>
      <c r="H121" s="84" t="s">
        <v>594</v>
      </c>
      <c r="I121" s="471">
        <f>[186]노임단가!L55</f>
        <v>109748</v>
      </c>
      <c r="J121" s="471"/>
      <c r="K121" s="471"/>
      <c r="L121" s="471"/>
      <c r="M121" s="84" t="s">
        <v>594</v>
      </c>
      <c r="N121" s="471" t="s">
        <v>603</v>
      </c>
      <c r="O121" s="471"/>
      <c r="P121" s="471"/>
      <c r="Q121" s="471"/>
      <c r="R121" s="471"/>
      <c r="S121" s="471"/>
      <c r="T121" s="471"/>
      <c r="U121" s="471"/>
      <c r="V121" s="471"/>
      <c r="W121" s="84"/>
      <c r="X121" s="84"/>
      <c r="Y121" s="84"/>
      <c r="Z121" s="90"/>
      <c r="AA121" s="91">
        <f>TRUNC(D121*I121*[186]기계경비적용기준!E18,0)</f>
        <v>22864</v>
      </c>
      <c r="AB121" s="91"/>
      <c r="AC121" s="91"/>
      <c r="AD121" s="92" t="s">
        <v>4</v>
      </c>
    </row>
    <row r="122" spans="2:30" ht="19.7" customHeight="1">
      <c r="B122" s="88" t="s">
        <v>4</v>
      </c>
      <c r="C122" s="89" t="s">
        <v>4</v>
      </c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90"/>
      <c r="AA122" s="91"/>
      <c r="AB122" s="91"/>
      <c r="AC122" s="91"/>
      <c r="AD122" s="92" t="s">
        <v>4</v>
      </c>
    </row>
    <row r="123" spans="2:30" ht="19.7" customHeight="1">
      <c r="B123" s="82" t="s">
        <v>632</v>
      </c>
      <c r="C123" s="83" t="s">
        <v>633</v>
      </c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5" t="str">
        <f>TEXT(AA123+AB123+AC123,"#,##0")</f>
        <v>544,437</v>
      </c>
      <c r="AA123" s="86">
        <f>TRUNC(AA124+AA125+AA126+AA127)</f>
        <v>22864</v>
      </c>
      <c r="AB123" s="86">
        <f>TRUNC(AB124+AB125+AB126+AB127)</f>
        <v>50265</v>
      </c>
      <c r="AC123" s="86">
        <f>TRUNC(AC124+AC125+AC126+AC127)</f>
        <v>471308</v>
      </c>
      <c r="AD123" s="87"/>
    </row>
    <row r="124" spans="2:30" ht="19.7" customHeight="1">
      <c r="B124" s="88" t="s">
        <v>592</v>
      </c>
      <c r="C124" s="89" t="s">
        <v>4</v>
      </c>
      <c r="D124" s="471">
        <v>2408140</v>
      </c>
      <c r="E124" s="471"/>
      <c r="F124" s="471"/>
      <c r="G124" s="471"/>
      <c r="H124" s="471"/>
      <c r="I124" s="471" t="s">
        <v>593</v>
      </c>
      <c r="J124" s="471"/>
      <c r="K124" s="476">
        <f>[186]기계경비적용기준!D7</f>
        <v>1153.3</v>
      </c>
      <c r="L124" s="471"/>
      <c r="M124" s="471"/>
      <c r="N124" s="84" t="s">
        <v>594</v>
      </c>
      <c r="O124" s="471">
        <v>1697</v>
      </c>
      <c r="P124" s="471"/>
      <c r="Q124" s="471"/>
      <c r="R124" s="84" t="s">
        <v>594</v>
      </c>
      <c r="S124" s="471" t="s">
        <v>595</v>
      </c>
      <c r="T124" s="471"/>
      <c r="U124" s="471"/>
      <c r="V124" s="84"/>
      <c r="W124" s="84"/>
      <c r="X124" s="84"/>
      <c r="Y124" s="84"/>
      <c r="Z124" s="90"/>
      <c r="AA124" s="91"/>
      <c r="AB124" s="91"/>
      <c r="AC124" s="91">
        <f>TRUNC(TRUNC(D124*K124)/1000) * 1000*O124*0.0000001</f>
        <v>471308.99789999996</v>
      </c>
      <c r="AD124" s="92" t="s">
        <v>4</v>
      </c>
    </row>
    <row r="125" spans="2:30" ht="19.7" customHeight="1">
      <c r="B125" s="88" t="s">
        <v>596</v>
      </c>
      <c r="C125" s="89" t="s">
        <v>597</v>
      </c>
      <c r="D125" s="470">
        <v>28</v>
      </c>
      <c r="E125" s="471"/>
      <c r="F125" s="471"/>
      <c r="G125" s="471"/>
      <c r="H125" s="84" t="s">
        <v>598</v>
      </c>
      <c r="I125" s="84" t="s">
        <v>594</v>
      </c>
      <c r="J125" s="471">
        <f>[186]자재단가!R6</f>
        <v>1496</v>
      </c>
      <c r="K125" s="471"/>
      <c r="L125" s="471"/>
      <c r="M125" s="471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90"/>
      <c r="AA125" s="91"/>
      <c r="AB125" s="91">
        <f>TRUNC(D125*J125,0)</f>
        <v>41888</v>
      </c>
      <c r="AC125" s="91"/>
      <c r="AD125" s="92" t="s">
        <v>4</v>
      </c>
    </row>
    <row r="126" spans="2:30" ht="19.7" customHeight="1">
      <c r="B126" s="88" t="s">
        <v>599</v>
      </c>
      <c r="C126" s="89" t="s">
        <v>600</v>
      </c>
      <c r="D126" s="470">
        <v>20</v>
      </c>
      <c r="E126" s="471"/>
      <c r="F126" s="471"/>
      <c r="G126" s="471"/>
      <c r="H126" s="84" t="s">
        <v>601</v>
      </c>
      <c r="I126" s="84" t="s">
        <v>594</v>
      </c>
      <c r="J126" s="471">
        <f>AB125</f>
        <v>41888</v>
      </c>
      <c r="K126" s="471"/>
      <c r="L126" s="471"/>
      <c r="M126" s="471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90"/>
      <c r="AA126" s="91"/>
      <c r="AB126" s="91">
        <f>TRUNC(D126/100*J126,0)</f>
        <v>8377</v>
      </c>
      <c r="AC126" s="91"/>
      <c r="AD126" s="92" t="s">
        <v>4</v>
      </c>
    </row>
    <row r="127" spans="2:30" ht="19.7" customHeight="1">
      <c r="B127" s="88" t="s">
        <v>602</v>
      </c>
      <c r="C127" s="89" t="s">
        <v>4</v>
      </c>
      <c r="D127" s="472">
        <v>1</v>
      </c>
      <c r="E127" s="471"/>
      <c r="F127" s="471"/>
      <c r="G127" s="84" t="s">
        <v>98</v>
      </c>
      <c r="H127" s="84" t="s">
        <v>594</v>
      </c>
      <c r="I127" s="471">
        <f>[186]노임단가!L55</f>
        <v>109748</v>
      </c>
      <c r="J127" s="471"/>
      <c r="K127" s="471"/>
      <c r="L127" s="471"/>
      <c r="M127" s="84" t="s">
        <v>594</v>
      </c>
      <c r="N127" s="471" t="s">
        <v>603</v>
      </c>
      <c r="O127" s="471"/>
      <c r="P127" s="471"/>
      <c r="Q127" s="471"/>
      <c r="R127" s="471"/>
      <c r="S127" s="471"/>
      <c r="T127" s="471"/>
      <c r="U127" s="471"/>
      <c r="V127" s="471"/>
      <c r="W127" s="84"/>
      <c r="X127" s="84"/>
      <c r="Y127" s="84"/>
      <c r="Z127" s="90"/>
      <c r="AA127" s="91">
        <f>TRUNC(D127*I127*[186]기계경비적용기준!E18,0)</f>
        <v>22864</v>
      </c>
      <c r="AB127" s="91"/>
      <c r="AC127" s="91"/>
      <c r="AD127" s="92" t="s">
        <v>4</v>
      </c>
    </row>
    <row r="128" spans="2:30" ht="19.7" customHeight="1">
      <c r="B128" s="88" t="s">
        <v>4</v>
      </c>
      <c r="C128" s="89" t="s">
        <v>4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90"/>
      <c r="AA128" s="91"/>
      <c r="AB128" s="91"/>
      <c r="AC128" s="91"/>
      <c r="AD128" s="92" t="s">
        <v>4</v>
      </c>
    </row>
    <row r="129" spans="2:30" ht="19.7" customHeight="1">
      <c r="B129" s="82" t="s">
        <v>634</v>
      </c>
      <c r="C129" s="83" t="s">
        <v>591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5" t="str">
        <f>TEXT(AA129+AB129+AC129,"#,##0")</f>
        <v>54,200</v>
      </c>
      <c r="AA129" s="86">
        <f>TRUNC(AA130+AA131+AA132+AA133)</f>
        <v>22864</v>
      </c>
      <c r="AB129" s="86">
        <f>TRUNC(AB130+AB131+AB132+AB133)</f>
        <v>7900</v>
      </c>
      <c r="AC129" s="86">
        <f>TRUNC(AC130+AC131+AC132+AC133)</f>
        <v>23436</v>
      </c>
      <c r="AD129" s="87"/>
    </row>
    <row r="130" spans="2:30" ht="19.7" customHeight="1">
      <c r="B130" s="88" t="s">
        <v>592</v>
      </c>
      <c r="C130" s="89" t="s">
        <v>4</v>
      </c>
      <c r="D130" s="471">
        <v>105000000</v>
      </c>
      <c r="E130" s="471"/>
      <c r="F130" s="471"/>
      <c r="G130" s="471"/>
      <c r="H130" s="471"/>
      <c r="I130" s="471" t="s">
        <v>605</v>
      </c>
      <c r="J130" s="471"/>
      <c r="K130" s="471">
        <v>2232</v>
      </c>
      <c r="L130" s="471"/>
      <c r="M130" s="471"/>
      <c r="N130" s="84" t="s">
        <v>594</v>
      </c>
      <c r="O130" s="471" t="s">
        <v>595</v>
      </c>
      <c r="P130" s="471"/>
      <c r="Q130" s="471"/>
      <c r="R130" s="84"/>
      <c r="S130" s="84"/>
      <c r="T130" s="84"/>
      <c r="U130" s="84"/>
      <c r="V130" s="84"/>
      <c r="W130" s="84"/>
      <c r="X130" s="84"/>
      <c r="Y130" s="84"/>
      <c r="Z130" s="90"/>
      <c r="AA130" s="91"/>
      <c r="AB130" s="91"/>
      <c r="AC130" s="91">
        <f>TRUNC(D130*K130*0.0000001,0)</f>
        <v>23436</v>
      </c>
      <c r="AD130" s="92" t="s">
        <v>4</v>
      </c>
    </row>
    <row r="131" spans="2:30" ht="19.7" customHeight="1">
      <c r="B131" s="88" t="s">
        <v>596</v>
      </c>
      <c r="C131" s="89" t="s">
        <v>597</v>
      </c>
      <c r="D131" s="470">
        <v>3.8</v>
      </c>
      <c r="E131" s="471"/>
      <c r="F131" s="471"/>
      <c r="G131" s="471"/>
      <c r="H131" s="84" t="s">
        <v>598</v>
      </c>
      <c r="I131" s="84" t="s">
        <v>594</v>
      </c>
      <c r="J131" s="471">
        <f>[186]자재단가!R6</f>
        <v>1496</v>
      </c>
      <c r="K131" s="471"/>
      <c r="L131" s="471"/>
      <c r="M131" s="471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90"/>
      <c r="AA131" s="91"/>
      <c r="AB131" s="91">
        <f>TRUNC(D131*J131,0)</f>
        <v>5684</v>
      </c>
      <c r="AC131" s="91"/>
      <c r="AD131" s="92" t="s">
        <v>4</v>
      </c>
    </row>
    <row r="132" spans="2:30" ht="19.7" customHeight="1">
      <c r="B132" s="88" t="s">
        <v>599</v>
      </c>
      <c r="C132" s="89" t="s">
        <v>600</v>
      </c>
      <c r="D132" s="470">
        <v>39</v>
      </c>
      <c r="E132" s="471"/>
      <c r="F132" s="471"/>
      <c r="G132" s="471"/>
      <c r="H132" s="84" t="s">
        <v>601</v>
      </c>
      <c r="I132" s="84" t="s">
        <v>594</v>
      </c>
      <c r="J132" s="471">
        <f>AB131</f>
        <v>5684</v>
      </c>
      <c r="K132" s="471"/>
      <c r="L132" s="471"/>
      <c r="M132" s="471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90"/>
      <c r="AA132" s="91"/>
      <c r="AB132" s="91">
        <f>TRUNC(D132/100*J132,0)</f>
        <v>2216</v>
      </c>
      <c r="AC132" s="91"/>
      <c r="AD132" s="92" t="s">
        <v>4</v>
      </c>
    </row>
    <row r="133" spans="2:30" ht="19.7" customHeight="1">
      <c r="B133" s="88" t="s">
        <v>602</v>
      </c>
      <c r="C133" s="89" t="s">
        <v>4</v>
      </c>
      <c r="D133" s="472">
        <v>1</v>
      </c>
      <c r="E133" s="471"/>
      <c r="F133" s="471"/>
      <c r="G133" s="84" t="s">
        <v>98</v>
      </c>
      <c r="H133" s="84" t="s">
        <v>594</v>
      </c>
      <c r="I133" s="471">
        <f>[186]노임단가!L55</f>
        <v>109748</v>
      </c>
      <c r="J133" s="471"/>
      <c r="K133" s="471"/>
      <c r="L133" s="471"/>
      <c r="M133" s="84" t="s">
        <v>594</v>
      </c>
      <c r="N133" s="471" t="s">
        <v>603</v>
      </c>
      <c r="O133" s="471"/>
      <c r="P133" s="471"/>
      <c r="Q133" s="471"/>
      <c r="R133" s="471"/>
      <c r="S133" s="471"/>
      <c r="T133" s="471"/>
      <c r="U133" s="471"/>
      <c r="V133" s="471"/>
      <c r="W133" s="84"/>
      <c r="X133" s="84"/>
      <c r="Y133" s="84"/>
      <c r="Z133" s="90"/>
      <c r="AA133" s="91">
        <f>TRUNC(D133*I133*[186]기계경비적용기준!E18,0)</f>
        <v>22864</v>
      </c>
      <c r="AB133" s="91"/>
      <c r="AC133" s="91"/>
      <c r="AD133" s="92" t="s">
        <v>4</v>
      </c>
    </row>
    <row r="134" spans="2:30" ht="19.7" customHeight="1">
      <c r="B134" s="88" t="s">
        <v>4</v>
      </c>
      <c r="C134" s="89" t="s">
        <v>4</v>
      </c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90"/>
      <c r="AA134" s="91"/>
      <c r="AB134" s="91"/>
      <c r="AC134" s="91"/>
      <c r="AD134" s="92" t="s">
        <v>4</v>
      </c>
    </row>
    <row r="135" spans="2:30" ht="19.7" customHeight="1">
      <c r="B135" s="82" t="s">
        <v>635</v>
      </c>
      <c r="C135" s="83" t="s">
        <v>607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5" t="str">
        <f>TEXT(AA135+AB135+AC135,"#,##0")</f>
        <v>67,233</v>
      </c>
      <c r="AA135" s="86">
        <f>TRUNC(AA136+AA137+AA138+AA139)</f>
        <v>22864</v>
      </c>
      <c r="AB135" s="86">
        <f>TRUNC(AB136+AB137+AB138+AB139)</f>
        <v>9773</v>
      </c>
      <c r="AC135" s="86">
        <f>TRUNC(AC136+AC137+AC138+AC139)</f>
        <v>34596</v>
      </c>
      <c r="AD135" s="87"/>
    </row>
    <row r="136" spans="2:30" ht="19.7" customHeight="1">
      <c r="B136" s="88" t="s">
        <v>592</v>
      </c>
      <c r="C136" s="89" t="s">
        <v>4</v>
      </c>
      <c r="D136" s="471">
        <v>155000000</v>
      </c>
      <c r="E136" s="471"/>
      <c r="F136" s="471"/>
      <c r="G136" s="471"/>
      <c r="H136" s="471"/>
      <c r="I136" s="471" t="s">
        <v>605</v>
      </c>
      <c r="J136" s="471"/>
      <c r="K136" s="471">
        <v>2232</v>
      </c>
      <c r="L136" s="471"/>
      <c r="M136" s="471"/>
      <c r="N136" s="84" t="s">
        <v>594</v>
      </c>
      <c r="O136" s="471" t="s">
        <v>595</v>
      </c>
      <c r="P136" s="471"/>
      <c r="Q136" s="471"/>
      <c r="R136" s="84"/>
      <c r="S136" s="84"/>
      <c r="T136" s="84"/>
      <c r="U136" s="84"/>
      <c r="V136" s="84"/>
      <c r="W136" s="84"/>
      <c r="X136" s="84"/>
      <c r="Y136" s="84"/>
      <c r="Z136" s="90"/>
      <c r="AA136" s="91"/>
      <c r="AB136" s="91"/>
      <c r="AC136" s="91">
        <f>TRUNC(D136*K136*0.0000001,0)</f>
        <v>34596</v>
      </c>
      <c r="AD136" s="92" t="s">
        <v>4</v>
      </c>
    </row>
    <row r="137" spans="2:30" ht="19.7" customHeight="1">
      <c r="B137" s="88" t="s">
        <v>596</v>
      </c>
      <c r="C137" s="89" t="s">
        <v>597</v>
      </c>
      <c r="D137" s="470">
        <v>4.7</v>
      </c>
      <c r="E137" s="471"/>
      <c r="F137" s="471"/>
      <c r="G137" s="471"/>
      <c r="H137" s="84" t="s">
        <v>598</v>
      </c>
      <c r="I137" s="84" t="s">
        <v>594</v>
      </c>
      <c r="J137" s="471">
        <f>[186]자재단가!R6</f>
        <v>1496</v>
      </c>
      <c r="K137" s="471"/>
      <c r="L137" s="471"/>
      <c r="M137" s="471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90"/>
      <c r="AA137" s="91"/>
      <c r="AB137" s="91">
        <f>TRUNC(D137*J137,0)</f>
        <v>7031</v>
      </c>
      <c r="AC137" s="91"/>
      <c r="AD137" s="92" t="s">
        <v>4</v>
      </c>
    </row>
    <row r="138" spans="2:30" ht="19.7" customHeight="1">
      <c r="B138" s="88" t="s">
        <v>599</v>
      </c>
      <c r="C138" s="89" t="s">
        <v>600</v>
      </c>
      <c r="D138" s="470">
        <v>39</v>
      </c>
      <c r="E138" s="471"/>
      <c r="F138" s="471"/>
      <c r="G138" s="471"/>
      <c r="H138" s="84" t="s">
        <v>601</v>
      </c>
      <c r="I138" s="84" t="s">
        <v>594</v>
      </c>
      <c r="J138" s="471">
        <f>AB137</f>
        <v>7031</v>
      </c>
      <c r="K138" s="471"/>
      <c r="L138" s="471"/>
      <c r="M138" s="471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90"/>
      <c r="AA138" s="91"/>
      <c r="AB138" s="91">
        <f>TRUNC(D138/100*J138,0)</f>
        <v>2742</v>
      </c>
      <c r="AC138" s="91"/>
      <c r="AD138" s="92" t="s">
        <v>4</v>
      </c>
    </row>
    <row r="139" spans="2:30" ht="19.7" customHeight="1">
      <c r="B139" s="101" t="s">
        <v>602</v>
      </c>
      <c r="C139" s="102" t="s">
        <v>4</v>
      </c>
      <c r="D139" s="478">
        <v>1</v>
      </c>
      <c r="E139" s="477"/>
      <c r="F139" s="477"/>
      <c r="G139" s="103" t="s">
        <v>98</v>
      </c>
      <c r="H139" s="103" t="s">
        <v>594</v>
      </c>
      <c r="I139" s="477">
        <f>[186]노임단가!L55</f>
        <v>109748</v>
      </c>
      <c r="J139" s="477"/>
      <c r="K139" s="477"/>
      <c r="L139" s="477"/>
      <c r="M139" s="103" t="s">
        <v>594</v>
      </c>
      <c r="N139" s="477" t="s">
        <v>603</v>
      </c>
      <c r="O139" s="477"/>
      <c r="P139" s="477"/>
      <c r="Q139" s="477"/>
      <c r="R139" s="477"/>
      <c r="S139" s="477"/>
      <c r="T139" s="477"/>
      <c r="U139" s="477"/>
      <c r="V139" s="477"/>
      <c r="W139" s="103"/>
      <c r="X139" s="103"/>
      <c r="Y139" s="103"/>
      <c r="Z139" s="104"/>
      <c r="AA139" s="105">
        <f>TRUNC(D139*I139*[186]기계경비적용기준!E18,0)</f>
        <v>22864</v>
      </c>
      <c r="AB139" s="105"/>
      <c r="AC139" s="105"/>
      <c r="AD139" s="106" t="s">
        <v>4</v>
      </c>
    </row>
    <row r="140" spans="2:30" ht="19.7" customHeight="1">
      <c r="B140" s="88" t="s">
        <v>4</v>
      </c>
      <c r="C140" s="89" t="s">
        <v>4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90"/>
      <c r="AA140" s="91"/>
      <c r="AB140" s="91"/>
      <c r="AC140" s="91"/>
      <c r="AD140" s="92" t="s">
        <v>4</v>
      </c>
    </row>
    <row r="141" spans="2:30" ht="19.7" customHeight="1">
      <c r="B141" s="82" t="s">
        <v>636</v>
      </c>
      <c r="C141" s="83" t="s">
        <v>609</v>
      </c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5" t="str">
        <f>TEXT(AA141+AB141+AC141,"#,##0")</f>
        <v>78,453</v>
      </c>
      <c r="AA141" s="86">
        <f>TRUNC(AA142+AA143+AA144+AA145)</f>
        <v>22864</v>
      </c>
      <c r="AB141" s="86">
        <f>TRUNC(AB142+AB143+AB144+AB145)</f>
        <v>11228</v>
      </c>
      <c r="AC141" s="86">
        <f>TRUNC(AC142+AC143+AC144+AC145)</f>
        <v>44361</v>
      </c>
      <c r="AD141" s="87"/>
    </row>
    <row r="142" spans="2:30" ht="19.7" customHeight="1">
      <c r="B142" s="88" t="s">
        <v>592</v>
      </c>
      <c r="C142" s="89" t="s">
        <v>4</v>
      </c>
      <c r="D142" s="471">
        <v>198750000</v>
      </c>
      <c r="E142" s="471"/>
      <c r="F142" s="471"/>
      <c r="G142" s="471"/>
      <c r="H142" s="471"/>
      <c r="I142" s="471" t="s">
        <v>605</v>
      </c>
      <c r="J142" s="471"/>
      <c r="K142" s="471">
        <v>2232</v>
      </c>
      <c r="L142" s="471"/>
      <c r="M142" s="471"/>
      <c r="N142" s="84" t="s">
        <v>594</v>
      </c>
      <c r="O142" s="471" t="s">
        <v>595</v>
      </c>
      <c r="P142" s="471"/>
      <c r="Q142" s="471"/>
      <c r="R142" s="84"/>
      <c r="S142" s="84"/>
      <c r="T142" s="84"/>
      <c r="U142" s="84"/>
      <c r="V142" s="84"/>
      <c r="W142" s="84"/>
      <c r="X142" s="84"/>
      <c r="Y142" s="84"/>
      <c r="Z142" s="90"/>
      <c r="AA142" s="91"/>
      <c r="AB142" s="91"/>
      <c r="AC142" s="91">
        <f>TRUNC(D142*K142*0.0000001,0)</f>
        <v>44361</v>
      </c>
      <c r="AD142" s="92" t="s">
        <v>4</v>
      </c>
    </row>
    <row r="143" spans="2:30" ht="19.7" customHeight="1">
      <c r="B143" s="88" t="s">
        <v>596</v>
      </c>
      <c r="C143" s="89" t="s">
        <v>597</v>
      </c>
      <c r="D143" s="470">
        <v>5.4</v>
      </c>
      <c r="E143" s="471"/>
      <c r="F143" s="471"/>
      <c r="G143" s="471"/>
      <c r="H143" s="84" t="s">
        <v>598</v>
      </c>
      <c r="I143" s="84" t="s">
        <v>594</v>
      </c>
      <c r="J143" s="471">
        <f>[186]자재단가!R6</f>
        <v>1496</v>
      </c>
      <c r="K143" s="471"/>
      <c r="L143" s="471"/>
      <c r="M143" s="471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90"/>
      <c r="AA143" s="91"/>
      <c r="AB143" s="91">
        <f>TRUNC(D143*J143,0)</f>
        <v>8078</v>
      </c>
      <c r="AC143" s="91"/>
      <c r="AD143" s="92" t="s">
        <v>4</v>
      </c>
    </row>
    <row r="144" spans="2:30" ht="19.7" customHeight="1">
      <c r="B144" s="88" t="s">
        <v>599</v>
      </c>
      <c r="C144" s="89" t="s">
        <v>600</v>
      </c>
      <c r="D144" s="470">
        <v>39</v>
      </c>
      <c r="E144" s="471"/>
      <c r="F144" s="471"/>
      <c r="G144" s="471"/>
      <c r="H144" s="84" t="s">
        <v>601</v>
      </c>
      <c r="I144" s="84" t="s">
        <v>594</v>
      </c>
      <c r="J144" s="471">
        <f>AB143</f>
        <v>8078</v>
      </c>
      <c r="K144" s="471"/>
      <c r="L144" s="471"/>
      <c r="M144" s="471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90"/>
      <c r="AA144" s="91"/>
      <c r="AB144" s="91">
        <f>TRUNC(D144/100*J144,0)</f>
        <v>3150</v>
      </c>
      <c r="AC144" s="91"/>
      <c r="AD144" s="92" t="s">
        <v>4</v>
      </c>
    </row>
    <row r="145" spans="2:30" ht="19.7" customHeight="1">
      <c r="B145" s="88" t="s">
        <v>602</v>
      </c>
      <c r="C145" s="89" t="s">
        <v>4</v>
      </c>
      <c r="D145" s="472">
        <v>1</v>
      </c>
      <c r="E145" s="471"/>
      <c r="F145" s="471"/>
      <c r="G145" s="84" t="s">
        <v>98</v>
      </c>
      <c r="H145" s="84" t="s">
        <v>594</v>
      </c>
      <c r="I145" s="471">
        <f>[186]노임단가!L55</f>
        <v>109748</v>
      </c>
      <c r="J145" s="471"/>
      <c r="K145" s="471"/>
      <c r="L145" s="471"/>
      <c r="M145" s="84" t="s">
        <v>594</v>
      </c>
      <c r="N145" s="471" t="s">
        <v>603</v>
      </c>
      <c r="O145" s="471"/>
      <c r="P145" s="471"/>
      <c r="Q145" s="471"/>
      <c r="R145" s="471"/>
      <c r="S145" s="471"/>
      <c r="T145" s="471"/>
      <c r="U145" s="471"/>
      <c r="V145" s="471"/>
      <c r="W145" s="84"/>
      <c r="X145" s="84"/>
      <c r="Y145" s="84"/>
      <c r="Z145" s="90"/>
      <c r="AA145" s="91">
        <f>TRUNC(D145*I145*[186]기계경비적용기준!E18,0)</f>
        <v>22864</v>
      </c>
      <c r="AB145" s="91"/>
      <c r="AC145" s="91"/>
      <c r="AD145" s="92" t="s">
        <v>4</v>
      </c>
    </row>
    <row r="146" spans="2:30" ht="19.7" customHeight="1">
      <c r="B146" s="88" t="s">
        <v>4</v>
      </c>
      <c r="C146" s="89" t="s">
        <v>4</v>
      </c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90"/>
      <c r="AA146" s="91"/>
      <c r="AB146" s="91"/>
      <c r="AC146" s="91"/>
      <c r="AD146" s="92" t="s">
        <v>4</v>
      </c>
    </row>
    <row r="147" spans="2:30" ht="19.7" customHeight="1">
      <c r="B147" s="82" t="s">
        <v>637</v>
      </c>
      <c r="C147" s="83" t="s">
        <v>611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5" t="str">
        <f>TEXT(AA147+AB147+AC147,"#,##0")</f>
        <v>80,344</v>
      </c>
      <c r="AA147" s="86">
        <f>TRUNC(AA148+AA149+AA150+AA151)</f>
        <v>22864</v>
      </c>
      <c r="AB147" s="86">
        <f>TRUNC(AB148+AB149+AB150+AB151)</f>
        <v>12683</v>
      </c>
      <c r="AC147" s="86">
        <f>TRUNC(AC148+AC149+AC150+AC151)</f>
        <v>44797</v>
      </c>
      <c r="AD147" s="87"/>
    </row>
    <row r="148" spans="2:30" ht="19.7" customHeight="1">
      <c r="B148" s="88" t="s">
        <v>592</v>
      </c>
      <c r="C148" s="89" t="s">
        <v>4</v>
      </c>
      <c r="D148" s="471">
        <v>225000000</v>
      </c>
      <c r="E148" s="471"/>
      <c r="F148" s="471"/>
      <c r="G148" s="471"/>
      <c r="H148" s="471"/>
      <c r="I148" s="471" t="s">
        <v>605</v>
      </c>
      <c r="J148" s="471"/>
      <c r="K148" s="471">
        <v>1991</v>
      </c>
      <c r="L148" s="471"/>
      <c r="M148" s="471"/>
      <c r="N148" s="84" t="s">
        <v>594</v>
      </c>
      <c r="O148" s="471" t="s">
        <v>595</v>
      </c>
      <c r="P148" s="471"/>
      <c r="Q148" s="471"/>
      <c r="R148" s="84"/>
      <c r="S148" s="84"/>
      <c r="T148" s="84"/>
      <c r="U148" s="84"/>
      <c r="V148" s="84"/>
      <c r="W148" s="84"/>
      <c r="X148" s="84"/>
      <c r="Y148" s="84"/>
      <c r="Z148" s="90"/>
      <c r="AA148" s="91"/>
      <c r="AB148" s="91"/>
      <c r="AC148" s="91">
        <f>TRUNC(D148*K148*0.0000001,0)</f>
        <v>44797</v>
      </c>
      <c r="AD148" s="92" t="s">
        <v>4</v>
      </c>
    </row>
    <row r="149" spans="2:30" ht="19.7" customHeight="1">
      <c r="B149" s="88" t="s">
        <v>596</v>
      </c>
      <c r="C149" s="89" t="s">
        <v>597</v>
      </c>
      <c r="D149" s="470">
        <v>6.1</v>
      </c>
      <c r="E149" s="471"/>
      <c r="F149" s="471"/>
      <c r="G149" s="471"/>
      <c r="H149" s="84" t="s">
        <v>598</v>
      </c>
      <c r="I149" s="84" t="s">
        <v>594</v>
      </c>
      <c r="J149" s="471">
        <f>[186]자재단가!R6</f>
        <v>1496</v>
      </c>
      <c r="K149" s="471"/>
      <c r="L149" s="471"/>
      <c r="M149" s="471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90"/>
      <c r="AA149" s="91"/>
      <c r="AB149" s="91">
        <f>TRUNC(D149*J149,0)</f>
        <v>9125</v>
      </c>
      <c r="AC149" s="91"/>
      <c r="AD149" s="92" t="s">
        <v>4</v>
      </c>
    </row>
    <row r="150" spans="2:30" ht="19.7" customHeight="1">
      <c r="B150" s="88" t="s">
        <v>599</v>
      </c>
      <c r="C150" s="89" t="s">
        <v>600</v>
      </c>
      <c r="D150" s="470">
        <v>39</v>
      </c>
      <c r="E150" s="471"/>
      <c r="F150" s="471"/>
      <c r="G150" s="471"/>
      <c r="H150" s="84" t="s">
        <v>601</v>
      </c>
      <c r="I150" s="84" t="s">
        <v>594</v>
      </c>
      <c r="J150" s="471">
        <f>AB149</f>
        <v>9125</v>
      </c>
      <c r="K150" s="471"/>
      <c r="L150" s="471"/>
      <c r="M150" s="471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90"/>
      <c r="AA150" s="91"/>
      <c r="AB150" s="91">
        <f>TRUNC(D150/100*J150,0)</f>
        <v>3558</v>
      </c>
      <c r="AC150" s="91"/>
      <c r="AD150" s="92" t="s">
        <v>4</v>
      </c>
    </row>
    <row r="151" spans="2:30" ht="19.7" customHeight="1">
      <c r="B151" s="88" t="s">
        <v>602</v>
      </c>
      <c r="C151" s="89" t="s">
        <v>4</v>
      </c>
      <c r="D151" s="472">
        <v>1</v>
      </c>
      <c r="E151" s="471"/>
      <c r="F151" s="471"/>
      <c r="G151" s="84" t="s">
        <v>98</v>
      </c>
      <c r="H151" s="84" t="s">
        <v>594</v>
      </c>
      <c r="I151" s="471">
        <f>[186]노임단가!L55</f>
        <v>109748</v>
      </c>
      <c r="J151" s="471"/>
      <c r="K151" s="471"/>
      <c r="L151" s="471"/>
      <c r="M151" s="84" t="s">
        <v>594</v>
      </c>
      <c r="N151" s="471" t="s">
        <v>603</v>
      </c>
      <c r="O151" s="471"/>
      <c r="P151" s="471"/>
      <c r="Q151" s="471"/>
      <c r="R151" s="471"/>
      <c r="S151" s="471"/>
      <c r="T151" s="471"/>
      <c r="U151" s="471"/>
      <c r="V151" s="471"/>
      <c r="W151" s="84"/>
      <c r="X151" s="84"/>
      <c r="Y151" s="84"/>
      <c r="Z151" s="90"/>
      <c r="AA151" s="91">
        <f>TRUNC(D151*I151*[186]기계경비적용기준!E18,0)</f>
        <v>22864</v>
      </c>
      <c r="AB151" s="91"/>
      <c r="AC151" s="91"/>
      <c r="AD151" s="92" t="s">
        <v>4</v>
      </c>
    </row>
    <row r="152" spans="2:30" ht="19.7" customHeight="1">
      <c r="B152" s="88" t="s">
        <v>4</v>
      </c>
      <c r="C152" s="89" t="s">
        <v>4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90"/>
      <c r="AA152" s="91"/>
      <c r="AB152" s="91"/>
      <c r="AC152" s="91"/>
      <c r="AD152" s="92" t="s">
        <v>4</v>
      </c>
    </row>
    <row r="153" spans="2:30" ht="19.7" customHeight="1">
      <c r="B153" s="82" t="s">
        <v>638</v>
      </c>
      <c r="C153" s="83" t="s">
        <v>613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5" t="str">
        <f>TEXT(AA153+AB153+AC153,"#,##0")</f>
        <v>84,827</v>
      </c>
      <c r="AA153" s="86">
        <f>TRUNC(AA154+AA155+AA156+AA157)</f>
        <v>22864</v>
      </c>
      <c r="AB153" s="86">
        <f>TRUNC(AB154+AB155+AB156+AB157)</f>
        <v>16011</v>
      </c>
      <c r="AC153" s="86">
        <f>TRUNC(AC154+AC155+AC156+AC157)</f>
        <v>45952</v>
      </c>
      <c r="AD153" s="87"/>
    </row>
    <row r="154" spans="2:30" ht="19.7" customHeight="1">
      <c r="B154" s="88" t="s">
        <v>592</v>
      </c>
      <c r="C154" s="89" t="s">
        <v>4</v>
      </c>
      <c r="D154" s="471">
        <v>275000000</v>
      </c>
      <c r="E154" s="471"/>
      <c r="F154" s="471"/>
      <c r="G154" s="471"/>
      <c r="H154" s="471"/>
      <c r="I154" s="471" t="s">
        <v>605</v>
      </c>
      <c r="J154" s="471"/>
      <c r="K154" s="471">
        <v>1671</v>
      </c>
      <c r="L154" s="471"/>
      <c r="M154" s="471"/>
      <c r="N154" s="84" t="s">
        <v>594</v>
      </c>
      <c r="O154" s="471" t="s">
        <v>595</v>
      </c>
      <c r="P154" s="471"/>
      <c r="Q154" s="471"/>
      <c r="R154" s="84"/>
      <c r="S154" s="84"/>
      <c r="T154" s="84"/>
      <c r="U154" s="84"/>
      <c r="V154" s="84"/>
      <c r="W154" s="84"/>
      <c r="X154" s="84"/>
      <c r="Y154" s="84"/>
      <c r="Z154" s="90"/>
      <c r="AA154" s="91"/>
      <c r="AB154" s="91"/>
      <c r="AC154" s="91">
        <f>TRUNC(D154*K154*0.0000001,0)</f>
        <v>45952</v>
      </c>
      <c r="AD154" s="92" t="s">
        <v>4</v>
      </c>
    </row>
    <row r="155" spans="2:30" ht="19.7" customHeight="1">
      <c r="B155" s="88" t="s">
        <v>596</v>
      </c>
      <c r="C155" s="89" t="s">
        <v>597</v>
      </c>
      <c r="D155" s="470">
        <v>7.7</v>
      </c>
      <c r="E155" s="471"/>
      <c r="F155" s="471"/>
      <c r="G155" s="471"/>
      <c r="H155" s="84" t="s">
        <v>598</v>
      </c>
      <c r="I155" s="84" t="s">
        <v>594</v>
      </c>
      <c r="J155" s="471">
        <f>[186]자재단가!R6</f>
        <v>1496</v>
      </c>
      <c r="K155" s="471"/>
      <c r="L155" s="471"/>
      <c r="M155" s="471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90"/>
      <c r="AA155" s="91"/>
      <c r="AB155" s="91">
        <f>TRUNC(D155*J155,0)</f>
        <v>11519</v>
      </c>
      <c r="AC155" s="91"/>
      <c r="AD155" s="92" t="s">
        <v>4</v>
      </c>
    </row>
    <row r="156" spans="2:30" ht="19.7" customHeight="1">
      <c r="B156" s="88" t="s">
        <v>599</v>
      </c>
      <c r="C156" s="89" t="s">
        <v>600</v>
      </c>
      <c r="D156" s="470">
        <v>39</v>
      </c>
      <c r="E156" s="471"/>
      <c r="F156" s="471"/>
      <c r="G156" s="471"/>
      <c r="H156" s="84" t="s">
        <v>601</v>
      </c>
      <c r="I156" s="84" t="s">
        <v>594</v>
      </c>
      <c r="J156" s="471">
        <f>AB155</f>
        <v>11519</v>
      </c>
      <c r="K156" s="471"/>
      <c r="L156" s="471"/>
      <c r="M156" s="471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90"/>
      <c r="AA156" s="91"/>
      <c r="AB156" s="91">
        <f>TRUNC(D156/100*J156,0)</f>
        <v>4492</v>
      </c>
      <c r="AC156" s="91"/>
      <c r="AD156" s="92" t="s">
        <v>4</v>
      </c>
    </row>
    <row r="157" spans="2:30" ht="19.7" customHeight="1">
      <c r="B157" s="88" t="s">
        <v>602</v>
      </c>
      <c r="C157" s="89" t="s">
        <v>4</v>
      </c>
      <c r="D157" s="472">
        <v>1</v>
      </c>
      <c r="E157" s="471"/>
      <c r="F157" s="471"/>
      <c r="G157" s="84" t="s">
        <v>98</v>
      </c>
      <c r="H157" s="84" t="s">
        <v>594</v>
      </c>
      <c r="I157" s="471">
        <f>[186]노임단가!L55</f>
        <v>109748</v>
      </c>
      <c r="J157" s="471"/>
      <c r="K157" s="471"/>
      <c r="L157" s="471"/>
      <c r="M157" s="84" t="s">
        <v>594</v>
      </c>
      <c r="N157" s="471" t="s">
        <v>603</v>
      </c>
      <c r="O157" s="471"/>
      <c r="P157" s="471"/>
      <c r="Q157" s="471"/>
      <c r="R157" s="471"/>
      <c r="S157" s="471"/>
      <c r="T157" s="471"/>
      <c r="U157" s="471"/>
      <c r="V157" s="471"/>
      <c r="W157" s="84"/>
      <c r="X157" s="84"/>
      <c r="Y157" s="84"/>
      <c r="Z157" s="90"/>
      <c r="AA157" s="91">
        <f>TRUNC(D157*I157*[186]기계경비적용기준!E18,0)</f>
        <v>22864</v>
      </c>
      <c r="AB157" s="91"/>
      <c r="AC157" s="91"/>
      <c r="AD157" s="92" t="s">
        <v>4</v>
      </c>
    </row>
    <row r="158" spans="2:30" ht="19.7" customHeight="1">
      <c r="B158" s="88" t="s">
        <v>4</v>
      </c>
      <c r="C158" s="89" t="s">
        <v>4</v>
      </c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90"/>
      <c r="AA158" s="91"/>
      <c r="AB158" s="91"/>
      <c r="AC158" s="91"/>
      <c r="AD158" s="92" t="s">
        <v>4</v>
      </c>
    </row>
    <row r="159" spans="2:30" ht="19.7" customHeight="1">
      <c r="B159" s="82" t="s">
        <v>639</v>
      </c>
      <c r="C159" s="83" t="s">
        <v>615</v>
      </c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5" t="str">
        <f>TEXT(AA159+AB159+AC159,"#,##0")</f>
        <v>88,169</v>
      </c>
      <c r="AA159" s="86">
        <f>TRUNC(AA160+AA161+AA162+AA163)</f>
        <v>22864</v>
      </c>
      <c r="AB159" s="86">
        <f>TRUNC(AB160+AB161+AB162+AB163)</f>
        <v>16011</v>
      </c>
      <c r="AC159" s="86">
        <f>TRUNC(AC160+AC161+AC162+AC163)</f>
        <v>49294</v>
      </c>
      <c r="AD159" s="87"/>
    </row>
    <row r="160" spans="2:30" ht="19.7" customHeight="1">
      <c r="B160" s="88" t="s">
        <v>592</v>
      </c>
      <c r="C160" s="89" t="s">
        <v>4</v>
      </c>
      <c r="D160" s="471">
        <v>295000000</v>
      </c>
      <c r="E160" s="471"/>
      <c r="F160" s="471"/>
      <c r="G160" s="471"/>
      <c r="H160" s="471"/>
      <c r="I160" s="471" t="s">
        <v>605</v>
      </c>
      <c r="J160" s="471"/>
      <c r="K160" s="471">
        <v>1671</v>
      </c>
      <c r="L160" s="471"/>
      <c r="M160" s="471"/>
      <c r="N160" s="84" t="s">
        <v>594</v>
      </c>
      <c r="O160" s="471" t="s">
        <v>595</v>
      </c>
      <c r="P160" s="471"/>
      <c r="Q160" s="471"/>
      <c r="R160" s="84"/>
      <c r="S160" s="84"/>
      <c r="T160" s="84"/>
      <c r="U160" s="84"/>
      <c r="V160" s="84"/>
      <c r="W160" s="84"/>
      <c r="X160" s="84"/>
      <c r="Y160" s="84"/>
      <c r="Z160" s="90"/>
      <c r="AA160" s="91"/>
      <c r="AB160" s="91"/>
      <c r="AC160" s="91">
        <f>TRUNC(D160*K160*0.0000001,0)</f>
        <v>49294</v>
      </c>
      <c r="AD160" s="92" t="s">
        <v>4</v>
      </c>
    </row>
    <row r="161" spans="2:30" ht="19.7" customHeight="1">
      <c r="B161" s="88" t="s">
        <v>596</v>
      </c>
      <c r="C161" s="89" t="s">
        <v>597</v>
      </c>
      <c r="D161" s="470">
        <v>7.7</v>
      </c>
      <c r="E161" s="471"/>
      <c r="F161" s="471"/>
      <c r="G161" s="471"/>
      <c r="H161" s="84" t="s">
        <v>598</v>
      </c>
      <c r="I161" s="84" t="s">
        <v>594</v>
      </c>
      <c r="J161" s="471">
        <f>[186]자재단가!R6</f>
        <v>1496</v>
      </c>
      <c r="K161" s="471"/>
      <c r="L161" s="471"/>
      <c r="M161" s="471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90"/>
      <c r="AA161" s="91"/>
      <c r="AB161" s="91">
        <f>TRUNC(D161*J161,0)</f>
        <v>11519</v>
      </c>
      <c r="AC161" s="91"/>
      <c r="AD161" s="92" t="s">
        <v>4</v>
      </c>
    </row>
    <row r="162" spans="2:30" ht="19.7" customHeight="1">
      <c r="B162" s="88" t="s">
        <v>599</v>
      </c>
      <c r="C162" s="89" t="s">
        <v>600</v>
      </c>
      <c r="D162" s="470">
        <v>39</v>
      </c>
      <c r="E162" s="471"/>
      <c r="F162" s="471"/>
      <c r="G162" s="471"/>
      <c r="H162" s="84" t="s">
        <v>601</v>
      </c>
      <c r="I162" s="84" t="s">
        <v>594</v>
      </c>
      <c r="J162" s="471">
        <f>AB161</f>
        <v>11519</v>
      </c>
      <c r="K162" s="471"/>
      <c r="L162" s="471"/>
      <c r="M162" s="471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90"/>
      <c r="AA162" s="91"/>
      <c r="AB162" s="91">
        <f>TRUNC(D162/100*J162,0)</f>
        <v>4492</v>
      </c>
      <c r="AC162" s="91"/>
      <c r="AD162" s="92" t="s">
        <v>4</v>
      </c>
    </row>
    <row r="163" spans="2:30" ht="19.7" customHeight="1">
      <c r="B163" s="88" t="s">
        <v>602</v>
      </c>
      <c r="C163" s="89" t="s">
        <v>4</v>
      </c>
      <c r="D163" s="472">
        <v>1</v>
      </c>
      <c r="E163" s="471"/>
      <c r="F163" s="471"/>
      <c r="G163" s="84" t="s">
        <v>98</v>
      </c>
      <c r="H163" s="84" t="s">
        <v>594</v>
      </c>
      <c r="I163" s="471">
        <f>[186]노임단가!L55</f>
        <v>109748</v>
      </c>
      <c r="J163" s="471"/>
      <c r="K163" s="471"/>
      <c r="L163" s="471"/>
      <c r="M163" s="84" t="s">
        <v>594</v>
      </c>
      <c r="N163" s="471" t="s">
        <v>603</v>
      </c>
      <c r="O163" s="471"/>
      <c r="P163" s="471"/>
      <c r="Q163" s="471"/>
      <c r="R163" s="471"/>
      <c r="S163" s="471"/>
      <c r="T163" s="471"/>
      <c r="U163" s="471"/>
      <c r="V163" s="471"/>
      <c r="W163" s="84"/>
      <c r="X163" s="84"/>
      <c r="Y163" s="84"/>
      <c r="Z163" s="90"/>
      <c r="AA163" s="91">
        <f>TRUNC(D163*I163*[186]기계경비적용기준!E18,0)</f>
        <v>22864</v>
      </c>
      <c r="AB163" s="91"/>
      <c r="AC163" s="91"/>
      <c r="AD163" s="92" t="s">
        <v>4</v>
      </c>
    </row>
    <row r="164" spans="2:30" ht="19.7" customHeight="1">
      <c r="B164" s="88" t="s">
        <v>4</v>
      </c>
      <c r="C164" s="89" t="s">
        <v>4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90"/>
      <c r="AA164" s="91"/>
      <c r="AB164" s="91"/>
      <c r="AC164" s="91"/>
      <c r="AD164" s="92" t="s">
        <v>4</v>
      </c>
    </row>
    <row r="165" spans="2:30" ht="19.7" customHeight="1">
      <c r="B165" s="107" t="s">
        <v>640</v>
      </c>
      <c r="C165" s="108" t="s">
        <v>617</v>
      </c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9" t="str">
        <f>TEXT(AA165+AB165+AC165,"#,##0")</f>
        <v>97,135</v>
      </c>
      <c r="AA165" s="110">
        <f>TRUNC(AA166+AA167+AA168+AA169)</f>
        <v>22864</v>
      </c>
      <c r="AB165" s="110">
        <f>TRUNC(AB166+AB167+AB168+AB169)</f>
        <v>19964</v>
      </c>
      <c r="AC165" s="110">
        <f>TRUNC(AC166+AC167+AC168+AC169)</f>
        <v>54307</v>
      </c>
      <c r="AD165" s="111"/>
    </row>
    <row r="166" spans="2:30" ht="19.7" customHeight="1">
      <c r="B166" s="88" t="s">
        <v>592</v>
      </c>
      <c r="C166" s="89" t="s">
        <v>4</v>
      </c>
      <c r="D166" s="471">
        <v>325000000</v>
      </c>
      <c r="E166" s="471"/>
      <c r="F166" s="471"/>
      <c r="G166" s="471"/>
      <c r="H166" s="471"/>
      <c r="I166" s="471" t="s">
        <v>605</v>
      </c>
      <c r="J166" s="471"/>
      <c r="K166" s="471">
        <v>1671</v>
      </c>
      <c r="L166" s="471"/>
      <c r="M166" s="471"/>
      <c r="N166" s="84" t="s">
        <v>594</v>
      </c>
      <c r="O166" s="471" t="s">
        <v>595</v>
      </c>
      <c r="P166" s="471"/>
      <c r="Q166" s="471"/>
      <c r="R166" s="84"/>
      <c r="S166" s="84"/>
      <c r="T166" s="84"/>
      <c r="U166" s="84"/>
      <c r="V166" s="84"/>
      <c r="W166" s="84"/>
      <c r="X166" s="84"/>
      <c r="Y166" s="84"/>
      <c r="Z166" s="90"/>
      <c r="AA166" s="91"/>
      <c r="AB166" s="91"/>
      <c r="AC166" s="91">
        <f>TRUNC(D166*K166*0.0000001,0)</f>
        <v>54307</v>
      </c>
      <c r="AD166" s="92" t="s">
        <v>4</v>
      </c>
    </row>
    <row r="167" spans="2:30" ht="19.7" customHeight="1">
      <c r="B167" s="88" t="s">
        <v>596</v>
      </c>
      <c r="C167" s="89" t="s">
        <v>597</v>
      </c>
      <c r="D167" s="470">
        <v>8.5</v>
      </c>
      <c r="E167" s="471"/>
      <c r="F167" s="471"/>
      <c r="G167" s="471"/>
      <c r="H167" s="84" t="s">
        <v>598</v>
      </c>
      <c r="I167" s="84" t="s">
        <v>594</v>
      </c>
      <c r="J167" s="471">
        <f>[186]자재단가!R6</f>
        <v>1496</v>
      </c>
      <c r="K167" s="471"/>
      <c r="L167" s="471"/>
      <c r="M167" s="471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90"/>
      <c r="AA167" s="91"/>
      <c r="AB167" s="91">
        <f>TRUNC(D167*J167,0)</f>
        <v>12716</v>
      </c>
      <c r="AC167" s="91"/>
      <c r="AD167" s="92" t="s">
        <v>4</v>
      </c>
    </row>
    <row r="168" spans="2:30" ht="19.7" customHeight="1">
      <c r="B168" s="88" t="s">
        <v>599</v>
      </c>
      <c r="C168" s="89" t="s">
        <v>600</v>
      </c>
      <c r="D168" s="470">
        <v>57</v>
      </c>
      <c r="E168" s="471"/>
      <c r="F168" s="471"/>
      <c r="G168" s="471"/>
      <c r="H168" s="84" t="s">
        <v>601</v>
      </c>
      <c r="I168" s="84" t="s">
        <v>594</v>
      </c>
      <c r="J168" s="471">
        <f>AB167</f>
        <v>12716</v>
      </c>
      <c r="K168" s="471"/>
      <c r="L168" s="471"/>
      <c r="M168" s="471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90"/>
      <c r="AA168" s="91"/>
      <c r="AB168" s="91">
        <f>TRUNC(D168/100*J168,0)</f>
        <v>7248</v>
      </c>
      <c r="AC168" s="91"/>
      <c r="AD168" s="92" t="s">
        <v>4</v>
      </c>
    </row>
    <row r="169" spans="2:30" ht="19.7" customHeight="1">
      <c r="B169" s="88" t="s">
        <v>602</v>
      </c>
      <c r="C169" s="89" t="s">
        <v>4</v>
      </c>
      <c r="D169" s="472">
        <v>1</v>
      </c>
      <c r="E169" s="471"/>
      <c r="F169" s="471"/>
      <c r="G169" s="84" t="s">
        <v>98</v>
      </c>
      <c r="H169" s="84" t="s">
        <v>594</v>
      </c>
      <c r="I169" s="471">
        <f>[186]노임단가!L55</f>
        <v>109748</v>
      </c>
      <c r="J169" s="471"/>
      <c r="K169" s="471"/>
      <c r="L169" s="471"/>
      <c r="M169" s="84" t="s">
        <v>594</v>
      </c>
      <c r="N169" s="471" t="s">
        <v>603</v>
      </c>
      <c r="O169" s="471"/>
      <c r="P169" s="471"/>
      <c r="Q169" s="471"/>
      <c r="R169" s="471"/>
      <c r="S169" s="471"/>
      <c r="T169" s="471"/>
      <c r="U169" s="471"/>
      <c r="V169" s="471"/>
      <c r="W169" s="84"/>
      <c r="X169" s="84"/>
      <c r="Y169" s="84"/>
      <c r="Z169" s="90"/>
      <c r="AA169" s="91">
        <f>TRUNC(D169*I169*[186]기계경비적용기준!E18,0)</f>
        <v>22864</v>
      </c>
      <c r="AB169" s="91"/>
      <c r="AC169" s="91"/>
      <c r="AD169" s="92" t="s">
        <v>4</v>
      </c>
    </row>
    <row r="170" spans="2:30" ht="19.7" customHeight="1">
      <c r="B170" s="88" t="s">
        <v>4</v>
      </c>
      <c r="C170" s="89" t="s">
        <v>4</v>
      </c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90"/>
      <c r="AA170" s="91"/>
      <c r="AB170" s="91"/>
      <c r="AC170" s="91"/>
      <c r="AD170" s="92" t="s">
        <v>4</v>
      </c>
    </row>
    <row r="171" spans="2:30" ht="19.7" customHeight="1">
      <c r="B171" s="82" t="s">
        <v>641</v>
      </c>
      <c r="C171" s="83" t="s">
        <v>642</v>
      </c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5" t="str">
        <f>TEXT(AA171+AB171+AC171,"#,##0")</f>
        <v>105,671</v>
      </c>
      <c r="AA171" s="86">
        <f>TRUNC(AA172+AA173+AA174+AA175)</f>
        <v>22864</v>
      </c>
      <c r="AB171" s="86">
        <f>TRUNC(AB172+AB173+AB174+AB175)</f>
        <v>23487</v>
      </c>
      <c r="AC171" s="86">
        <f>TRUNC(AC172+AC173+AC174+AC175)</f>
        <v>59320</v>
      </c>
      <c r="AD171" s="87"/>
    </row>
    <row r="172" spans="2:30" ht="19.7" customHeight="1">
      <c r="B172" s="88" t="s">
        <v>592</v>
      </c>
      <c r="C172" s="89" t="s">
        <v>4</v>
      </c>
      <c r="D172" s="471">
        <v>355000000</v>
      </c>
      <c r="E172" s="471"/>
      <c r="F172" s="471"/>
      <c r="G172" s="471"/>
      <c r="H172" s="471"/>
      <c r="I172" s="471" t="s">
        <v>605</v>
      </c>
      <c r="J172" s="471"/>
      <c r="K172" s="471">
        <v>1671</v>
      </c>
      <c r="L172" s="471"/>
      <c r="M172" s="471"/>
      <c r="N172" s="84" t="s">
        <v>594</v>
      </c>
      <c r="O172" s="471" t="s">
        <v>595</v>
      </c>
      <c r="P172" s="471"/>
      <c r="Q172" s="471"/>
      <c r="R172" s="84"/>
      <c r="S172" s="84"/>
      <c r="T172" s="84"/>
      <c r="U172" s="84"/>
      <c r="V172" s="84"/>
      <c r="W172" s="84"/>
      <c r="X172" s="84"/>
      <c r="Y172" s="84"/>
      <c r="Z172" s="90"/>
      <c r="AA172" s="91"/>
      <c r="AB172" s="91"/>
      <c r="AC172" s="91">
        <f>TRUNC(D172*K172*0.0000001,0)</f>
        <v>59320</v>
      </c>
      <c r="AD172" s="92" t="s">
        <v>4</v>
      </c>
    </row>
    <row r="173" spans="2:30" ht="19.7" customHeight="1">
      <c r="B173" s="88" t="s">
        <v>596</v>
      </c>
      <c r="C173" s="89" t="s">
        <v>597</v>
      </c>
      <c r="D173" s="470">
        <v>10</v>
      </c>
      <c r="E173" s="471"/>
      <c r="F173" s="471"/>
      <c r="G173" s="471"/>
      <c r="H173" s="84" t="s">
        <v>598</v>
      </c>
      <c r="I173" s="84" t="s">
        <v>594</v>
      </c>
      <c r="J173" s="471">
        <f>[186]자재단가!R6</f>
        <v>1496</v>
      </c>
      <c r="K173" s="471"/>
      <c r="L173" s="471"/>
      <c r="M173" s="471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90"/>
      <c r="AA173" s="91"/>
      <c r="AB173" s="91">
        <f>TRUNC(D173*J173,0)</f>
        <v>14960</v>
      </c>
      <c r="AC173" s="91"/>
      <c r="AD173" s="92" t="s">
        <v>4</v>
      </c>
    </row>
    <row r="174" spans="2:30" ht="19.7" customHeight="1">
      <c r="B174" s="88" t="s">
        <v>599</v>
      </c>
      <c r="C174" s="89" t="s">
        <v>600</v>
      </c>
      <c r="D174" s="470">
        <v>57</v>
      </c>
      <c r="E174" s="471"/>
      <c r="F174" s="471"/>
      <c r="G174" s="471"/>
      <c r="H174" s="84" t="s">
        <v>601</v>
      </c>
      <c r="I174" s="84" t="s">
        <v>594</v>
      </c>
      <c r="J174" s="471">
        <f>AB173</f>
        <v>14960</v>
      </c>
      <c r="K174" s="471"/>
      <c r="L174" s="471"/>
      <c r="M174" s="471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90"/>
      <c r="AA174" s="91"/>
      <c r="AB174" s="91">
        <f>TRUNC(D174/100*J174,0)</f>
        <v>8527</v>
      </c>
      <c r="AC174" s="91"/>
      <c r="AD174" s="92" t="s">
        <v>4</v>
      </c>
    </row>
    <row r="175" spans="2:30" ht="19.7" customHeight="1">
      <c r="B175" s="88" t="s">
        <v>602</v>
      </c>
      <c r="C175" s="89" t="s">
        <v>4</v>
      </c>
      <c r="D175" s="472">
        <v>1</v>
      </c>
      <c r="E175" s="471"/>
      <c r="F175" s="471"/>
      <c r="G175" s="84" t="s">
        <v>98</v>
      </c>
      <c r="H175" s="84" t="s">
        <v>594</v>
      </c>
      <c r="I175" s="471">
        <f>[186]노임단가!L55</f>
        <v>109748</v>
      </c>
      <c r="J175" s="471"/>
      <c r="K175" s="471"/>
      <c r="L175" s="471"/>
      <c r="M175" s="84" t="s">
        <v>594</v>
      </c>
      <c r="N175" s="471" t="s">
        <v>603</v>
      </c>
      <c r="O175" s="471"/>
      <c r="P175" s="471"/>
      <c r="Q175" s="471"/>
      <c r="R175" s="471"/>
      <c r="S175" s="471"/>
      <c r="T175" s="471"/>
      <c r="U175" s="471"/>
      <c r="V175" s="471"/>
      <c r="W175" s="84"/>
      <c r="X175" s="84"/>
      <c r="Y175" s="84"/>
      <c r="Z175" s="90"/>
      <c r="AA175" s="91">
        <f>TRUNC(D175*I175*[186]기계경비적용기준!E18,0)</f>
        <v>22864</v>
      </c>
      <c r="AB175" s="91"/>
      <c r="AC175" s="91"/>
      <c r="AD175" s="92" t="s">
        <v>4</v>
      </c>
    </row>
    <row r="176" spans="2:30" ht="19.7" customHeight="1">
      <c r="B176" s="88" t="s">
        <v>4</v>
      </c>
      <c r="C176" s="89" t="s">
        <v>4</v>
      </c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90"/>
      <c r="AA176" s="91"/>
      <c r="AB176" s="91"/>
      <c r="AC176" s="91"/>
      <c r="AD176" s="92" t="s">
        <v>4</v>
      </c>
    </row>
    <row r="177" spans="2:30" ht="19.7" customHeight="1">
      <c r="B177" s="82" t="s">
        <v>643</v>
      </c>
      <c r="C177" s="83" t="s">
        <v>619</v>
      </c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5" t="str">
        <f>TEXT(AA177+AB177+AC177,"#,##0")</f>
        <v>113,191</v>
      </c>
      <c r="AA177" s="86">
        <f>TRUNC(AA178+AA179+AA180+AA181)</f>
        <v>22864</v>
      </c>
      <c r="AB177" s="86">
        <f>TRUNC(AB178+AB179+AB180+AB181)</f>
        <v>23487</v>
      </c>
      <c r="AC177" s="86">
        <f>TRUNC(AC178+AC179+AC180+AC181)</f>
        <v>66840</v>
      </c>
      <c r="AD177" s="87"/>
    </row>
    <row r="178" spans="2:30" ht="19.7" customHeight="1">
      <c r="B178" s="88" t="s">
        <v>592</v>
      </c>
      <c r="C178" s="89" t="s">
        <v>4</v>
      </c>
      <c r="D178" s="471">
        <v>400000000</v>
      </c>
      <c r="E178" s="471"/>
      <c r="F178" s="471"/>
      <c r="G178" s="471"/>
      <c r="H178" s="471"/>
      <c r="I178" s="471" t="s">
        <v>605</v>
      </c>
      <c r="J178" s="471"/>
      <c r="K178" s="471">
        <v>1671</v>
      </c>
      <c r="L178" s="471"/>
      <c r="M178" s="471"/>
      <c r="N178" s="84" t="s">
        <v>594</v>
      </c>
      <c r="O178" s="471" t="s">
        <v>595</v>
      </c>
      <c r="P178" s="471"/>
      <c r="Q178" s="471"/>
      <c r="R178" s="84"/>
      <c r="S178" s="84"/>
      <c r="T178" s="84"/>
      <c r="U178" s="84"/>
      <c r="V178" s="84"/>
      <c r="W178" s="84"/>
      <c r="X178" s="84"/>
      <c r="Y178" s="84"/>
      <c r="Z178" s="90"/>
      <c r="AA178" s="91"/>
      <c r="AB178" s="91"/>
      <c r="AC178" s="91">
        <f>TRUNC(D178*K178*0.0000001,0)</f>
        <v>66840</v>
      </c>
      <c r="AD178" s="92" t="s">
        <v>4</v>
      </c>
    </row>
    <row r="179" spans="2:30" ht="19.7" customHeight="1">
      <c r="B179" s="88" t="s">
        <v>596</v>
      </c>
      <c r="C179" s="89" t="s">
        <v>597</v>
      </c>
      <c r="D179" s="470">
        <v>10</v>
      </c>
      <c r="E179" s="471"/>
      <c r="F179" s="471"/>
      <c r="G179" s="471"/>
      <c r="H179" s="84" t="s">
        <v>598</v>
      </c>
      <c r="I179" s="84" t="s">
        <v>594</v>
      </c>
      <c r="J179" s="471">
        <f>[186]자재단가!R6</f>
        <v>1496</v>
      </c>
      <c r="K179" s="471"/>
      <c r="L179" s="471"/>
      <c r="M179" s="471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90"/>
      <c r="AA179" s="91"/>
      <c r="AB179" s="91">
        <f>TRUNC(D179*J179,0)</f>
        <v>14960</v>
      </c>
      <c r="AC179" s="91"/>
      <c r="AD179" s="92" t="s">
        <v>4</v>
      </c>
    </row>
    <row r="180" spans="2:30" ht="19.7" customHeight="1">
      <c r="B180" s="88" t="s">
        <v>599</v>
      </c>
      <c r="C180" s="89" t="s">
        <v>600</v>
      </c>
      <c r="D180" s="470">
        <v>57</v>
      </c>
      <c r="E180" s="471"/>
      <c r="F180" s="471"/>
      <c r="G180" s="471"/>
      <c r="H180" s="84" t="s">
        <v>601</v>
      </c>
      <c r="I180" s="84" t="s">
        <v>594</v>
      </c>
      <c r="J180" s="471">
        <f>AB179</f>
        <v>14960</v>
      </c>
      <c r="K180" s="471"/>
      <c r="L180" s="471"/>
      <c r="M180" s="471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90"/>
      <c r="AA180" s="91"/>
      <c r="AB180" s="91">
        <f>TRUNC(D180/100*J180,0)</f>
        <v>8527</v>
      </c>
      <c r="AC180" s="91"/>
      <c r="AD180" s="92" t="s">
        <v>4</v>
      </c>
    </row>
    <row r="181" spans="2:30" ht="19.7" customHeight="1">
      <c r="B181" s="88" t="s">
        <v>602</v>
      </c>
      <c r="C181" s="89" t="s">
        <v>4</v>
      </c>
      <c r="D181" s="472">
        <v>1</v>
      </c>
      <c r="E181" s="471"/>
      <c r="F181" s="471"/>
      <c r="G181" s="84" t="s">
        <v>98</v>
      </c>
      <c r="H181" s="84" t="s">
        <v>594</v>
      </c>
      <c r="I181" s="471">
        <f>[186]노임단가!L55</f>
        <v>109748</v>
      </c>
      <c r="J181" s="471"/>
      <c r="K181" s="471"/>
      <c r="L181" s="471"/>
      <c r="M181" s="84" t="s">
        <v>594</v>
      </c>
      <c r="N181" s="471" t="s">
        <v>603</v>
      </c>
      <c r="O181" s="471"/>
      <c r="P181" s="471"/>
      <c r="Q181" s="471"/>
      <c r="R181" s="471"/>
      <c r="S181" s="471"/>
      <c r="T181" s="471"/>
      <c r="U181" s="471"/>
      <c r="V181" s="471"/>
      <c r="W181" s="84"/>
      <c r="X181" s="84"/>
      <c r="Y181" s="84"/>
      <c r="Z181" s="90"/>
      <c r="AA181" s="91">
        <f>TRUNC(D181*I181*[186]기계경비적용기준!E18,0)</f>
        <v>22864</v>
      </c>
      <c r="AB181" s="91"/>
      <c r="AC181" s="91"/>
      <c r="AD181" s="92" t="s">
        <v>4</v>
      </c>
    </row>
    <row r="182" spans="2:30" ht="19.7" customHeight="1">
      <c r="B182" s="88" t="s">
        <v>4</v>
      </c>
      <c r="C182" s="89" t="s">
        <v>4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90"/>
      <c r="AA182" s="91"/>
      <c r="AB182" s="91"/>
      <c r="AC182" s="91"/>
      <c r="AD182" s="92" t="s">
        <v>4</v>
      </c>
    </row>
    <row r="183" spans="2:30" ht="19.7" customHeight="1">
      <c r="B183" s="82" t="s">
        <v>644</v>
      </c>
      <c r="C183" s="83" t="s">
        <v>645</v>
      </c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5" t="str">
        <f>TEXT(AA183+AB183+AC183,"#,##0")</f>
        <v>123,760</v>
      </c>
      <c r="AA183" s="86">
        <f>TRUNC(AA184+AA185+AA186+AA187)</f>
        <v>22864</v>
      </c>
      <c r="AB183" s="86">
        <f>TRUNC(AB184+AB185+AB186+AB187)</f>
        <v>24895</v>
      </c>
      <c r="AC183" s="86">
        <f>TRUNC(AC184+AC185+AC186+AC187)</f>
        <v>76001</v>
      </c>
      <c r="AD183" s="87"/>
    </row>
    <row r="184" spans="2:30" ht="19.7" customHeight="1">
      <c r="B184" s="88" t="s">
        <v>592</v>
      </c>
      <c r="C184" s="89" t="s">
        <v>4</v>
      </c>
      <c r="D184" s="471">
        <v>487500000</v>
      </c>
      <c r="E184" s="471"/>
      <c r="F184" s="471"/>
      <c r="G184" s="471"/>
      <c r="H184" s="471"/>
      <c r="I184" s="471" t="s">
        <v>605</v>
      </c>
      <c r="J184" s="471"/>
      <c r="K184" s="471">
        <v>1559</v>
      </c>
      <c r="L184" s="471"/>
      <c r="M184" s="471"/>
      <c r="N184" s="84" t="s">
        <v>594</v>
      </c>
      <c r="O184" s="471" t="s">
        <v>595</v>
      </c>
      <c r="P184" s="471"/>
      <c r="Q184" s="471"/>
      <c r="R184" s="84"/>
      <c r="S184" s="84"/>
      <c r="T184" s="84"/>
      <c r="U184" s="84"/>
      <c r="V184" s="84"/>
      <c r="W184" s="84"/>
      <c r="X184" s="84"/>
      <c r="Y184" s="84"/>
      <c r="Z184" s="90"/>
      <c r="AA184" s="91"/>
      <c r="AB184" s="91"/>
      <c r="AC184" s="91">
        <f>TRUNC(D184*K184*0.0000001,0)</f>
        <v>76001</v>
      </c>
      <c r="AD184" s="92" t="s">
        <v>4</v>
      </c>
    </row>
    <row r="185" spans="2:30" ht="19.7" customHeight="1">
      <c r="B185" s="88" t="s">
        <v>596</v>
      </c>
      <c r="C185" s="89" t="s">
        <v>597</v>
      </c>
      <c r="D185" s="470">
        <v>10.6</v>
      </c>
      <c r="E185" s="471"/>
      <c r="F185" s="471"/>
      <c r="G185" s="471"/>
      <c r="H185" s="84" t="s">
        <v>598</v>
      </c>
      <c r="I185" s="84" t="s">
        <v>594</v>
      </c>
      <c r="J185" s="471">
        <f>[186]자재단가!R6</f>
        <v>1496</v>
      </c>
      <c r="K185" s="471"/>
      <c r="L185" s="471"/>
      <c r="M185" s="471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90"/>
      <c r="AA185" s="91"/>
      <c r="AB185" s="91">
        <f>TRUNC(D185*J185,0)</f>
        <v>15857</v>
      </c>
      <c r="AC185" s="91"/>
      <c r="AD185" s="92" t="s">
        <v>4</v>
      </c>
    </row>
    <row r="186" spans="2:30" ht="19.7" customHeight="1">
      <c r="B186" s="88" t="s">
        <v>599</v>
      </c>
      <c r="C186" s="89" t="s">
        <v>600</v>
      </c>
      <c r="D186" s="470">
        <v>57</v>
      </c>
      <c r="E186" s="471"/>
      <c r="F186" s="471"/>
      <c r="G186" s="471"/>
      <c r="H186" s="84" t="s">
        <v>601</v>
      </c>
      <c r="I186" s="84" t="s">
        <v>594</v>
      </c>
      <c r="J186" s="471">
        <f>AB185</f>
        <v>15857</v>
      </c>
      <c r="K186" s="471"/>
      <c r="L186" s="471"/>
      <c r="M186" s="471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90"/>
      <c r="AA186" s="91"/>
      <c r="AB186" s="91">
        <f>TRUNC(D186/100*J186,0)</f>
        <v>9038</v>
      </c>
      <c r="AC186" s="91"/>
      <c r="AD186" s="92" t="s">
        <v>4</v>
      </c>
    </row>
    <row r="187" spans="2:30" ht="19.7" customHeight="1">
      <c r="B187" s="88" t="s">
        <v>602</v>
      </c>
      <c r="C187" s="89" t="s">
        <v>4</v>
      </c>
      <c r="D187" s="472">
        <v>1</v>
      </c>
      <c r="E187" s="471"/>
      <c r="F187" s="471"/>
      <c r="G187" s="84" t="s">
        <v>98</v>
      </c>
      <c r="H187" s="84" t="s">
        <v>594</v>
      </c>
      <c r="I187" s="471">
        <f>[186]노임단가!L55</f>
        <v>109748</v>
      </c>
      <c r="J187" s="471"/>
      <c r="K187" s="471"/>
      <c r="L187" s="471"/>
      <c r="M187" s="84" t="s">
        <v>594</v>
      </c>
      <c r="N187" s="471" t="s">
        <v>603</v>
      </c>
      <c r="O187" s="471"/>
      <c r="P187" s="471"/>
      <c r="Q187" s="471"/>
      <c r="R187" s="471"/>
      <c r="S187" s="471"/>
      <c r="T187" s="471"/>
      <c r="U187" s="471"/>
      <c r="V187" s="471"/>
      <c r="W187" s="84"/>
      <c r="X187" s="84"/>
      <c r="Y187" s="84"/>
      <c r="Z187" s="90"/>
      <c r="AA187" s="91">
        <f>TRUNC(D187*I187*[186]기계경비적용기준!E18,0)</f>
        <v>22864</v>
      </c>
      <c r="AB187" s="91"/>
      <c r="AC187" s="91"/>
      <c r="AD187" s="92" t="s">
        <v>4</v>
      </c>
    </row>
    <row r="188" spans="2:30" ht="19.7" customHeight="1">
      <c r="B188" s="88" t="s">
        <v>4</v>
      </c>
      <c r="C188" s="89" t="s">
        <v>4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90"/>
      <c r="AA188" s="91"/>
      <c r="AB188" s="91"/>
      <c r="AC188" s="91"/>
      <c r="AD188" s="92" t="s">
        <v>4</v>
      </c>
    </row>
    <row r="189" spans="2:30" ht="19.7" customHeight="1">
      <c r="B189" s="82" t="s">
        <v>646</v>
      </c>
      <c r="C189" s="83" t="s">
        <v>621</v>
      </c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5" t="str">
        <f>TEXT(AA189+AB189+AC189,"#,##0")</f>
        <v>139,445</v>
      </c>
      <c r="AA189" s="86">
        <f>TRUNC(AA190+AA191+AA192+AA193)</f>
        <v>22864</v>
      </c>
      <c r="AB189" s="86">
        <f>TRUNC(AB190+AB191+AB192+AB193)</f>
        <v>28888</v>
      </c>
      <c r="AC189" s="86">
        <f>TRUNC(AC190+AC191+AC192+AC193)</f>
        <v>87693</v>
      </c>
      <c r="AD189" s="87"/>
    </row>
    <row r="190" spans="2:30" ht="19.7" customHeight="1">
      <c r="B190" s="88" t="s">
        <v>592</v>
      </c>
      <c r="C190" s="89" t="s">
        <v>4</v>
      </c>
      <c r="D190" s="471">
        <v>562500000</v>
      </c>
      <c r="E190" s="471"/>
      <c r="F190" s="471"/>
      <c r="G190" s="471"/>
      <c r="H190" s="471"/>
      <c r="I190" s="471" t="s">
        <v>605</v>
      </c>
      <c r="J190" s="471"/>
      <c r="K190" s="471">
        <v>1559</v>
      </c>
      <c r="L190" s="471"/>
      <c r="M190" s="471"/>
      <c r="N190" s="84" t="s">
        <v>594</v>
      </c>
      <c r="O190" s="471" t="s">
        <v>595</v>
      </c>
      <c r="P190" s="471"/>
      <c r="Q190" s="471"/>
      <c r="R190" s="84"/>
      <c r="S190" s="84"/>
      <c r="T190" s="84"/>
      <c r="U190" s="84"/>
      <c r="V190" s="84"/>
      <c r="W190" s="84"/>
      <c r="X190" s="84"/>
      <c r="Y190" s="84"/>
      <c r="Z190" s="90"/>
      <c r="AA190" s="91"/>
      <c r="AB190" s="91"/>
      <c r="AC190" s="91">
        <f>TRUNC(D190*K190*0.0000001,0)</f>
        <v>87693</v>
      </c>
      <c r="AD190" s="92" t="s">
        <v>4</v>
      </c>
    </row>
    <row r="191" spans="2:30" ht="19.7" customHeight="1">
      <c r="B191" s="101" t="s">
        <v>596</v>
      </c>
      <c r="C191" s="102" t="s">
        <v>597</v>
      </c>
      <c r="D191" s="479">
        <v>12.3</v>
      </c>
      <c r="E191" s="477"/>
      <c r="F191" s="477"/>
      <c r="G191" s="477"/>
      <c r="H191" s="103" t="s">
        <v>598</v>
      </c>
      <c r="I191" s="103" t="s">
        <v>594</v>
      </c>
      <c r="J191" s="477">
        <f>[186]자재단가!R6</f>
        <v>1496</v>
      </c>
      <c r="K191" s="477"/>
      <c r="L191" s="477"/>
      <c r="M191" s="477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4"/>
      <c r="AA191" s="105"/>
      <c r="AB191" s="105">
        <f>TRUNC(D191*J191,0)</f>
        <v>18400</v>
      </c>
      <c r="AC191" s="105"/>
      <c r="AD191" s="106" t="s">
        <v>4</v>
      </c>
    </row>
    <row r="192" spans="2:30" ht="19.7" customHeight="1">
      <c r="B192" s="88" t="s">
        <v>599</v>
      </c>
      <c r="C192" s="89" t="s">
        <v>600</v>
      </c>
      <c r="D192" s="470">
        <v>57</v>
      </c>
      <c r="E192" s="471"/>
      <c r="F192" s="471"/>
      <c r="G192" s="471"/>
      <c r="H192" s="84" t="s">
        <v>601</v>
      </c>
      <c r="I192" s="84" t="s">
        <v>594</v>
      </c>
      <c r="J192" s="471">
        <f>AB191</f>
        <v>18400</v>
      </c>
      <c r="K192" s="471"/>
      <c r="L192" s="471"/>
      <c r="M192" s="471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90"/>
      <c r="AA192" s="91"/>
      <c r="AB192" s="91">
        <f>TRUNC(D192/100*J192,0)</f>
        <v>10488</v>
      </c>
      <c r="AC192" s="91"/>
      <c r="AD192" s="92" t="s">
        <v>4</v>
      </c>
    </row>
    <row r="193" spans="2:30" ht="19.7" customHeight="1">
      <c r="B193" s="88" t="s">
        <v>602</v>
      </c>
      <c r="C193" s="89" t="s">
        <v>4</v>
      </c>
      <c r="D193" s="472">
        <v>1</v>
      </c>
      <c r="E193" s="471"/>
      <c r="F193" s="471"/>
      <c r="G193" s="84" t="s">
        <v>98</v>
      </c>
      <c r="H193" s="84" t="s">
        <v>594</v>
      </c>
      <c r="I193" s="471">
        <f>[186]노임단가!L55</f>
        <v>109748</v>
      </c>
      <c r="J193" s="471"/>
      <c r="K193" s="471"/>
      <c r="L193" s="471"/>
      <c r="M193" s="84" t="s">
        <v>594</v>
      </c>
      <c r="N193" s="471" t="s">
        <v>603</v>
      </c>
      <c r="O193" s="471"/>
      <c r="P193" s="471"/>
      <c r="Q193" s="471"/>
      <c r="R193" s="471"/>
      <c r="S193" s="471"/>
      <c r="T193" s="471"/>
      <c r="U193" s="471"/>
      <c r="V193" s="471"/>
      <c r="W193" s="84"/>
      <c r="X193" s="84"/>
      <c r="Y193" s="84"/>
      <c r="Z193" s="90"/>
      <c r="AA193" s="91">
        <f>TRUNC(D193*I193*[186]기계경비적용기준!E18,0)</f>
        <v>22864</v>
      </c>
      <c r="AB193" s="91"/>
      <c r="AC193" s="91"/>
      <c r="AD193" s="92" t="s">
        <v>4</v>
      </c>
    </row>
    <row r="194" spans="2:30" ht="19.7" customHeight="1">
      <c r="B194" s="88" t="s">
        <v>4</v>
      </c>
      <c r="C194" s="89" t="s">
        <v>4</v>
      </c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90"/>
      <c r="AA194" s="91"/>
      <c r="AB194" s="91"/>
      <c r="AC194" s="91"/>
      <c r="AD194" s="92" t="s">
        <v>4</v>
      </c>
    </row>
    <row r="195" spans="2:30" ht="19.7" customHeight="1">
      <c r="B195" s="82" t="s">
        <v>647</v>
      </c>
      <c r="C195" s="83" t="s">
        <v>623</v>
      </c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5" t="str">
        <f>TEXT(AA195+AB195+AC195,"#,##0")</f>
        <v>160,882</v>
      </c>
      <c r="AA195" s="86">
        <f>TRUNC(AA196+AA197+AA198+AA199)</f>
        <v>22864</v>
      </c>
      <c r="AB195" s="86">
        <f>TRUNC(AB196+AB197+AB198+AB199)</f>
        <v>28888</v>
      </c>
      <c r="AC195" s="86">
        <f>TRUNC(AC196+AC197+AC198+AC199)</f>
        <v>109130</v>
      </c>
      <c r="AD195" s="87"/>
    </row>
    <row r="196" spans="2:30" ht="19.7" customHeight="1">
      <c r="B196" s="88" t="s">
        <v>592</v>
      </c>
      <c r="C196" s="89" t="s">
        <v>4</v>
      </c>
      <c r="D196" s="471">
        <v>700000000</v>
      </c>
      <c r="E196" s="471"/>
      <c r="F196" s="471"/>
      <c r="G196" s="471"/>
      <c r="H196" s="471"/>
      <c r="I196" s="471" t="s">
        <v>605</v>
      </c>
      <c r="J196" s="471"/>
      <c r="K196" s="471">
        <v>1559</v>
      </c>
      <c r="L196" s="471"/>
      <c r="M196" s="471"/>
      <c r="N196" s="84" t="s">
        <v>594</v>
      </c>
      <c r="O196" s="471" t="s">
        <v>595</v>
      </c>
      <c r="P196" s="471"/>
      <c r="Q196" s="471"/>
      <c r="R196" s="84"/>
      <c r="S196" s="84"/>
      <c r="T196" s="84"/>
      <c r="U196" s="84"/>
      <c r="V196" s="84"/>
      <c r="W196" s="84"/>
      <c r="X196" s="84"/>
      <c r="Y196" s="84"/>
      <c r="Z196" s="90"/>
      <c r="AA196" s="91"/>
      <c r="AB196" s="91"/>
      <c r="AC196" s="91">
        <f>TRUNC(D196*K196*0.0000001,0)</f>
        <v>109130</v>
      </c>
      <c r="AD196" s="92" t="s">
        <v>4</v>
      </c>
    </row>
    <row r="197" spans="2:30" ht="19.7" customHeight="1">
      <c r="B197" s="88" t="s">
        <v>596</v>
      </c>
      <c r="C197" s="89" t="s">
        <v>597</v>
      </c>
      <c r="D197" s="470">
        <v>12.3</v>
      </c>
      <c r="E197" s="471"/>
      <c r="F197" s="471"/>
      <c r="G197" s="471"/>
      <c r="H197" s="84" t="s">
        <v>598</v>
      </c>
      <c r="I197" s="84" t="s">
        <v>594</v>
      </c>
      <c r="J197" s="471">
        <f>[186]자재단가!R6</f>
        <v>1496</v>
      </c>
      <c r="K197" s="471"/>
      <c r="L197" s="471"/>
      <c r="M197" s="471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90"/>
      <c r="AA197" s="91"/>
      <c r="AB197" s="91">
        <f>TRUNC(D197*J197,0)</f>
        <v>18400</v>
      </c>
      <c r="AC197" s="91"/>
      <c r="AD197" s="92" t="s">
        <v>4</v>
      </c>
    </row>
    <row r="198" spans="2:30" ht="19.7" customHeight="1">
      <c r="B198" s="88" t="s">
        <v>599</v>
      </c>
      <c r="C198" s="89" t="s">
        <v>600</v>
      </c>
      <c r="D198" s="470">
        <v>57</v>
      </c>
      <c r="E198" s="471"/>
      <c r="F198" s="471"/>
      <c r="G198" s="471"/>
      <c r="H198" s="84" t="s">
        <v>601</v>
      </c>
      <c r="I198" s="84" t="s">
        <v>594</v>
      </c>
      <c r="J198" s="471">
        <f>AB197</f>
        <v>18400</v>
      </c>
      <c r="K198" s="471"/>
      <c r="L198" s="471"/>
      <c r="M198" s="471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90"/>
      <c r="AA198" s="91"/>
      <c r="AB198" s="91">
        <f>TRUNC(D198/100*J198,0)</f>
        <v>10488</v>
      </c>
      <c r="AC198" s="91"/>
      <c r="AD198" s="92" t="s">
        <v>4</v>
      </c>
    </row>
    <row r="199" spans="2:30" ht="19.7" customHeight="1">
      <c r="B199" s="88" t="s">
        <v>602</v>
      </c>
      <c r="C199" s="89" t="s">
        <v>4</v>
      </c>
      <c r="D199" s="472">
        <v>1</v>
      </c>
      <c r="E199" s="471"/>
      <c r="F199" s="471"/>
      <c r="G199" s="84" t="s">
        <v>98</v>
      </c>
      <c r="H199" s="84" t="s">
        <v>594</v>
      </c>
      <c r="I199" s="471">
        <f>[186]노임단가!L55</f>
        <v>109748</v>
      </c>
      <c r="J199" s="471"/>
      <c r="K199" s="471"/>
      <c r="L199" s="471"/>
      <c r="M199" s="84" t="s">
        <v>594</v>
      </c>
      <c r="N199" s="471" t="s">
        <v>603</v>
      </c>
      <c r="O199" s="471"/>
      <c r="P199" s="471"/>
      <c r="Q199" s="471"/>
      <c r="R199" s="471"/>
      <c r="S199" s="471"/>
      <c r="T199" s="471"/>
      <c r="U199" s="471"/>
      <c r="V199" s="471"/>
      <c r="W199" s="84"/>
      <c r="X199" s="84"/>
      <c r="Y199" s="84"/>
      <c r="Z199" s="90"/>
      <c r="AA199" s="91">
        <f>TRUNC(D199*I199*[186]기계경비적용기준!E18,0)</f>
        <v>22864</v>
      </c>
      <c r="AB199" s="91"/>
      <c r="AC199" s="91"/>
      <c r="AD199" s="92" t="s">
        <v>4</v>
      </c>
    </row>
    <row r="200" spans="2:30" ht="19.7" customHeight="1">
      <c r="B200" s="88" t="s">
        <v>4</v>
      </c>
      <c r="C200" s="89" t="s">
        <v>4</v>
      </c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90"/>
      <c r="AA200" s="91"/>
      <c r="AB200" s="91"/>
      <c r="AC200" s="91"/>
      <c r="AD200" s="92" t="s">
        <v>4</v>
      </c>
    </row>
    <row r="201" spans="2:30" ht="19.7" customHeight="1">
      <c r="B201" s="82" t="s">
        <v>648</v>
      </c>
      <c r="C201" s="83" t="s">
        <v>625</v>
      </c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5" t="str">
        <f>TEXT(AA201+AB201+AC201,"#,##0")</f>
        <v>192,723</v>
      </c>
      <c r="AA201" s="86">
        <f>TRUNC(AA202+AA203+AA204+AA205)</f>
        <v>22864</v>
      </c>
      <c r="AB201" s="86">
        <f>TRUNC(AB202+AB203+AB204+AB205)</f>
        <v>37344</v>
      </c>
      <c r="AC201" s="86">
        <f>TRUNC(AC202+AC203+AC204+AC205)</f>
        <v>132515</v>
      </c>
      <c r="AD201" s="87"/>
    </row>
    <row r="202" spans="2:30" ht="19.7" customHeight="1">
      <c r="B202" s="88" t="s">
        <v>592</v>
      </c>
      <c r="C202" s="89" t="s">
        <v>4</v>
      </c>
      <c r="D202" s="471">
        <v>850000000</v>
      </c>
      <c r="E202" s="471"/>
      <c r="F202" s="471"/>
      <c r="G202" s="471"/>
      <c r="H202" s="471"/>
      <c r="I202" s="471" t="s">
        <v>605</v>
      </c>
      <c r="J202" s="471"/>
      <c r="K202" s="471">
        <v>1559</v>
      </c>
      <c r="L202" s="471"/>
      <c r="M202" s="471"/>
      <c r="N202" s="84" t="s">
        <v>594</v>
      </c>
      <c r="O202" s="471" t="s">
        <v>595</v>
      </c>
      <c r="P202" s="471"/>
      <c r="Q202" s="471"/>
      <c r="R202" s="84"/>
      <c r="S202" s="84"/>
      <c r="T202" s="84"/>
      <c r="U202" s="84"/>
      <c r="V202" s="84"/>
      <c r="W202" s="84"/>
      <c r="X202" s="84"/>
      <c r="Y202" s="84"/>
      <c r="Z202" s="90"/>
      <c r="AA202" s="91"/>
      <c r="AB202" s="91"/>
      <c r="AC202" s="91">
        <f>TRUNC(D202*K202*0.0000001,0)</f>
        <v>132515</v>
      </c>
      <c r="AD202" s="92" t="s">
        <v>4</v>
      </c>
    </row>
    <row r="203" spans="2:30" ht="19.7" customHeight="1">
      <c r="B203" s="88" t="s">
        <v>596</v>
      </c>
      <c r="C203" s="89" t="s">
        <v>597</v>
      </c>
      <c r="D203" s="470">
        <v>15.9</v>
      </c>
      <c r="E203" s="471"/>
      <c r="F203" s="471"/>
      <c r="G203" s="471"/>
      <c r="H203" s="84" t="s">
        <v>598</v>
      </c>
      <c r="I203" s="84" t="s">
        <v>594</v>
      </c>
      <c r="J203" s="471">
        <f>[186]자재단가!R6</f>
        <v>1496</v>
      </c>
      <c r="K203" s="471"/>
      <c r="L203" s="471"/>
      <c r="M203" s="471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90"/>
      <c r="AA203" s="91"/>
      <c r="AB203" s="91">
        <f>TRUNC(D203*J203,0)</f>
        <v>23786</v>
      </c>
      <c r="AC203" s="91"/>
      <c r="AD203" s="92" t="s">
        <v>4</v>
      </c>
    </row>
    <row r="204" spans="2:30" ht="19.7" customHeight="1">
      <c r="B204" s="88" t="s">
        <v>599</v>
      </c>
      <c r="C204" s="89" t="s">
        <v>600</v>
      </c>
      <c r="D204" s="470">
        <v>57</v>
      </c>
      <c r="E204" s="471"/>
      <c r="F204" s="471"/>
      <c r="G204" s="471"/>
      <c r="H204" s="84" t="s">
        <v>601</v>
      </c>
      <c r="I204" s="84" t="s">
        <v>594</v>
      </c>
      <c r="J204" s="471">
        <f>AB203</f>
        <v>23786</v>
      </c>
      <c r="K204" s="471"/>
      <c r="L204" s="471"/>
      <c r="M204" s="471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90"/>
      <c r="AA204" s="91"/>
      <c r="AB204" s="91">
        <f>TRUNC(D204/100*J204,0)</f>
        <v>13558</v>
      </c>
      <c r="AC204" s="91"/>
      <c r="AD204" s="92" t="s">
        <v>4</v>
      </c>
    </row>
    <row r="205" spans="2:30" ht="19.7" customHeight="1">
      <c r="B205" s="88" t="s">
        <v>602</v>
      </c>
      <c r="C205" s="89" t="s">
        <v>4</v>
      </c>
      <c r="D205" s="472">
        <v>1</v>
      </c>
      <c r="E205" s="471"/>
      <c r="F205" s="471"/>
      <c r="G205" s="84" t="s">
        <v>98</v>
      </c>
      <c r="H205" s="84" t="s">
        <v>594</v>
      </c>
      <c r="I205" s="471">
        <f>[186]노임단가!L55</f>
        <v>109748</v>
      </c>
      <c r="J205" s="471"/>
      <c r="K205" s="471"/>
      <c r="L205" s="471"/>
      <c r="M205" s="84" t="s">
        <v>594</v>
      </c>
      <c r="N205" s="471" t="s">
        <v>603</v>
      </c>
      <c r="O205" s="471"/>
      <c r="P205" s="471"/>
      <c r="Q205" s="471"/>
      <c r="R205" s="471"/>
      <c r="S205" s="471"/>
      <c r="T205" s="471"/>
      <c r="U205" s="471"/>
      <c r="V205" s="471"/>
      <c r="W205" s="84"/>
      <c r="X205" s="84"/>
      <c r="Y205" s="84"/>
      <c r="Z205" s="90"/>
      <c r="AA205" s="91">
        <f>TRUNC(D205*I205*[186]기계경비적용기준!E18,0)</f>
        <v>22864</v>
      </c>
      <c r="AB205" s="91"/>
      <c r="AC205" s="91"/>
      <c r="AD205" s="92" t="s">
        <v>4</v>
      </c>
    </row>
    <row r="206" spans="2:30" ht="19.7" customHeight="1">
      <c r="B206" s="88" t="s">
        <v>4</v>
      </c>
      <c r="C206" s="89" t="s">
        <v>4</v>
      </c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90"/>
      <c r="AA206" s="91"/>
      <c r="AB206" s="91"/>
      <c r="AC206" s="91"/>
      <c r="AD206" s="92" t="s">
        <v>4</v>
      </c>
    </row>
    <row r="207" spans="2:30" ht="19.7" customHeight="1">
      <c r="B207" s="82" t="s">
        <v>649</v>
      </c>
      <c r="C207" s="83" t="s">
        <v>650</v>
      </c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5" t="str">
        <f>TEXT(AA207+AB207+AC207,"#,##0")</f>
        <v>267,062</v>
      </c>
      <c r="AA207" s="86">
        <f>TRUNC(AA208+AA209+AA210+AA211)</f>
        <v>22864</v>
      </c>
      <c r="AB207" s="86">
        <f>TRUNC(AB208+AB209+AB210+AB211)</f>
        <v>43160</v>
      </c>
      <c r="AC207" s="86">
        <f>TRUNC(AC208+AC209+AC210+AC211)</f>
        <v>201038</v>
      </c>
      <c r="AD207" s="87"/>
    </row>
    <row r="208" spans="2:30" ht="19.7" customHeight="1">
      <c r="B208" s="88" t="s">
        <v>592</v>
      </c>
      <c r="C208" s="89" t="s">
        <v>4</v>
      </c>
      <c r="D208" s="471">
        <v>1092889</v>
      </c>
      <c r="E208" s="471"/>
      <c r="F208" s="471"/>
      <c r="G208" s="471"/>
      <c r="H208" s="471"/>
      <c r="I208" s="471" t="s">
        <v>593</v>
      </c>
      <c r="J208" s="471"/>
      <c r="K208" s="476">
        <f>[186]기계경비적용기준!D7</f>
        <v>1153.3</v>
      </c>
      <c r="L208" s="471"/>
      <c r="M208" s="471"/>
      <c r="N208" s="84" t="s">
        <v>594</v>
      </c>
      <c r="O208" s="471">
        <v>1595</v>
      </c>
      <c r="P208" s="471"/>
      <c r="Q208" s="471"/>
      <c r="R208" s="84" t="s">
        <v>594</v>
      </c>
      <c r="S208" s="471" t="s">
        <v>595</v>
      </c>
      <c r="T208" s="471"/>
      <c r="U208" s="471"/>
      <c r="V208" s="84"/>
      <c r="W208" s="84"/>
      <c r="X208" s="84"/>
      <c r="Y208" s="84"/>
      <c r="Z208" s="90"/>
      <c r="AA208" s="91"/>
      <c r="AB208" s="91"/>
      <c r="AC208" s="91">
        <f>TRUNC(TRUNC(D208*K208)/1000) * 1000*O208*0.0000001</f>
        <v>201038.266</v>
      </c>
      <c r="AD208" s="92" t="s">
        <v>4</v>
      </c>
    </row>
    <row r="209" spans="2:30" ht="19.7" customHeight="1">
      <c r="B209" s="88" t="s">
        <v>596</v>
      </c>
      <c r="C209" s="89" t="s">
        <v>597</v>
      </c>
      <c r="D209" s="470">
        <v>17.7</v>
      </c>
      <c r="E209" s="471"/>
      <c r="F209" s="471"/>
      <c r="G209" s="471"/>
      <c r="H209" s="84" t="s">
        <v>598</v>
      </c>
      <c r="I209" s="84" t="s">
        <v>594</v>
      </c>
      <c r="J209" s="471">
        <f>[186]자재단가!R6</f>
        <v>1496</v>
      </c>
      <c r="K209" s="471"/>
      <c r="L209" s="471"/>
      <c r="M209" s="471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90"/>
      <c r="AA209" s="91"/>
      <c r="AB209" s="91">
        <f>TRUNC(D209*J209,0)</f>
        <v>26479</v>
      </c>
      <c r="AC209" s="91"/>
      <c r="AD209" s="92" t="s">
        <v>4</v>
      </c>
    </row>
    <row r="210" spans="2:30" ht="19.7" customHeight="1">
      <c r="B210" s="88" t="s">
        <v>599</v>
      </c>
      <c r="C210" s="89" t="s">
        <v>600</v>
      </c>
      <c r="D210" s="470">
        <v>63</v>
      </c>
      <c r="E210" s="471"/>
      <c r="F210" s="471"/>
      <c r="G210" s="471"/>
      <c r="H210" s="84" t="s">
        <v>601</v>
      </c>
      <c r="I210" s="84" t="s">
        <v>594</v>
      </c>
      <c r="J210" s="471">
        <f>AB209</f>
        <v>26479</v>
      </c>
      <c r="K210" s="471"/>
      <c r="L210" s="471"/>
      <c r="M210" s="471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90"/>
      <c r="AA210" s="91"/>
      <c r="AB210" s="91">
        <f>TRUNC(D210/100*J210,0)</f>
        <v>16681</v>
      </c>
      <c r="AC210" s="91"/>
      <c r="AD210" s="92" t="s">
        <v>4</v>
      </c>
    </row>
    <row r="211" spans="2:30" ht="19.7" customHeight="1">
      <c r="B211" s="88" t="s">
        <v>602</v>
      </c>
      <c r="C211" s="89" t="s">
        <v>4</v>
      </c>
      <c r="D211" s="472">
        <v>1</v>
      </c>
      <c r="E211" s="471"/>
      <c r="F211" s="471"/>
      <c r="G211" s="84" t="s">
        <v>98</v>
      </c>
      <c r="H211" s="84" t="s">
        <v>594</v>
      </c>
      <c r="I211" s="471">
        <f>[186]노임단가!L55</f>
        <v>109748</v>
      </c>
      <c r="J211" s="471"/>
      <c r="K211" s="471"/>
      <c r="L211" s="471"/>
      <c r="M211" s="84" t="s">
        <v>594</v>
      </c>
      <c r="N211" s="471" t="s">
        <v>603</v>
      </c>
      <c r="O211" s="471"/>
      <c r="P211" s="471"/>
      <c r="Q211" s="471"/>
      <c r="R211" s="471"/>
      <c r="S211" s="471"/>
      <c r="T211" s="471"/>
      <c r="U211" s="471"/>
      <c r="V211" s="471"/>
      <c r="W211" s="84"/>
      <c r="X211" s="84"/>
      <c r="Y211" s="84"/>
      <c r="Z211" s="90"/>
      <c r="AA211" s="91">
        <f>TRUNC(D211*I211*[186]기계경비적용기준!E18,0)</f>
        <v>22864</v>
      </c>
      <c r="AB211" s="91"/>
      <c r="AC211" s="91"/>
      <c r="AD211" s="92" t="s">
        <v>4</v>
      </c>
    </row>
    <row r="212" spans="2:30" ht="19.7" customHeight="1">
      <c r="B212" s="88" t="s">
        <v>4</v>
      </c>
      <c r="C212" s="89" t="s">
        <v>4</v>
      </c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90"/>
      <c r="AA212" s="91"/>
      <c r="AB212" s="91"/>
      <c r="AC212" s="91"/>
      <c r="AD212" s="92" t="s">
        <v>4</v>
      </c>
    </row>
    <row r="213" spans="2:30" ht="19.7" customHeight="1">
      <c r="B213" s="82" t="s">
        <v>651</v>
      </c>
      <c r="C213" s="83" t="s">
        <v>652</v>
      </c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5" t="str">
        <f>TEXT(AA213+AB213+AC213,"#,##0")</f>
        <v>339,739</v>
      </c>
      <c r="AA213" s="86">
        <f>TRUNC(AA214+AA215+AA216+AA217)</f>
        <v>22864</v>
      </c>
      <c r="AB213" s="86">
        <f>TRUNC(AB214+AB215+AB216+AB217)</f>
        <v>47793</v>
      </c>
      <c r="AC213" s="86">
        <f>TRUNC(AC214+AC215+AC216+AC217)</f>
        <v>269082</v>
      </c>
      <c r="AD213" s="87"/>
    </row>
    <row r="214" spans="2:30" ht="19.7" customHeight="1">
      <c r="B214" s="88" t="s">
        <v>592</v>
      </c>
      <c r="C214" s="89" t="s">
        <v>4</v>
      </c>
      <c r="D214" s="471">
        <v>1462790</v>
      </c>
      <c r="E214" s="471"/>
      <c r="F214" s="471"/>
      <c r="G214" s="471"/>
      <c r="H214" s="471"/>
      <c r="I214" s="471" t="s">
        <v>593</v>
      </c>
      <c r="J214" s="471"/>
      <c r="K214" s="476">
        <f>[186]기계경비적용기준!D7</f>
        <v>1153.3</v>
      </c>
      <c r="L214" s="471"/>
      <c r="M214" s="471"/>
      <c r="N214" s="84" t="s">
        <v>594</v>
      </c>
      <c r="O214" s="471">
        <v>1595</v>
      </c>
      <c r="P214" s="471"/>
      <c r="Q214" s="471"/>
      <c r="R214" s="84" t="s">
        <v>594</v>
      </c>
      <c r="S214" s="471" t="s">
        <v>595</v>
      </c>
      <c r="T214" s="471"/>
      <c r="U214" s="471"/>
      <c r="V214" s="84"/>
      <c r="W214" s="84"/>
      <c r="X214" s="84"/>
      <c r="Y214" s="84"/>
      <c r="Z214" s="90"/>
      <c r="AA214" s="91"/>
      <c r="AB214" s="91"/>
      <c r="AC214" s="91">
        <f>TRUNC(TRUNC(D214*K214)/1000) * 1000*O214*0.0000001</f>
        <v>269082.08249999996</v>
      </c>
      <c r="AD214" s="92" t="s">
        <v>4</v>
      </c>
    </row>
    <row r="215" spans="2:30" ht="19.7" customHeight="1">
      <c r="B215" s="88" t="s">
        <v>596</v>
      </c>
      <c r="C215" s="89" t="s">
        <v>597</v>
      </c>
      <c r="D215" s="470">
        <v>19.600000000000001</v>
      </c>
      <c r="E215" s="471"/>
      <c r="F215" s="471"/>
      <c r="G215" s="471"/>
      <c r="H215" s="84" t="s">
        <v>598</v>
      </c>
      <c r="I215" s="84" t="s">
        <v>594</v>
      </c>
      <c r="J215" s="471">
        <f>[186]자재단가!R6</f>
        <v>1496</v>
      </c>
      <c r="K215" s="471"/>
      <c r="L215" s="471"/>
      <c r="M215" s="471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90"/>
      <c r="AA215" s="91"/>
      <c r="AB215" s="91">
        <f>TRUNC(D215*J215,0)</f>
        <v>29321</v>
      </c>
      <c r="AC215" s="91"/>
      <c r="AD215" s="92" t="s">
        <v>4</v>
      </c>
    </row>
    <row r="216" spans="2:30" ht="19.7" customHeight="1">
      <c r="B216" s="88" t="s">
        <v>599</v>
      </c>
      <c r="C216" s="89" t="s">
        <v>600</v>
      </c>
      <c r="D216" s="470">
        <v>63</v>
      </c>
      <c r="E216" s="471"/>
      <c r="F216" s="471"/>
      <c r="G216" s="471"/>
      <c r="H216" s="84" t="s">
        <v>601</v>
      </c>
      <c r="I216" s="84" t="s">
        <v>594</v>
      </c>
      <c r="J216" s="471">
        <f>AB215</f>
        <v>29321</v>
      </c>
      <c r="K216" s="471"/>
      <c r="L216" s="471"/>
      <c r="M216" s="471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90"/>
      <c r="AA216" s="91"/>
      <c r="AB216" s="91">
        <f>TRUNC(D216/100*J216,0)</f>
        <v>18472</v>
      </c>
      <c r="AC216" s="91"/>
      <c r="AD216" s="92" t="s">
        <v>4</v>
      </c>
    </row>
    <row r="217" spans="2:30" ht="19.7" customHeight="1">
      <c r="B217" s="101" t="s">
        <v>602</v>
      </c>
      <c r="C217" s="102" t="s">
        <v>4</v>
      </c>
      <c r="D217" s="478">
        <v>1</v>
      </c>
      <c r="E217" s="477"/>
      <c r="F217" s="477"/>
      <c r="G217" s="103" t="s">
        <v>98</v>
      </c>
      <c r="H217" s="103" t="s">
        <v>594</v>
      </c>
      <c r="I217" s="477">
        <f>[186]노임단가!L55</f>
        <v>109748</v>
      </c>
      <c r="J217" s="477"/>
      <c r="K217" s="477"/>
      <c r="L217" s="477"/>
      <c r="M217" s="103" t="s">
        <v>594</v>
      </c>
      <c r="N217" s="477" t="s">
        <v>603</v>
      </c>
      <c r="O217" s="477"/>
      <c r="P217" s="477"/>
      <c r="Q217" s="477"/>
      <c r="R217" s="477"/>
      <c r="S217" s="477"/>
      <c r="T217" s="477"/>
      <c r="U217" s="477"/>
      <c r="V217" s="477"/>
      <c r="W217" s="103"/>
      <c r="X217" s="103"/>
      <c r="Y217" s="103"/>
      <c r="Z217" s="104"/>
      <c r="AA217" s="105">
        <f>TRUNC(D217*I217*[186]기계경비적용기준!E18,0)</f>
        <v>22864</v>
      </c>
      <c r="AB217" s="105"/>
      <c r="AC217" s="105"/>
      <c r="AD217" s="106" t="s">
        <v>4</v>
      </c>
    </row>
    <row r="218" spans="2:30" ht="19.7" customHeight="1">
      <c r="B218" s="88" t="s">
        <v>4</v>
      </c>
      <c r="C218" s="89" t="s">
        <v>4</v>
      </c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90"/>
      <c r="AA218" s="91"/>
      <c r="AB218" s="91"/>
      <c r="AC218" s="91"/>
      <c r="AD218" s="92" t="s">
        <v>4</v>
      </c>
    </row>
    <row r="219" spans="2:30" ht="19.7" customHeight="1">
      <c r="B219" s="82" t="s">
        <v>653</v>
      </c>
      <c r="C219" s="83" t="s">
        <v>654</v>
      </c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5" t="str">
        <f>TEXT(AA219+AB219+AC219,"#,##0")</f>
        <v>381,160</v>
      </c>
      <c r="AA219" s="86">
        <f>TRUNC(AA220+AA221+AA222+AA223)</f>
        <v>22864</v>
      </c>
      <c r="AB219" s="86">
        <f>TRUNC(AB220+AB221+AB222+AB223)</f>
        <v>53646</v>
      </c>
      <c r="AC219" s="86">
        <f>TRUNC(AC220+AC221+AC222+AC223)</f>
        <v>304650</v>
      </c>
      <c r="AD219" s="87"/>
    </row>
    <row r="220" spans="2:30" ht="19.7" customHeight="1">
      <c r="B220" s="88" t="s">
        <v>592</v>
      </c>
      <c r="C220" s="89" t="s">
        <v>4</v>
      </c>
      <c r="D220" s="471">
        <v>1656148</v>
      </c>
      <c r="E220" s="471"/>
      <c r="F220" s="471"/>
      <c r="G220" s="471"/>
      <c r="H220" s="471"/>
      <c r="I220" s="471" t="s">
        <v>593</v>
      </c>
      <c r="J220" s="471"/>
      <c r="K220" s="476">
        <f>[186]기계경비적용기준!D7</f>
        <v>1153.3</v>
      </c>
      <c r="L220" s="471"/>
      <c r="M220" s="471"/>
      <c r="N220" s="84" t="s">
        <v>594</v>
      </c>
      <c r="O220" s="471">
        <v>1595</v>
      </c>
      <c r="P220" s="471"/>
      <c r="Q220" s="471"/>
      <c r="R220" s="84" t="s">
        <v>594</v>
      </c>
      <c r="S220" s="471" t="s">
        <v>595</v>
      </c>
      <c r="T220" s="471"/>
      <c r="U220" s="471"/>
      <c r="V220" s="84"/>
      <c r="W220" s="84"/>
      <c r="X220" s="84"/>
      <c r="Y220" s="84"/>
      <c r="Z220" s="90"/>
      <c r="AA220" s="91"/>
      <c r="AB220" s="91"/>
      <c r="AC220" s="91">
        <f>TRUNC(TRUNC(D220*K220)/1000) * 1000*O220*0.0000001</f>
        <v>304650.58249999996</v>
      </c>
      <c r="AD220" s="92" t="s">
        <v>4</v>
      </c>
    </row>
    <row r="221" spans="2:30" ht="19.7" customHeight="1">
      <c r="B221" s="88" t="s">
        <v>596</v>
      </c>
      <c r="C221" s="89" t="s">
        <v>597</v>
      </c>
      <c r="D221" s="470">
        <v>22</v>
      </c>
      <c r="E221" s="471"/>
      <c r="F221" s="471"/>
      <c r="G221" s="471"/>
      <c r="H221" s="84" t="s">
        <v>598</v>
      </c>
      <c r="I221" s="84" t="s">
        <v>594</v>
      </c>
      <c r="J221" s="471">
        <f>[186]자재단가!R6</f>
        <v>1496</v>
      </c>
      <c r="K221" s="471"/>
      <c r="L221" s="471"/>
      <c r="M221" s="471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90"/>
      <c r="AA221" s="91"/>
      <c r="AB221" s="91">
        <f>TRUNC(D221*J221,0)</f>
        <v>32912</v>
      </c>
      <c r="AC221" s="91"/>
      <c r="AD221" s="92" t="s">
        <v>4</v>
      </c>
    </row>
    <row r="222" spans="2:30" ht="19.7" customHeight="1">
      <c r="B222" s="88" t="s">
        <v>599</v>
      </c>
      <c r="C222" s="89" t="s">
        <v>600</v>
      </c>
      <c r="D222" s="470">
        <v>63</v>
      </c>
      <c r="E222" s="471"/>
      <c r="F222" s="471"/>
      <c r="G222" s="471"/>
      <c r="H222" s="84" t="s">
        <v>601</v>
      </c>
      <c r="I222" s="84" t="s">
        <v>594</v>
      </c>
      <c r="J222" s="471">
        <f>AB221</f>
        <v>32912</v>
      </c>
      <c r="K222" s="471"/>
      <c r="L222" s="471"/>
      <c r="M222" s="471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90"/>
      <c r="AA222" s="91"/>
      <c r="AB222" s="91">
        <f>TRUNC(D222/100*J222,0)</f>
        <v>20734</v>
      </c>
      <c r="AC222" s="91"/>
      <c r="AD222" s="92" t="s">
        <v>4</v>
      </c>
    </row>
    <row r="223" spans="2:30" ht="19.7" customHeight="1">
      <c r="B223" s="88" t="s">
        <v>602</v>
      </c>
      <c r="C223" s="89" t="s">
        <v>4</v>
      </c>
      <c r="D223" s="472">
        <v>1</v>
      </c>
      <c r="E223" s="471"/>
      <c r="F223" s="471"/>
      <c r="G223" s="84" t="s">
        <v>98</v>
      </c>
      <c r="H223" s="84" t="s">
        <v>594</v>
      </c>
      <c r="I223" s="471">
        <f>[186]노임단가!L55</f>
        <v>109748</v>
      </c>
      <c r="J223" s="471"/>
      <c r="K223" s="471"/>
      <c r="L223" s="471"/>
      <c r="M223" s="84" t="s">
        <v>594</v>
      </c>
      <c r="N223" s="471" t="s">
        <v>603</v>
      </c>
      <c r="O223" s="471"/>
      <c r="P223" s="471"/>
      <c r="Q223" s="471"/>
      <c r="R223" s="471"/>
      <c r="S223" s="471"/>
      <c r="T223" s="471"/>
      <c r="U223" s="471"/>
      <c r="V223" s="471"/>
      <c r="W223" s="84"/>
      <c r="X223" s="84"/>
      <c r="Y223" s="84"/>
      <c r="Z223" s="90"/>
      <c r="AA223" s="91">
        <f>TRUNC(D223*I223*[186]기계경비적용기준!E18,0)</f>
        <v>22864</v>
      </c>
      <c r="AB223" s="91"/>
      <c r="AC223" s="91"/>
      <c r="AD223" s="92" t="s">
        <v>4</v>
      </c>
    </row>
    <row r="224" spans="2:30" ht="19.7" customHeight="1">
      <c r="B224" s="88" t="s">
        <v>4</v>
      </c>
      <c r="C224" s="89" t="s">
        <v>4</v>
      </c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90"/>
      <c r="AA224" s="91"/>
      <c r="AB224" s="91"/>
      <c r="AC224" s="91"/>
      <c r="AD224" s="92" t="s">
        <v>4</v>
      </c>
    </row>
    <row r="225" spans="2:30" ht="19.7" customHeight="1">
      <c r="B225" s="82" t="s">
        <v>655</v>
      </c>
      <c r="C225" s="83" t="s">
        <v>629</v>
      </c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5" t="str">
        <f>TEXT(AA225+AB225+AC225,"#,##0")</f>
        <v>424,461</v>
      </c>
      <c r="AA225" s="86">
        <f>TRUNC(AA226+AA227+AA228+AA229)</f>
        <v>22864</v>
      </c>
      <c r="AB225" s="86">
        <f>TRUNC(AB226+AB227+AB228+AB229)</f>
        <v>53646</v>
      </c>
      <c r="AC225" s="86">
        <f>TRUNC(AC226+AC227+AC228+AC229)</f>
        <v>347951</v>
      </c>
      <c r="AD225" s="87"/>
    </row>
    <row r="226" spans="2:30" ht="19.7" customHeight="1">
      <c r="B226" s="88" t="s">
        <v>592</v>
      </c>
      <c r="C226" s="89" t="s">
        <v>4</v>
      </c>
      <c r="D226" s="471">
        <v>1891539</v>
      </c>
      <c r="E226" s="471"/>
      <c r="F226" s="471"/>
      <c r="G226" s="471"/>
      <c r="H226" s="471"/>
      <c r="I226" s="471" t="s">
        <v>593</v>
      </c>
      <c r="J226" s="471"/>
      <c r="K226" s="476">
        <f>[186]기계경비적용기준!D7</f>
        <v>1153.3</v>
      </c>
      <c r="L226" s="471"/>
      <c r="M226" s="471"/>
      <c r="N226" s="84" t="s">
        <v>594</v>
      </c>
      <c r="O226" s="471">
        <v>1595</v>
      </c>
      <c r="P226" s="471"/>
      <c r="Q226" s="471"/>
      <c r="R226" s="84" t="s">
        <v>594</v>
      </c>
      <c r="S226" s="471" t="s">
        <v>595</v>
      </c>
      <c r="T226" s="471"/>
      <c r="U226" s="471"/>
      <c r="V226" s="84"/>
      <c r="W226" s="84"/>
      <c r="X226" s="84"/>
      <c r="Y226" s="84"/>
      <c r="Z226" s="90"/>
      <c r="AA226" s="91"/>
      <c r="AB226" s="91"/>
      <c r="AC226" s="91">
        <f>TRUNC(TRUNC(D226*K226)/1000) * 1000*O226*0.0000001</f>
        <v>347951.00449999998</v>
      </c>
      <c r="AD226" s="92" t="s">
        <v>4</v>
      </c>
    </row>
    <row r="227" spans="2:30" ht="19.7" customHeight="1">
      <c r="B227" s="88" t="s">
        <v>596</v>
      </c>
      <c r="C227" s="89" t="s">
        <v>597</v>
      </c>
      <c r="D227" s="470">
        <v>22</v>
      </c>
      <c r="E227" s="471"/>
      <c r="F227" s="471"/>
      <c r="G227" s="471"/>
      <c r="H227" s="84" t="s">
        <v>598</v>
      </c>
      <c r="I227" s="84" t="s">
        <v>594</v>
      </c>
      <c r="J227" s="471">
        <f>[186]자재단가!R6</f>
        <v>1496</v>
      </c>
      <c r="K227" s="471"/>
      <c r="L227" s="471"/>
      <c r="M227" s="471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90"/>
      <c r="AA227" s="91"/>
      <c r="AB227" s="91">
        <f>TRUNC(D227*J227,0)</f>
        <v>32912</v>
      </c>
      <c r="AC227" s="91"/>
      <c r="AD227" s="92" t="s">
        <v>4</v>
      </c>
    </row>
    <row r="228" spans="2:30" ht="19.7" customHeight="1">
      <c r="B228" s="88" t="s">
        <v>599</v>
      </c>
      <c r="C228" s="89" t="s">
        <v>600</v>
      </c>
      <c r="D228" s="470">
        <v>63</v>
      </c>
      <c r="E228" s="471"/>
      <c r="F228" s="471"/>
      <c r="G228" s="471"/>
      <c r="H228" s="84" t="s">
        <v>601</v>
      </c>
      <c r="I228" s="84" t="s">
        <v>594</v>
      </c>
      <c r="J228" s="471">
        <f>AB227</f>
        <v>32912</v>
      </c>
      <c r="K228" s="471"/>
      <c r="L228" s="471"/>
      <c r="M228" s="471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90"/>
      <c r="AA228" s="91"/>
      <c r="AB228" s="91">
        <f>TRUNC(D228/100*J228,0)</f>
        <v>20734</v>
      </c>
      <c r="AC228" s="91"/>
      <c r="AD228" s="92" t="s">
        <v>4</v>
      </c>
    </row>
    <row r="229" spans="2:30" ht="19.7" customHeight="1">
      <c r="B229" s="88" t="s">
        <v>602</v>
      </c>
      <c r="C229" s="89" t="s">
        <v>4</v>
      </c>
      <c r="D229" s="472">
        <v>1</v>
      </c>
      <c r="E229" s="471"/>
      <c r="F229" s="471"/>
      <c r="G229" s="84" t="s">
        <v>98</v>
      </c>
      <c r="H229" s="84" t="s">
        <v>594</v>
      </c>
      <c r="I229" s="471">
        <f>[186]노임단가!L55</f>
        <v>109748</v>
      </c>
      <c r="J229" s="471"/>
      <c r="K229" s="471"/>
      <c r="L229" s="471"/>
      <c r="M229" s="84" t="s">
        <v>594</v>
      </c>
      <c r="N229" s="471" t="s">
        <v>603</v>
      </c>
      <c r="O229" s="471"/>
      <c r="P229" s="471"/>
      <c r="Q229" s="471"/>
      <c r="R229" s="471"/>
      <c r="S229" s="471"/>
      <c r="T229" s="471"/>
      <c r="U229" s="471"/>
      <c r="V229" s="471"/>
      <c r="W229" s="84"/>
      <c r="X229" s="84"/>
      <c r="Y229" s="84"/>
      <c r="Z229" s="90"/>
      <c r="AA229" s="91">
        <f>TRUNC(D229*I229*[186]기계경비적용기준!E18,0)</f>
        <v>22864</v>
      </c>
      <c r="AB229" s="91"/>
      <c r="AC229" s="91"/>
      <c r="AD229" s="92" t="s">
        <v>4</v>
      </c>
    </row>
    <row r="230" spans="2:30" ht="19.7" customHeight="1">
      <c r="B230" s="88" t="s">
        <v>4</v>
      </c>
      <c r="C230" s="89" t="s">
        <v>4</v>
      </c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90"/>
      <c r="AA230" s="91"/>
      <c r="AB230" s="91"/>
      <c r="AC230" s="91"/>
      <c r="AD230" s="92" t="s">
        <v>4</v>
      </c>
    </row>
    <row r="231" spans="2:30" ht="19.7" customHeight="1">
      <c r="B231" s="82" t="s">
        <v>656</v>
      </c>
      <c r="C231" s="83" t="s">
        <v>657</v>
      </c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5" t="str">
        <f>TEXT(AA231+AB231+AC231,"#,##0")</f>
        <v>487,329</v>
      </c>
      <c r="AA231" s="86">
        <f>TRUNC(AA232+AA233+AA234+AA235)</f>
        <v>22864</v>
      </c>
      <c r="AB231" s="86">
        <f>TRUNC(AB232+AB233+AB234+AB235)</f>
        <v>58523</v>
      </c>
      <c r="AC231" s="86">
        <f>TRUNC(AC232+AC233+AC234+AC235)</f>
        <v>405942</v>
      </c>
      <c r="AD231" s="87"/>
    </row>
    <row r="232" spans="2:30" ht="19.7" customHeight="1">
      <c r="B232" s="88" t="s">
        <v>592</v>
      </c>
      <c r="C232" s="89" t="s">
        <v>4</v>
      </c>
      <c r="D232" s="471">
        <v>2206796</v>
      </c>
      <c r="E232" s="471"/>
      <c r="F232" s="471"/>
      <c r="G232" s="471"/>
      <c r="H232" s="471"/>
      <c r="I232" s="471" t="s">
        <v>593</v>
      </c>
      <c r="J232" s="471"/>
      <c r="K232" s="476">
        <f>[186]기계경비적용기준!D7</f>
        <v>1153.3</v>
      </c>
      <c r="L232" s="471"/>
      <c r="M232" s="471"/>
      <c r="N232" s="84" t="s">
        <v>594</v>
      </c>
      <c r="O232" s="471">
        <v>1595</v>
      </c>
      <c r="P232" s="471"/>
      <c r="Q232" s="471"/>
      <c r="R232" s="84" t="s">
        <v>594</v>
      </c>
      <c r="S232" s="471" t="s">
        <v>595</v>
      </c>
      <c r="T232" s="471"/>
      <c r="U232" s="471"/>
      <c r="V232" s="84"/>
      <c r="W232" s="84"/>
      <c r="X232" s="84"/>
      <c r="Y232" s="84"/>
      <c r="Z232" s="90"/>
      <c r="AA232" s="91"/>
      <c r="AB232" s="91"/>
      <c r="AC232" s="91">
        <f>TRUNC(TRUNC(D232*K232)/1000) * 1000*O232*0.0000001</f>
        <v>405942.97149999999</v>
      </c>
      <c r="AD232" s="92" t="s">
        <v>4</v>
      </c>
    </row>
    <row r="233" spans="2:30" ht="19.7" customHeight="1">
      <c r="B233" s="88" t="s">
        <v>596</v>
      </c>
      <c r="C233" s="89" t="s">
        <v>597</v>
      </c>
      <c r="D233" s="470">
        <v>24</v>
      </c>
      <c r="E233" s="471"/>
      <c r="F233" s="471"/>
      <c r="G233" s="471"/>
      <c r="H233" s="84" t="s">
        <v>598</v>
      </c>
      <c r="I233" s="84" t="s">
        <v>594</v>
      </c>
      <c r="J233" s="471">
        <f>[186]자재단가!R6</f>
        <v>1496</v>
      </c>
      <c r="K233" s="471"/>
      <c r="L233" s="471"/>
      <c r="M233" s="471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90"/>
      <c r="AA233" s="91"/>
      <c r="AB233" s="91">
        <f>TRUNC(D233*J233,0)</f>
        <v>35904</v>
      </c>
      <c r="AC233" s="91"/>
      <c r="AD233" s="92" t="s">
        <v>4</v>
      </c>
    </row>
    <row r="234" spans="2:30" ht="19.7" customHeight="1">
      <c r="B234" s="88" t="s">
        <v>599</v>
      </c>
      <c r="C234" s="89" t="s">
        <v>600</v>
      </c>
      <c r="D234" s="470">
        <v>63</v>
      </c>
      <c r="E234" s="471"/>
      <c r="F234" s="471"/>
      <c r="G234" s="471"/>
      <c r="H234" s="84" t="s">
        <v>601</v>
      </c>
      <c r="I234" s="84" t="s">
        <v>594</v>
      </c>
      <c r="J234" s="471">
        <f>AB233</f>
        <v>35904</v>
      </c>
      <c r="K234" s="471"/>
      <c r="L234" s="471"/>
      <c r="M234" s="471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90"/>
      <c r="AA234" s="91"/>
      <c r="AB234" s="91">
        <f>TRUNC(D234/100*J234,0)</f>
        <v>22619</v>
      </c>
      <c r="AC234" s="91"/>
      <c r="AD234" s="92" t="s">
        <v>4</v>
      </c>
    </row>
    <row r="235" spans="2:30" ht="19.7" customHeight="1">
      <c r="B235" s="88" t="s">
        <v>602</v>
      </c>
      <c r="C235" s="89" t="s">
        <v>4</v>
      </c>
      <c r="D235" s="472">
        <v>1</v>
      </c>
      <c r="E235" s="471"/>
      <c r="F235" s="471"/>
      <c r="G235" s="84" t="s">
        <v>98</v>
      </c>
      <c r="H235" s="84" t="s">
        <v>594</v>
      </c>
      <c r="I235" s="471">
        <f>[186]노임단가!L55</f>
        <v>109748</v>
      </c>
      <c r="J235" s="471"/>
      <c r="K235" s="471"/>
      <c r="L235" s="471"/>
      <c r="M235" s="84" t="s">
        <v>594</v>
      </c>
      <c r="N235" s="471" t="s">
        <v>603</v>
      </c>
      <c r="O235" s="471"/>
      <c r="P235" s="471"/>
      <c r="Q235" s="471"/>
      <c r="R235" s="471"/>
      <c r="S235" s="471"/>
      <c r="T235" s="471"/>
      <c r="U235" s="471"/>
      <c r="V235" s="471"/>
      <c r="W235" s="84"/>
      <c r="X235" s="84"/>
      <c r="Y235" s="84"/>
      <c r="Z235" s="90"/>
      <c r="AA235" s="91">
        <f>TRUNC(D235*I235*[186]기계경비적용기준!E18,0)</f>
        <v>22864</v>
      </c>
      <c r="AB235" s="91"/>
      <c r="AC235" s="91"/>
      <c r="AD235" s="92" t="s">
        <v>4</v>
      </c>
    </row>
    <row r="236" spans="2:30" ht="19.7" customHeight="1">
      <c r="B236" s="88" t="s">
        <v>4</v>
      </c>
      <c r="C236" s="89" t="s">
        <v>4</v>
      </c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90"/>
      <c r="AA236" s="91"/>
      <c r="AB236" s="91"/>
      <c r="AC236" s="91"/>
      <c r="AD236" s="92" t="s">
        <v>4</v>
      </c>
    </row>
    <row r="237" spans="2:30" ht="19.7" customHeight="1">
      <c r="B237" s="82" t="s">
        <v>658</v>
      </c>
      <c r="C237" s="83" t="s">
        <v>591</v>
      </c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5" t="str">
        <f>TEXT(AA237+AB237+AC237,"#,##0")</f>
        <v>54,200</v>
      </c>
      <c r="AA237" s="86">
        <f>TRUNC(AA238+AA239+AA240+AA241)</f>
        <v>22864</v>
      </c>
      <c r="AB237" s="86">
        <f>TRUNC(AB238+AB239+AB240+AB241)</f>
        <v>7900</v>
      </c>
      <c r="AC237" s="86">
        <f>TRUNC(AC238+AC239+AC240+AC241)</f>
        <v>23436</v>
      </c>
      <c r="AD237" s="87"/>
    </row>
    <row r="238" spans="2:30" ht="19.7" customHeight="1">
      <c r="B238" s="88" t="s">
        <v>592</v>
      </c>
      <c r="C238" s="89" t="s">
        <v>4</v>
      </c>
      <c r="D238" s="471">
        <v>105000000</v>
      </c>
      <c r="E238" s="471"/>
      <c r="F238" s="471"/>
      <c r="G238" s="471"/>
      <c r="H238" s="471"/>
      <c r="I238" s="471" t="s">
        <v>605</v>
      </c>
      <c r="J238" s="471"/>
      <c r="K238" s="471">
        <v>2232</v>
      </c>
      <c r="L238" s="471"/>
      <c r="M238" s="471"/>
      <c r="N238" s="84" t="s">
        <v>594</v>
      </c>
      <c r="O238" s="471" t="s">
        <v>595</v>
      </c>
      <c r="P238" s="471"/>
      <c r="Q238" s="471"/>
      <c r="R238" s="84"/>
      <c r="S238" s="84"/>
      <c r="T238" s="84"/>
      <c r="U238" s="84"/>
      <c r="V238" s="84"/>
      <c r="W238" s="84"/>
      <c r="X238" s="84"/>
      <c r="Y238" s="84"/>
      <c r="Z238" s="90"/>
      <c r="AA238" s="91"/>
      <c r="AB238" s="91"/>
      <c r="AC238" s="91">
        <f>TRUNC(D238*K238*0.0000001,0)</f>
        <v>23436</v>
      </c>
      <c r="AD238" s="92" t="s">
        <v>4</v>
      </c>
    </row>
    <row r="239" spans="2:30" ht="19.7" customHeight="1">
      <c r="B239" s="88" t="s">
        <v>596</v>
      </c>
      <c r="C239" s="89" t="s">
        <v>597</v>
      </c>
      <c r="D239" s="470">
        <v>3.8</v>
      </c>
      <c r="E239" s="471"/>
      <c r="F239" s="471"/>
      <c r="G239" s="471"/>
      <c r="H239" s="84" t="s">
        <v>598</v>
      </c>
      <c r="I239" s="84" t="s">
        <v>594</v>
      </c>
      <c r="J239" s="471">
        <f>[186]자재단가!R6</f>
        <v>1496</v>
      </c>
      <c r="K239" s="471"/>
      <c r="L239" s="471"/>
      <c r="M239" s="471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90"/>
      <c r="AA239" s="91"/>
      <c r="AB239" s="91">
        <f>TRUNC(D239*J239,0)</f>
        <v>5684</v>
      </c>
      <c r="AC239" s="91"/>
      <c r="AD239" s="92" t="s">
        <v>4</v>
      </c>
    </row>
    <row r="240" spans="2:30" ht="19.7" customHeight="1">
      <c r="B240" s="88" t="s">
        <v>599</v>
      </c>
      <c r="C240" s="89" t="s">
        <v>600</v>
      </c>
      <c r="D240" s="470">
        <v>39</v>
      </c>
      <c r="E240" s="471"/>
      <c r="F240" s="471"/>
      <c r="G240" s="471"/>
      <c r="H240" s="84" t="s">
        <v>601</v>
      </c>
      <c r="I240" s="84" t="s">
        <v>594</v>
      </c>
      <c r="J240" s="471">
        <f>AB239</f>
        <v>5684</v>
      </c>
      <c r="K240" s="471"/>
      <c r="L240" s="471"/>
      <c r="M240" s="471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90"/>
      <c r="AA240" s="91"/>
      <c r="AB240" s="91">
        <f>TRUNC(D240/100*J240,0)</f>
        <v>2216</v>
      </c>
      <c r="AC240" s="91"/>
      <c r="AD240" s="92" t="s">
        <v>4</v>
      </c>
    </row>
    <row r="241" spans="2:30" ht="19.7" customHeight="1">
      <c r="B241" s="88" t="s">
        <v>602</v>
      </c>
      <c r="C241" s="89" t="s">
        <v>4</v>
      </c>
      <c r="D241" s="472">
        <v>1</v>
      </c>
      <c r="E241" s="471"/>
      <c r="F241" s="471"/>
      <c r="G241" s="84" t="s">
        <v>98</v>
      </c>
      <c r="H241" s="84" t="s">
        <v>594</v>
      </c>
      <c r="I241" s="471">
        <f>[186]노임단가!L55</f>
        <v>109748</v>
      </c>
      <c r="J241" s="471"/>
      <c r="K241" s="471"/>
      <c r="L241" s="471"/>
      <c r="M241" s="84" t="s">
        <v>594</v>
      </c>
      <c r="N241" s="471" t="s">
        <v>603</v>
      </c>
      <c r="O241" s="471"/>
      <c r="P241" s="471"/>
      <c r="Q241" s="471"/>
      <c r="R241" s="471"/>
      <c r="S241" s="471"/>
      <c r="T241" s="471"/>
      <c r="U241" s="471"/>
      <c r="V241" s="471"/>
      <c r="W241" s="84"/>
      <c r="X241" s="84"/>
      <c r="Y241" s="84"/>
      <c r="Z241" s="90"/>
      <c r="AA241" s="91">
        <f>TRUNC(D241*I241*[186]기계경비적용기준!E18,0)</f>
        <v>22864</v>
      </c>
      <c r="AB241" s="91"/>
      <c r="AC241" s="91"/>
      <c r="AD241" s="92" t="s">
        <v>4</v>
      </c>
    </row>
    <row r="242" spans="2:30" ht="19.7" customHeight="1">
      <c r="B242" s="88" t="s">
        <v>4</v>
      </c>
      <c r="C242" s="89" t="s">
        <v>4</v>
      </c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90"/>
      <c r="AA242" s="91"/>
      <c r="AB242" s="91"/>
      <c r="AC242" s="91"/>
      <c r="AD242" s="92" t="s">
        <v>4</v>
      </c>
    </row>
    <row r="243" spans="2:30" ht="19.7" customHeight="1">
      <c r="B243" s="107" t="s">
        <v>659</v>
      </c>
      <c r="C243" s="108" t="s">
        <v>607</v>
      </c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9" t="str">
        <f>TEXT(AA243+AB243+AC243,"#,##0")</f>
        <v>67,233</v>
      </c>
      <c r="AA243" s="110">
        <f>TRUNC(AA244+AA245+AA246+AA247)</f>
        <v>22864</v>
      </c>
      <c r="AB243" s="110">
        <f>TRUNC(AB244+AB245+AB246+AB247)</f>
        <v>9773</v>
      </c>
      <c r="AC243" s="110">
        <f>TRUNC(AC244+AC245+AC246+AC247)</f>
        <v>34596</v>
      </c>
      <c r="AD243" s="111"/>
    </row>
    <row r="244" spans="2:30" ht="19.7" customHeight="1">
      <c r="B244" s="88" t="s">
        <v>592</v>
      </c>
      <c r="C244" s="89" t="s">
        <v>4</v>
      </c>
      <c r="D244" s="471">
        <v>155000000</v>
      </c>
      <c r="E244" s="471"/>
      <c r="F244" s="471"/>
      <c r="G244" s="471"/>
      <c r="H244" s="471"/>
      <c r="I244" s="471" t="s">
        <v>605</v>
      </c>
      <c r="J244" s="471"/>
      <c r="K244" s="471">
        <v>2232</v>
      </c>
      <c r="L244" s="471"/>
      <c r="M244" s="471"/>
      <c r="N244" s="84" t="s">
        <v>594</v>
      </c>
      <c r="O244" s="471" t="s">
        <v>595</v>
      </c>
      <c r="P244" s="471"/>
      <c r="Q244" s="471"/>
      <c r="R244" s="84"/>
      <c r="S244" s="84"/>
      <c r="T244" s="84"/>
      <c r="U244" s="84"/>
      <c r="V244" s="84"/>
      <c r="W244" s="84"/>
      <c r="X244" s="84"/>
      <c r="Y244" s="84"/>
      <c r="Z244" s="90"/>
      <c r="AA244" s="91"/>
      <c r="AB244" s="91"/>
      <c r="AC244" s="91">
        <f>TRUNC(D244*K244*0.0000001,0)</f>
        <v>34596</v>
      </c>
      <c r="AD244" s="92" t="s">
        <v>4</v>
      </c>
    </row>
    <row r="245" spans="2:30" ht="19.7" customHeight="1">
      <c r="B245" s="88" t="s">
        <v>596</v>
      </c>
      <c r="C245" s="89" t="s">
        <v>597</v>
      </c>
      <c r="D245" s="470">
        <v>4.7</v>
      </c>
      <c r="E245" s="471"/>
      <c r="F245" s="471"/>
      <c r="G245" s="471"/>
      <c r="H245" s="84" t="s">
        <v>598</v>
      </c>
      <c r="I245" s="84" t="s">
        <v>594</v>
      </c>
      <c r="J245" s="471">
        <f>[186]자재단가!R6</f>
        <v>1496</v>
      </c>
      <c r="K245" s="471"/>
      <c r="L245" s="471"/>
      <c r="M245" s="471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90"/>
      <c r="AA245" s="91"/>
      <c r="AB245" s="91">
        <f>TRUNC(D245*J245,0)</f>
        <v>7031</v>
      </c>
      <c r="AC245" s="91"/>
      <c r="AD245" s="92" t="s">
        <v>4</v>
      </c>
    </row>
    <row r="246" spans="2:30" ht="19.7" customHeight="1">
      <c r="B246" s="88" t="s">
        <v>599</v>
      </c>
      <c r="C246" s="89" t="s">
        <v>600</v>
      </c>
      <c r="D246" s="470">
        <v>39</v>
      </c>
      <c r="E246" s="471"/>
      <c r="F246" s="471"/>
      <c r="G246" s="471"/>
      <c r="H246" s="84" t="s">
        <v>601</v>
      </c>
      <c r="I246" s="84" t="s">
        <v>594</v>
      </c>
      <c r="J246" s="471">
        <f>AB245</f>
        <v>7031</v>
      </c>
      <c r="K246" s="471"/>
      <c r="L246" s="471"/>
      <c r="M246" s="471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90"/>
      <c r="AA246" s="91"/>
      <c r="AB246" s="91">
        <f>TRUNC(D246/100*J246,0)</f>
        <v>2742</v>
      </c>
      <c r="AC246" s="91"/>
      <c r="AD246" s="92" t="s">
        <v>4</v>
      </c>
    </row>
    <row r="247" spans="2:30" ht="19.7" customHeight="1">
      <c r="B247" s="88" t="s">
        <v>602</v>
      </c>
      <c r="C247" s="89" t="s">
        <v>4</v>
      </c>
      <c r="D247" s="472">
        <v>1</v>
      </c>
      <c r="E247" s="471"/>
      <c r="F247" s="471"/>
      <c r="G247" s="84" t="s">
        <v>98</v>
      </c>
      <c r="H247" s="84" t="s">
        <v>594</v>
      </c>
      <c r="I247" s="471">
        <f>[186]노임단가!L55</f>
        <v>109748</v>
      </c>
      <c r="J247" s="471"/>
      <c r="K247" s="471"/>
      <c r="L247" s="471"/>
      <c r="M247" s="84" t="s">
        <v>594</v>
      </c>
      <c r="N247" s="471" t="s">
        <v>603</v>
      </c>
      <c r="O247" s="471"/>
      <c r="P247" s="471"/>
      <c r="Q247" s="471"/>
      <c r="R247" s="471"/>
      <c r="S247" s="471"/>
      <c r="T247" s="471"/>
      <c r="U247" s="471"/>
      <c r="V247" s="471"/>
      <c r="W247" s="84"/>
      <c r="X247" s="84"/>
      <c r="Y247" s="84"/>
      <c r="Z247" s="90"/>
      <c r="AA247" s="91">
        <f>TRUNC(D247*I247*[186]기계경비적용기준!E18,0)</f>
        <v>22864</v>
      </c>
      <c r="AB247" s="91"/>
      <c r="AC247" s="91"/>
      <c r="AD247" s="92" t="s">
        <v>4</v>
      </c>
    </row>
    <row r="248" spans="2:30" ht="19.7" customHeight="1">
      <c r="B248" s="88" t="s">
        <v>4</v>
      </c>
      <c r="C248" s="89" t="s">
        <v>4</v>
      </c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90"/>
      <c r="AA248" s="91"/>
      <c r="AB248" s="91"/>
      <c r="AC248" s="91"/>
      <c r="AD248" s="92" t="s">
        <v>4</v>
      </c>
    </row>
    <row r="249" spans="2:30" ht="19.7" customHeight="1">
      <c r="B249" s="82" t="s">
        <v>660</v>
      </c>
      <c r="C249" s="83" t="s">
        <v>609</v>
      </c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5" t="str">
        <f>TEXT(AA249+AB249+AC249,"#,##0")</f>
        <v>78,453</v>
      </c>
      <c r="AA249" s="86">
        <f>TRUNC(AA250+AA251+AA252+AA253)</f>
        <v>22864</v>
      </c>
      <c r="AB249" s="86">
        <f>TRUNC(AB250+AB251+AB252+AB253)</f>
        <v>11228</v>
      </c>
      <c r="AC249" s="86">
        <f>TRUNC(AC250+AC251+AC252+AC253)</f>
        <v>44361</v>
      </c>
      <c r="AD249" s="87"/>
    </row>
    <row r="250" spans="2:30" ht="19.7" customHeight="1">
      <c r="B250" s="88" t="s">
        <v>592</v>
      </c>
      <c r="C250" s="89" t="s">
        <v>4</v>
      </c>
      <c r="D250" s="471">
        <v>198750000</v>
      </c>
      <c r="E250" s="471"/>
      <c r="F250" s="471"/>
      <c r="G250" s="471"/>
      <c r="H250" s="471"/>
      <c r="I250" s="471" t="s">
        <v>605</v>
      </c>
      <c r="J250" s="471"/>
      <c r="K250" s="471">
        <v>2232</v>
      </c>
      <c r="L250" s="471"/>
      <c r="M250" s="471"/>
      <c r="N250" s="84" t="s">
        <v>594</v>
      </c>
      <c r="O250" s="471" t="s">
        <v>595</v>
      </c>
      <c r="P250" s="471"/>
      <c r="Q250" s="471"/>
      <c r="R250" s="84"/>
      <c r="S250" s="84"/>
      <c r="T250" s="84"/>
      <c r="U250" s="84"/>
      <c r="V250" s="84"/>
      <c r="W250" s="84"/>
      <c r="X250" s="84"/>
      <c r="Y250" s="84"/>
      <c r="Z250" s="90"/>
      <c r="AA250" s="91"/>
      <c r="AB250" s="91"/>
      <c r="AC250" s="91">
        <f>TRUNC(D250*K250*0.0000001,0)</f>
        <v>44361</v>
      </c>
      <c r="AD250" s="92" t="s">
        <v>4</v>
      </c>
    </row>
    <row r="251" spans="2:30" ht="19.7" customHeight="1">
      <c r="B251" s="88" t="s">
        <v>596</v>
      </c>
      <c r="C251" s="89" t="s">
        <v>597</v>
      </c>
      <c r="D251" s="470">
        <v>5.4</v>
      </c>
      <c r="E251" s="471"/>
      <c r="F251" s="471"/>
      <c r="G251" s="471"/>
      <c r="H251" s="84" t="s">
        <v>598</v>
      </c>
      <c r="I251" s="84" t="s">
        <v>594</v>
      </c>
      <c r="J251" s="471">
        <f>[186]자재단가!R6</f>
        <v>1496</v>
      </c>
      <c r="K251" s="471"/>
      <c r="L251" s="471"/>
      <c r="M251" s="471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90"/>
      <c r="AA251" s="91"/>
      <c r="AB251" s="91">
        <f>TRUNC(D251*J251,0)</f>
        <v>8078</v>
      </c>
      <c r="AC251" s="91"/>
      <c r="AD251" s="92" t="s">
        <v>4</v>
      </c>
    </row>
    <row r="252" spans="2:30" ht="19.7" customHeight="1">
      <c r="B252" s="88" t="s">
        <v>599</v>
      </c>
      <c r="C252" s="89" t="s">
        <v>600</v>
      </c>
      <c r="D252" s="470">
        <v>39</v>
      </c>
      <c r="E252" s="471"/>
      <c r="F252" s="471"/>
      <c r="G252" s="471"/>
      <c r="H252" s="84" t="s">
        <v>601</v>
      </c>
      <c r="I252" s="84" t="s">
        <v>594</v>
      </c>
      <c r="J252" s="471">
        <f>AB251</f>
        <v>8078</v>
      </c>
      <c r="K252" s="471"/>
      <c r="L252" s="471"/>
      <c r="M252" s="471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90"/>
      <c r="AA252" s="91"/>
      <c r="AB252" s="91">
        <f>TRUNC(D252/100*J252,0)</f>
        <v>3150</v>
      </c>
      <c r="AC252" s="91"/>
      <c r="AD252" s="92" t="s">
        <v>4</v>
      </c>
    </row>
    <row r="253" spans="2:30" ht="19.7" customHeight="1">
      <c r="B253" s="88" t="s">
        <v>602</v>
      </c>
      <c r="C253" s="89" t="s">
        <v>4</v>
      </c>
      <c r="D253" s="472">
        <v>1</v>
      </c>
      <c r="E253" s="471"/>
      <c r="F253" s="471"/>
      <c r="G253" s="84" t="s">
        <v>98</v>
      </c>
      <c r="H253" s="84" t="s">
        <v>594</v>
      </c>
      <c r="I253" s="471">
        <f>[186]노임단가!L55</f>
        <v>109748</v>
      </c>
      <c r="J253" s="471"/>
      <c r="K253" s="471"/>
      <c r="L253" s="471"/>
      <c r="M253" s="84" t="s">
        <v>594</v>
      </c>
      <c r="N253" s="471" t="s">
        <v>603</v>
      </c>
      <c r="O253" s="471"/>
      <c r="P253" s="471"/>
      <c r="Q253" s="471"/>
      <c r="R253" s="471"/>
      <c r="S253" s="471"/>
      <c r="T253" s="471"/>
      <c r="U253" s="471"/>
      <c r="V253" s="471"/>
      <c r="W253" s="84"/>
      <c r="X253" s="84"/>
      <c r="Y253" s="84"/>
      <c r="Z253" s="90"/>
      <c r="AA253" s="91">
        <f>TRUNC(D253*I253*[186]기계경비적용기준!E18,0)</f>
        <v>22864</v>
      </c>
      <c r="AB253" s="91"/>
      <c r="AC253" s="91"/>
      <c r="AD253" s="92" t="s">
        <v>4</v>
      </c>
    </row>
    <row r="254" spans="2:30" ht="19.7" customHeight="1">
      <c r="B254" s="88" t="s">
        <v>4</v>
      </c>
      <c r="C254" s="89" t="s">
        <v>4</v>
      </c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90"/>
      <c r="AA254" s="91"/>
      <c r="AB254" s="91"/>
      <c r="AC254" s="91"/>
      <c r="AD254" s="92" t="s">
        <v>4</v>
      </c>
    </row>
    <row r="255" spans="2:30" ht="19.7" customHeight="1">
      <c r="B255" s="82" t="s">
        <v>661</v>
      </c>
      <c r="C255" s="83" t="s">
        <v>611</v>
      </c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5" t="str">
        <f>TEXT(AA255+AB255+AC255,"#,##0")</f>
        <v>80,344</v>
      </c>
      <c r="AA255" s="86">
        <f>TRUNC(AA256+AA257+AA258+AA259)</f>
        <v>22864</v>
      </c>
      <c r="AB255" s="86">
        <f>TRUNC(AB256+AB257+AB258+AB259)</f>
        <v>12683</v>
      </c>
      <c r="AC255" s="86">
        <f>TRUNC(AC256+AC257+AC258+AC259)</f>
        <v>44797</v>
      </c>
      <c r="AD255" s="87"/>
    </row>
    <row r="256" spans="2:30" ht="19.7" customHeight="1">
      <c r="B256" s="88" t="s">
        <v>592</v>
      </c>
      <c r="C256" s="89" t="s">
        <v>4</v>
      </c>
      <c r="D256" s="471">
        <v>225000000</v>
      </c>
      <c r="E256" s="471"/>
      <c r="F256" s="471"/>
      <c r="G256" s="471"/>
      <c r="H256" s="471"/>
      <c r="I256" s="471" t="s">
        <v>605</v>
      </c>
      <c r="J256" s="471"/>
      <c r="K256" s="471">
        <v>1991</v>
      </c>
      <c r="L256" s="471"/>
      <c r="M256" s="471"/>
      <c r="N256" s="84" t="s">
        <v>594</v>
      </c>
      <c r="O256" s="471" t="s">
        <v>595</v>
      </c>
      <c r="P256" s="471"/>
      <c r="Q256" s="471"/>
      <c r="R256" s="84"/>
      <c r="S256" s="84"/>
      <c r="T256" s="84"/>
      <c r="U256" s="84"/>
      <c r="V256" s="84"/>
      <c r="W256" s="84"/>
      <c r="X256" s="84"/>
      <c r="Y256" s="84"/>
      <c r="Z256" s="90"/>
      <c r="AA256" s="91"/>
      <c r="AB256" s="91"/>
      <c r="AC256" s="91">
        <f>TRUNC(D256*K256*0.0000001,0)</f>
        <v>44797</v>
      </c>
      <c r="AD256" s="92" t="s">
        <v>4</v>
      </c>
    </row>
    <row r="257" spans="2:30" ht="19.7" customHeight="1">
      <c r="B257" s="88" t="s">
        <v>596</v>
      </c>
      <c r="C257" s="89" t="s">
        <v>597</v>
      </c>
      <c r="D257" s="470">
        <v>6.1</v>
      </c>
      <c r="E257" s="471"/>
      <c r="F257" s="471"/>
      <c r="G257" s="471"/>
      <c r="H257" s="84" t="s">
        <v>598</v>
      </c>
      <c r="I257" s="84" t="s">
        <v>594</v>
      </c>
      <c r="J257" s="471">
        <f>[186]자재단가!R6</f>
        <v>1496</v>
      </c>
      <c r="K257" s="471"/>
      <c r="L257" s="471"/>
      <c r="M257" s="471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90"/>
      <c r="AA257" s="91"/>
      <c r="AB257" s="91">
        <f>TRUNC(D257*J257,0)</f>
        <v>9125</v>
      </c>
      <c r="AC257" s="91"/>
      <c r="AD257" s="92" t="s">
        <v>4</v>
      </c>
    </row>
    <row r="258" spans="2:30" ht="19.7" customHeight="1">
      <c r="B258" s="88" t="s">
        <v>599</v>
      </c>
      <c r="C258" s="89" t="s">
        <v>600</v>
      </c>
      <c r="D258" s="470">
        <v>39</v>
      </c>
      <c r="E258" s="471"/>
      <c r="F258" s="471"/>
      <c r="G258" s="471"/>
      <c r="H258" s="84" t="s">
        <v>601</v>
      </c>
      <c r="I258" s="84" t="s">
        <v>594</v>
      </c>
      <c r="J258" s="471">
        <f>AB257</f>
        <v>9125</v>
      </c>
      <c r="K258" s="471"/>
      <c r="L258" s="471"/>
      <c r="M258" s="471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90"/>
      <c r="AA258" s="91"/>
      <c r="AB258" s="91">
        <f>TRUNC(D258/100*J258,0)</f>
        <v>3558</v>
      </c>
      <c r="AC258" s="91"/>
      <c r="AD258" s="92" t="s">
        <v>4</v>
      </c>
    </row>
    <row r="259" spans="2:30" ht="19.7" customHeight="1">
      <c r="B259" s="88" t="s">
        <v>602</v>
      </c>
      <c r="C259" s="89" t="s">
        <v>4</v>
      </c>
      <c r="D259" s="472">
        <v>1</v>
      </c>
      <c r="E259" s="471"/>
      <c r="F259" s="471"/>
      <c r="G259" s="84" t="s">
        <v>98</v>
      </c>
      <c r="H259" s="84" t="s">
        <v>594</v>
      </c>
      <c r="I259" s="471">
        <f>[186]노임단가!L55</f>
        <v>109748</v>
      </c>
      <c r="J259" s="471"/>
      <c r="K259" s="471"/>
      <c r="L259" s="471"/>
      <c r="M259" s="84" t="s">
        <v>594</v>
      </c>
      <c r="N259" s="471" t="s">
        <v>603</v>
      </c>
      <c r="O259" s="471"/>
      <c r="P259" s="471"/>
      <c r="Q259" s="471"/>
      <c r="R259" s="471"/>
      <c r="S259" s="471"/>
      <c r="T259" s="471"/>
      <c r="U259" s="471"/>
      <c r="V259" s="471"/>
      <c r="W259" s="84"/>
      <c r="X259" s="84"/>
      <c r="Y259" s="84"/>
      <c r="Z259" s="90"/>
      <c r="AA259" s="91">
        <f>TRUNC(D259*I259*[186]기계경비적용기준!E18,0)</f>
        <v>22864</v>
      </c>
      <c r="AB259" s="91"/>
      <c r="AC259" s="91"/>
      <c r="AD259" s="92" t="s">
        <v>4</v>
      </c>
    </row>
    <row r="260" spans="2:30" ht="19.7" customHeight="1">
      <c r="B260" s="88" t="s">
        <v>4</v>
      </c>
      <c r="C260" s="89" t="s">
        <v>4</v>
      </c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90"/>
      <c r="AA260" s="91"/>
      <c r="AB260" s="91"/>
      <c r="AC260" s="91"/>
      <c r="AD260" s="92" t="s">
        <v>4</v>
      </c>
    </row>
    <row r="261" spans="2:30" ht="19.7" customHeight="1">
      <c r="B261" s="82" t="s">
        <v>662</v>
      </c>
      <c r="C261" s="83" t="s">
        <v>613</v>
      </c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5" t="str">
        <f>TEXT(AA261+AB261+AC261,"#,##0")</f>
        <v>84,827</v>
      </c>
      <c r="AA261" s="86">
        <f>TRUNC(AA262+AA263+AA264+AA265)</f>
        <v>22864</v>
      </c>
      <c r="AB261" s="86">
        <f>TRUNC(AB262+AB263+AB264+AB265)</f>
        <v>16011</v>
      </c>
      <c r="AC261" s="86">
        <f>TRUNC(AC262+AC263+AC264+AC265)</f>
        <v>45952</v>
      </c>
      <c r="AD261" s="87"/>
    </row>
    <row r="262" spans="2:30" ht="19.7" customHeight="1">
      <c r="B262" s="88" t="s">
        <v>592</v>
      </c>
      <c r="C262" s="89" t="s">
        <v>4</v>
      </c>
      <c r="D262" s="471">
        <v>275000000</v>
      </c>
      <c r="E262" s="471"/>
      <c r="F262" s="471"/>
      <c r="G262" s="471"/>
      <c r="H262" s="471"/>
      <c r="I262" s="471" t="s">
        <v>605</v>
      </c>
      <c r="J262" s="471"/>
      <c r="K262" s="471">
        <v>1671</v>
      </c>
      <c r="L262" s="471"/>
      <c r="M262" s="471"/>
      <c r="N262" s="84" t="s">
        <v>594</v>
      </c>
      <c r="O262" s="471" t="s">
        <v>595</v>
      </c>
      <c r="P262" s="471"/>
      <c r="Q262" s="471"/>
      <c r="R262" s="84"/>
      <c r="S262" s="84"/>
      <c r="T262" s="84"/>
      <c r="U262" s="84"/>
      <c r="V262" s="84"/>
      <c r="W262" s="84"/>
      <c r="X262" s="84"/>
      <c r="Y262" s="84"/>
      <c r="Z262" s="90"/>
      <c r="AA262" s="91"/>
      <c r="AB262" s="91"/>
      <c r="AC262" s="91">
        <f>TRUNC(D262*K262*0.0000001,0)</f>
        <v>45952</v>
      </c>
      <c r="AD262" s="92" t="s">
        <v>4</v>
      </c>
    </row>
    <row r="263" spans="2:30" ht="19.7" customHeight="1">
      <c r="B263" s="88" t="s">
        <v>596</v>
      </c>
      <c r="C263" s="89" t="s">
        <v>597</v>
      </c>
      <c r="D263" s="470">
        <v>7.7</v>
      </c>
      <c r="E263" s="471"/>
      <c r="F263" s="471"/>
      <c r="G263" s="471"/>
      <c r="H263" s="84" t="s">
        <v>598</v>
      </c>
      <c r="I263" s="84" t="s">
        <v>594</v>
      </c>
      <c r="J263" s="471">
        <f>[186]자재단가!R6</f>
        <v>1496</v>
      </c>
      <c r="K263" s="471"/>
      <c r="L263" s="471"/>
      <c r="M263" s="471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90"/>
      <c r="AA263" s="91"/>
      <c r="AB263" s="91">
        <f>TRUNC(D263*J263,0)</f>
        <v>11519</v>
      </c>
      <c r="AC263" s="91"/>
      <c r="AD263" s="92" t="s">
        <v>4</v>
      </c>
    </row>
    <row r="264" spans="2:30" ht="19.7" customHeight="1">
      <c r="B264" s="88" t="s">
        <v>599</v>
      </c>
      <c r="C264" s="89" t="s">
        <v>600</v>
      </c>
      <c r="D264" s="470">
        <v>39</v>
      </c>
      <c r="E264" s="471"/>
      <c r="F264" s="471"/>
      <c r="G264" s="471"/>
      <c r="H264" s="84" t="s">
        <v>601</v>
      </c>
      <c r="I264" s="84" t="s">
        <v>594</v>
      </c>
      <c r="J264" s="471">
        <f>AB263</f>
        <v>11519</v>
      </c>
      <c r="K264" s="471"/>
      <c r="L264" s="471"/>
      <c r="M264" s="471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90"/>
      <c r="AA264" s="91"/>
      <c r="AB264" s="91">
        <f>TRUNC(D264/100*J264,0)</f>
        <v>4492</v>
      </c>
      <c r="AC264" s="91"/>
      <c r="AD264" s="92" t="s">
        <v>4</v>
      </c>
    </row>
    <row r="265" spans="2:30" ht="19.7" customHeight="1">
      <c r="B265" s="88" t="s">
        <v>602</v>
      </c>
      <c r="C265" s="89" t="s">
        <v>4</v>
      </c>
      <c r="D265" s="472">
        <v>1</v>
      </c>
      <c r="E265" s="471"/>
      <c r="F265" s="471"/>
      <c r="G265" s="84" t="s">
        <v>98</v>
      </c>
      <c r="H265" s="84" t="s">
        <v>594</v>
      </c>
      <c r="I265" s="471">
        <f>[186]노임단가!L55</f>
        <v>109748</v>
      </c>
      <c r="J265" s="471"/>
      <c r="K265" s="471"/>
      <c r="L265" s="471"/>
      <c r="M265" s="84" t="s">
        <v>594</v>
      </c>
      <c r="N265" s="471" t="s">
        <v>603</v>
      </c>
      <c r="O265" s="471"/>
      <c r="P265" s="471"/>
      <c r="Q265" s="471"/>
      <c r="R265" s="471"/>
      <c r="S265" s="471"/>
      <c r="T265" s="471"/>
      <c r="U265" s="471"/>
      <c r="V265" s="471"/>
      <c r="W265" s="84"/>
      <c r="X265" s="84"/>
      <c r="Y265" s="84"/>
      <c r="Z265" s="90"/>
      <c r="AA265" s="91">
        <f>TRUNC(D265*I265*[186]기계경비적용기준!E18,0)</f>
        <v>22864</v>
      </c>
      <c r="AB265" s="91"/>
      <c r="AC265" s="91"/>
      <c r="AD265" s="92" t="s">
        <v>4</v>
      </c>
    </row>
    <row r="266" spans="2:30" ht="19.7" customHeight="1">
      <c r="B266" s="88" t="s">
        <v>4</v>
      </c>
      <c r="C266" s="89" t="s">
        <v>4</v>
      </c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90"/>
      <c r="AA266" s="91"/>
      <c r="AB266" s="91"/>
      <c r="AC266" s="91"/>
      <c r="AD266" s="92" t="s">
        <v>4</v>
      </c>
    </row>
    <row r="267" spans="2:30" ht="19.7" customHeight="1">
      <c r="B267" s="82" t="s">
        <v>663</v>
      </c>
      <c r="C267" s="83" t="s">
        <v>615</v>
      </c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5" t="str">
        <f>TEXT(AA267+AB267+AC267,"#,##0")</f>
        <v>88,169</v>
      </c>
      <c r="AA267" s="86">
        <f>TRUNC(AA268+AA269+AA270+AA271)</f>
        <v>22864</v>
      </c>
      <c r="AB267" s="86">
        <f>TRUNC(AB268+AB269+AB270+AB271)</f>
        <v>16011</v>
      </c>
      <c r="AC267" s="86">
        <f>TRUNC(AC268+AC269+AC270+AC271)</f>
        <v>49294</v>
      </c>
      <c r="AD267" s="87"/>
    </row>
    <row r="268" spans="2:30" ht="19.7" customHeight="1">
      <c r="B268" s="88" t="s">
        <v>592</v>
      </c>
      <c r="C268" s="89" t="s">
        <v>4</v>
      </c>
      <c r="D268" s="471">
        <v>295000000</v>
      </c>
      <c r="E268" s="471"/>
      <c r="F268" s="471"/>
      <c r="G268" s="471"/>
      <c r="H268" s="471"/>
      <c r="I268" s="471" t="s">
        <v>605</v>
      </c>
      <c r="J268" s="471"/>
      <c r="K268" s="471">
        <v>1671</v>
      </c>
      <c r="L268" s="471"/>
      <c r="M268" s="471"/>
      <c r="N268" s="84" t="s">
        <v>594</v>
      </c>
      <c r="O268" s="471" t="s">
        <v>595</v>
      </c>
      <c r="P268" s="471"/>
      <c r="Q268" s="471"/>
      <c r="R268" s="84"/>
      <c r="S268" s="84"/>
      <c r="T268" s="84"/>
      <c r="U268" s="84"/>
      <c r="V268" s="84"/>
      <c r="W268" s="84"/>
      <c r="X268" s="84"/>
      <c r="Y268" s="84"/>
      <c r="Z268" s="90"/>
      <c r="AA268" s="91"/>
      <c r="AB268" s="91"/>
      <c r="AC268" s="91">
        <f>TRUNC(D268*K268*0.0000001,0)</f>
        <v>49294</v>
      </c>
      <c r="AD268" s="92" t="s">
        <v>4</v>
      </c>
    </row>
    <row r="269" spans="2:30" ht="19.7" customHeight="1">
      <c r="B269" s="101" t="s">
        <v>596</v>
      </c>
      <c r="C269" s="102" t="s">
        <v>597</v>
      </c>
      <c r="D269" s="479">
        <v>7.7</v>
      </c>
      <c r="E269" s="477"/>
      <c r="F269" s="477"/>
      <c r="G269" s="477"/>
      <c r="H269" s="103" t="s">
        <v>598</v>
      </c>
      <c r="I269" s="103" t="s">
        <v>594</v>
      </c>
      <c r="J269" s="477">
        <f>[186]자재단가!R6</f>
        <v>1496</v>
      </c>
      <c r="K269" s="477"/>
      <c r="L269" s="477"/>
      <c r="M269" s="477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4"/>
      <c r="AA269" s="105"/>
      <c r="AB269" s="105">
        <f>TRUNC(D269*J269,0)</f>
        <v>11519</v>
      </c>
      <c r="AC269" s="105"/>
      <c r="AD269" s="106" t="s">
        <v>4</v>
      </c>
    </row>
    <row r="270" spans="2:30" ht="19.7" customHeight="1">
      <c r="B270" s="88" t="s">
        <v>599</v>
      </c>
      <c r="C270" s="89" t="s">
        <v>600</v>
      </c>
      <c r="D270" s="470">
        <v>39</v>
      </c>
      <c r="E270" s="471"/>
      <c r="F270" s="471"/>
      <c r="G270" s="471"/>
      <c r="H270" s="84" t="s">
        <v>601</v>
      </c>
      <c r="I270" s="84" t="s">
        <v>594</v>
      </c>
      <c r="J270" s="471">
        <f>AB269</f>
        <v>11519</v>
      </c>
      <c r="K270" s="471"/>
      <c r="L270" s="471"/>
      <c r="M270" s="471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90"/>
      <c r="AA270" s="91"/>
      <c r="AB270" s="91">
        <f>TRUNC(D270/100*J270,0)</f>
        <v>4492</v>
      </c>
      <c r="AC270" s="91"/>
      <c r="AD270" s="92" t="s">
        <v>4</v>
      </c>
    </row>
    <row r="271" spans="2:30" ht="19.7" customHeight="1">
      <c r="B271" s="88" t="s">
        <v>602</v>
      </c>
      <c r="C271" s="89" t="s">
        <v>4</v>
      </c>
      <c r="D271" s="472">
        <v>1</v>
      </c>
      <c r="E271" s="471"/>
      <c r="F271" s="471"/>
      <c r="G271" s="84" t="s">
        <v>98</v>
      </c>
      <c r="H271" s="84" t="s">
        <v>594</v>
      </c>
      <c r="I271" s="471">
        <f>[186]노임단가!L55</f>
        <v>109748</v>
      </c>
      <c r="J271" s="471"/>
      <c r="K271" s="471"/>
      <c r="L271" s="471"/>
      <c r="M271" s="84" t="s">
        <v>594</v>
      </c>
      <c r="N271" s="471" t="s">
        <v>603</v>
      </c>
      <c r="O271" s="471"/>
      <c r="P271" s="471"/>
      <c r="Q271" s="471"/>
      <c r="R271" s="471"/>
      <c r="S271" s="471"/>
      <c r="T271" s="471"/>
      <c r="U271" s="471"/>
      <c r="V271" s="471"/>
      <c r="W271" s="84"/>
      <c r="X271" s="84"/>
      <c r="Y271" s="84"/>
      <c r="Z271" s="90"/>
      <c r="AA271" s="91">
        <f>TRUNC(D271*I271*[186]기계경비적용기준!E18,0)</f>
        <v>22864</v>
      </c>
      <c r="AB271" s="91"/>
      <c r="AC271" s="91"/>
      <c r="AD271" s="92" t="s">
        <v>4</v>
      </c>
    </row>
    <row r="272" spans="2:30" ht="19.7" customHeight="1">
      <c r="B272" s="88" t="s">
        <v>4</v>
      </c>
      <c r="C272" s="89" t="s">
        <v>4</v>
      </c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90"/>
      <c r="AA272" s="91"/>
      <c r="AB272" s="91"/>
      <c r="AC272" s="91"/>
      <c r="AD272" s="92" t="s">
        <v>4</v>
      </c>
    </row>
    <row r="273" spans="2:30" ht="19.7" customHeight="1">
      <c r="B273" s="82" t="s">
        <v>664</v>
      </c>
      <c r="C273" s="83" t="s">
        <v>617</v>
      </c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5" t="str">
        <f>TEXT(AA273+AB273+AC273,"#,##0")</f>
        <v>97,135</v>
      </c>
      <c r="AA273" s="86">
        <f>TRUNC(AA274+AA275+AA276+AA277)</f>
        <v>22864</v>
      </c>
      <c r="AB273" s="86">
        <f>TRUNC(AB274+AB275+AB276+AB277)</f>
        <v>19964</v>
      </c>
      <c r="AC273" s="86">
        <f>TRUNC(AC274+AC275+AC276+AC277)</f>
        <v>54307</v>
      </c>
      <c r="AD273" s="87"/>
    </row>
    <row r="274" spans="2:30" ht="19.7" customHeight="1">
      <c r="B274" s="88" t="s">
        <v>592</v>
      </c>
      <c r="C274" s="89" t="s">
        <v>4</v>
      </c>
      <c r="D274" s="471">
        <v>325000000</v>
      </c>
      <c r="E274" s="471"/>
      <c r="F274" s="471"/>
      <c r="G274" s="471"/>
      <c r="H274" s="471"/>
      <c r="I274" s="471" t="s">
        <v>605</v>
      </c>
      <c r="J274" s="471"/>
      <c r="K274" s="471">
        <v>1671</v>
      </c>
      <c r="L274" s="471"/>
      <c r="M274" s="471"/>
      <c r="N274" s="84" t="s">
        <v>594</v>
      </c>
      <c r="O274" s="471" t="s">
        <v>595</v>
      </c>
      <c r="P274" s="471"/>
      <c r="Q274" s="471"/>
      <c r="R274" s="84"/>
      <c r="S274" s="84"/>
      <c r="T274" s="84"/>
      <c r="U274" s="84"/>
      <c r="V274" s="84"/>
      <c r="W274" s="84"/>
      <c r="X274" s="84"/>
      <c r="Y274" s="84"/>
      <c r="Z274" s="90"/>
      <c r="AA274" s="91"/>
      <c r="AB274" s="91"/>
      <c r="AC274" s="91">
        <f>TRUNC(D274*K274*0.0000001,0)</f>
        <v>54307</v>
      </c>
      <c r="AD274" s="92" t="s">
        <v>4</v>
      </c>
    </row>
    <row r="275" spans="2:30" ht="19.7" customHeight="1">
      <c r="B275" s="88" t="s">
        <v>596</v>
      </c>
      <c r="C275" s="89" t="s">
        <v>597</v>
      </c>
      <c r="D275" s="470">
        <v>8.5</v>
      </c>
      <c r="E275" s="471"/>
      <c r="F275" s="471"/>
      <c r="G275" s="471"/>
      <c r="H275" s="84" t="s">
        <v>598</v>
      </c>
      <c r="I275" s="84" t="s">
        <v>594</v>
      </c>
      <c r="J275" s="471">
        <f>[186]자재단가!R6</f>
        <v>1496</v>
      </c>
      <c r="K275" s="471"/>
      <c r="L275" s="471"/>
      <c r="M275" s="471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90"/>
      <c r="AA275" s="91"/>
      <c r="AB275" s="91">
        <f>TRUNC(D275*J275,0)</f>
        <v>12716</v>
      </c>
      <c r="AC275" s="91"/>
      <c r="AD275" s="92" t="s">
        <v>4</v>
      </c>
    </row>
    <row r="276" spans="2:30" ht="19.7" customHeight="1">
      <c r="B276" s="88" t="s">
        <v>599</v>
      </c>
      <c r="C276" s="89" t="s">
        <v>600</v>
      </c>
      <c r="D276" s="470">
        <v>57</v>
      </c>
      <c r="E276" s="471"/>
      <c r="F276" s="471"/>
      <c r="G276" s="471"/>
      <c r="H276" s="84" t="s">
        <v>601</v>
      </c>
      <c r="I276" s="84" t="s">
        <v>594</v>
      </c>
      <c r="J276" s="471">
        <f>AB275</f>
        <v>12716</v>
      </c>
      <c r="K276" s="471"/>
      <c r="L276" s="471"/>
      <c r="M276" s="471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90"/>
      <c r="AA276" s="91"/>
      <c r="AB276" s="91">
        <f>TRUNC(D276/100*J276,0)</f>
        <v>7248</v>
      </c>
      <c r="AC276" s="91"/>
      <c r="AD276" s="92" t="s">
        <v>4</v>
      </c>
    </row>
    <row r="277" spans="2:30" ht="19.7" customHeight="1">
      <c r="B277" s="88" t="s">
        <v>602</v>
      </c>
      <c r="C277" s="89" t="s">
        <v>4</v>
      </c>
      <c r="D277" s="472">
        <v>1</v>
      </c>
      <c r="E277" s="471"/>
      <c r="F277" s="471"/>
      <c r="G277" s="84" t="s">
        <v>98</v>
      </c>
      <c r="H277" s="84" t="s">
        <v>594</v>
      </c>
      <c r="I277" s="471">
        <f>[186]노임단가!L55</f>
        <v>109748</v>
      </c>
      <c r="J277" s="471"/>
      <c r="K277" s="471"/>
      <c r="L277" s="471"/>
      <c r="M277" s="84" t="s">
        <v>594</v>
      </c>
      <c r="N277" s="471" t="s">
        <v>603</v>
      </c>
      <c r="O277" s="471"/>
      <c r="P277" s="471"/>
      <c r="Q277" s="471"/>
      <c r="R277" s="471"/>
      <c r="S277" s="471"/>
      <c r="T277" s="471"/>
      <c r="U277" s="471"/>
      <c r="V277" s="471"/>
      <c r="W277" s="84"/>
      <c r="X277" s="84"/>
      <c r="Y277" s="84"/>
      <c r="Z277" s="90"/>
      <c r="AA277" s="91">
        <f>TRUNC(D277*I277*[186]기계경비적용기준!E18,0)</f>
        <v>22864</v>
      </c>
      <c r="AB277" s="91"/>
      <c r="AC277" s="91"/>
      <c r="AD277" s="92" t="s">
        <v>4</v>
      </c>
    </row>
    <row r="278" spans="2:30" ht="19.7" customHeight="1">
      <c r="B278" s="88" t="s">
        <v>4</v>
      </c>
      <c r="C278" s="89" t="s">
        <v>4</v>
      </c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90"/>
      <c r="AA278" s="91"/>
      <c r="AB278" s="91"/>
      <c r="AC278" s="91"/>
      <c r="AD278" s="92" t="s">
        <v>4</v>
      </c>
    </row>
    <row r="279" spans="2:30" ht="19.7" customHeight="1">
      <c r="B279" s="82" t="s">
        <v>665</v>
      </c>
      <c r="C279" s="83" t="s">
        <v>642</v>
      </c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5" t="str">
        <f>TEXT(AA279+AB279+AC279,"#,##0")</f>
        <v>105,671</v>
      </c>
      <c r="AA279" s="86">
        <f>TRUNC(AA280+AA281+AA282+AA283)</f>
        <v>22864</v>
      </c>
      <c r="AB279" s="86">
        <f>TRUNC(AB280+AB281+AB282+AB283)</f>
        <v>23487</v>
      </c>
      <c r="AC279" s="86">
        <f>TRUNC(AC280+AC281+AC282+AC283)</f>
        <v>59320</v>
      </c>
      <c r="AD279" s="87"/>
    </row>
    <row r="280" spans="2:30" ht="19.7" customHeight="1">
      <c r="B280" s="88" t="s">
        <v>592</v>
      </c>
      <c r="C280" s="89" t="s">
        <v>4</v>
      </c>
      <c r="D280" s="471">
        <v>355000000</v>
      </c>
      <c r="E280" s="471"/>
      <c r="F280" s="471"/>
      <c r="G280" s="471"/>
      <c r="H280" s="471"/>
      <c r="I280" s="471" t="s">
        <v>605</v>
      </c>
      <c r="J280" s="471"/>
      <c r="K280" s="471">
        <v>1671</v>
      </c>
      <c r="L280" s="471"/>
      <c r="M280" s="471"/>
      <c r="N280" s="84" t="s">
        <v>594</v>
      </c>
      <c r="O280" s="471" t="s">
        <v>595</v>
      </c>
      <c r="P280" s="471"/>
      <c r="Q280" s="471"/>
      <c r="R280" s="84"/>
      <c r="S280" s="84"/>
      <c r="T280" s="84"/>
      <c r="U280" s="84"/>
      <c r="V280" s="84"/>
      <c r="W280" s="84"/>
      <c r="X280" s="84"/>
      <c r="Y280" s="84"/>
      <c r="Z280" s="90"/>
      <c r="AA280" s="91"/>
      <c r="AB280" s="91"/>
      <c r="AC280" s="91">
        <f>TRUNC(D280*K280*0.0000001,0)</f>
        <v>59320</v>
      </c>
      <c r="AD280" s="92" t="s">
        <v>4</v>
      </c>
    </row>
    <row r="281" spans="2:30" ht="19.7" customHeight="1">
      <c r="B281" s="88" t="s">
        <v>596</v>
      </c>
      <c r="C281" s="89" t="s">
        <v>597</v>
      </c>
      <c r="D281" s="470">
        <v>10</v>
      </c>
      <c r="E281" s="471"/>
      <c r="F281" s="471"/>
      <c r="G281" s="471"/>
      <c r="H281" s="84" t="s">
        <v>598</v>
      </c>
      <c r="I281" s="84" t="s">
        <v>594</v>
      </c>
      <c r="J281" s="471">
        <f>[186]자재단가!R6</f>
        <v>1496</v>
      </c>
      <c r="K281" s="471"/>
      <c r="L281" s="471"/>
      <c r="M281" s="471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90"/>
      <c r="AA281" s="91"/>
      <c r="AB281" s="91">
        <f>TRUNC(D281*J281,0)</f>
        <v>14960</v>
      </c>
      <c r="AC281" s="91"/>
      <c r="AD281" s="92" t="s">
        <v>4</v>
      </c>
    </row>
    <row r="282" spans="2:30" ht="19.7" customHeight="1">
      <c r="B282" s="88" t="s">
        <v>599</v>
      </c>
      <c r="C282" s="89" t="s">
        <v>600</v>
      </c>
      <c r="D282" s="470">
        <v>57</v>
      </c>
      <c r="E282" s="471"/>
      <c r="F282" s="471"/>
      <c r="G282" s="471"/>
      <c r="H282" s="84" t="s">
        <v>601</v>
      </c>
      <c r="I282" s="84" t="s">
        <v>594</v>
      </c>
      <c r="J282" s="471">
        <f>AB281</f>
        <v>14960</v>
      </c>
      <c r="K282" s="471"/>
      <c r="L282" s="471"/>
      <c r="M282" s="471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90"/>
      <c r="AA282" s="91"/>
      <c r="AB282" s="91">
        <f>TRUNC(D282/100*J282,0)</f>
        <v>8527</v>
      </c>
      <c r="AC282" s="91"/>
      <c r="AD282" s="92" t="s">
        <v>4</v>
      </c>
    </row>
    <row r="283" spans="2:30" ht="19.7" customHeight="1">
      <c r="B283" s="88" t="s">
        <v>602</v>
      </c>
      <c r="C283" s="89" t="s">
        <v>4</v>
      </c>
      <c r="D283" s="472">
        <v>1</v>
      </c>
      <c r="E283" s="471"/>
      <c r="F283" s="471"/>
      <c r="G283" s="84" t="s">
        <v>98</v>
      </c>
      <c r="H283" s="84" t="s">
        <v>594</v>
      </c>
      <c r="I283" s="471">
        <f>[186]노임단가!L55</f>
        <v>109748</v>
      </c>
      <c r="J283" s="471"/>
      <c r="K283" s="471"/>
      <c r="L283" s="471"/>
      <c r="M283" s="84" t="s">
        <v>594</v>
      </c>
      <c r="N283" s="471" t="s">
        <v>603</v>
      </c>
      <c r="O283" s="471"/>
      <c r="P283" s="471"/>
      <c r="Q283" s="471"/>
      <c r="R283" s="471"/>
      <c r="S283" s="471"/>
      <c r="T283" s="471"/>
      <c r="U283" s="471"/>
      <c r="V283" s="471"/>
      <c r="W283" s="84"/>
      <c r="X283" s="84"/>
      <c r="Y283" s="84"/>
      <c r="Z283" s="90"/>
      <c r="AA283" s="91">
        <f>TRUNC(D283*I283*[186]기계경비적용기준!E18,0)</f>
        <v>22864</v>
      </c>
      <c r="AB283" s="91"/>
      <c r="AC283" s="91"/>
      <c r="AD283" s="92" t="s">
        <v>4</v>
      </c>
    </row>
    <row r="284" spans="2:30" ht="19.7" customHeight="1">
      <c r="B284" s="88" t="s">
        <v>4</v>
      </c>
      <c r="C284" s="89" t="s">
        <v>4</v>
      </c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90"/>
      <c r="AA284" s="91"/>
      <c r="AB284" s="91"/>
      <c r="AC284" s="91"/>
      <c r="AD284" s="92" t="s">
        <v>4</v>
      </c>
    </row>
    <row r="285" spans="2:30" ht="19.7" customHeight="1">
      <c r="B285" s="82" t="s">
        <v>666</v>
      </c>
      <c r="C285" s="83" t="s">
        <v>619</v>
      </c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5" t="str">
        <f>TEXT(AA285+AB285+AC285,"#,##0")</f>
        <v>113,191</v>
      </c>
      <c r="AA285" s="86">
        <f>TRUNC(AA286+AA287+AA288+AA289)</f>
        <v>22864</v>
      </c>
      <c r="AB285" s="86">
        <f>TRUNC(AB286+AB287+AB288+AB289)</f>
        <v>23487</v>
      </c>
      <c r="AC285" s="86">
        <f>TRUNC(AC286+AC287+AC288+AC289)</f>
        <v>66840</v>
      </c>
      <c r="AD285" s="87"/>
    </row>
    <row r="286" spans="2:30" ht="19.7" customHeight="1">
      <c r="B286" s="88" t="s">
        <v>592</v>
      </c>
      <c r="C286" s="89" t="s">
        <v>4</v>
      </c>
      <c r="D286" s="471">
        <v>400000000</v>
      </c>
      <c r="E286" s="471"/>
      <c r="F286" s="471"/>
      <c r="G286" s="471"/>
      <c r="H286" s="471"/>
      <c r="I286" s="471" t="s">
        <v>605</v>
      </c>
      <c r="J286" s="471"/>
      <c r="K286" s="471">
        <v>1671</v>
      </c>
      <c r="L286" s="471"/>
      <c r="M286" s="471"/>
      <c r="N286" s="84" t="s">
        <v>594</v>
      </c>
      <c r="O286" s="471" t="s">
        <v>595</v>
      </c>
      <c r="P286" s="471"/>
      <c r="Q286" s="471"/>
      <c r="R286" s="84"/>
      <c r="S286" s="84"/>
      <c r="T286" s="84"/>
      <c r="U286" s="84"/>
      <c r="V286" s="84"/>
      <c r="W286" s="84"/>
      <c r="X286" s="84"/>
      <c r="Y286" s="84"/>
      <c r="Z286" s="90"/>
      <c r="AA286" s="91"/>
      <c r="AB286" s="91"/>
      <c r="AC286" s="91">
        <f>TRUNC(D286*K286*0.0000001,0)</f>
        <v>66840</v>
      </c>
      <c r="AD286" s="92" t="s">
        <v>4</v>
      </c>
    </row>
    <row r="287" spans="2:30" ht="19.7" customHeight="1">
      <c r="B287" s="88" t="s">
        <v>596</v>
      </c>
      <c r="C287" s="89" t="s">
        <v>597</v>
      </c>
      <c r="D287" s="470">
        <v>10</v>
      </c>
      <c r="E287" s="471"/>
      <c r="F287" s="471"/>
      <c r="G287" s="471"/>
      <c r="H287" s="84" t="s">
        <v>598</v>
      </c>
      <c r="I287" s="84" t="s">
        <v>594</v>
      </c>
      <c r="J287" s="471">
        <f>[186]자재단가!R6</f>
        <v>1496</v>
      </c>
      <c r="K287" s="471"/>
      <c r="L287" s="471"/>
      <c r="M287" s="471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90"/>
      <c r="AA287" s="91"/>
      <c r="AB287" s="91">
        <f>TRUNC(D287*J287,0)</f>
        <v>14960</v>
      </c>
      <c r="AC287" s="91"/>
      <c r="AD287" s="92" t="s">
        <v>4</v>
      </c>
    </row>
    <row r="288" spans="2:30" ht="19.7" customHeight="1">
      <c r="B288" s="88" t="s">
        <v>599</v>
      </c>
      <c r="C288" s="89" t="s">
        <v>600</v>
      </c>
      <c r="D288" s="470">
        <v>57</v>
      </c>
      <c r="E288" s="471"/>
      <c r="F288" s="471"/>
      <c r="G288" s="471"/>
      <c r="H288" s="84" t="s">
        <v>601</v>
      </c>
      <c r="I288" s="84" t="s">
        <v>594</v>
      </c>
      <c r="J288" s="471">
        <f>AB287</f>
        <v>14960</v>
      </c>
      <c r="K288" s="471"/>
      <c r="L288" s="471"/>
      <c r="M288" s="471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90"/>
      <c r="AA288" s="91"/>
      <c r="AB288" s="91">
        <f>TRUNC(D288/100*J288,0)</f>
        <v>8527</v>
      </c>
      <c r="AC288" s="91"/>
      <c r="AD288" s="92" t="s">
        <v>4</v>
      </c>
    </row>
    <row r="289" spans="2:30" ht="19.7" customHeight="1">
      <c r="B289" s="88" t="s">
        <v>602</v>
      </c>
      <c r="C289" s="89" t="s">
        <v>4</v>
      </c>
      <c r="D289" s="472">
        <v>1</v>
      </c>
      <c r="E289" s="471"/>
      <c r="F289" s="471"/>
      <c r="G289" s="84" t="s">
        <v>98</v>
      </c>
      <c r="H289" s="84" t="s">
        <v>594</v>
      </c>
      <c r="I289" s="471">
        <f>[186]노임단가!L55</f>
        <v>109748</v>
      </c>
      <c r="J289" s="471"/>
      <c r="K289" s="471"/>
      <c r="L289" s="471"/>
      <c r="M289" s="84" t="s">
        <v>594</v>
      </c>
      <c r="N289" s="471" t="s">
        <v>603</v>
      </c>
      <c r="O289" s="471"/>
      <c r="P289" s="471"/>
      <c r="Q289" s="471"/>
      <c r="R289" s="471"/>
      <c r="S289" s="471"/>
      <c r="T289" s="471"/>
      <c r="U289" s="471"/>
      <c r="V289" s="471"/>
      <c r="W289" s="84"/>
      <c r="X289" s="84"/>
      <c r="Y289" s="84"/>
      <c r="Z289" s="90"/>
      <c r="AA289" s="91">
        <f>TRUNC(D289*I289*[186]기계경비적용기준!E18,0)</f>
        <v>22864</v>
      </c>
      <c r="AB289" s="91"/>
      <c r="AC289" s="91"/>
      <c r="AD289" s="92" t="s">
        <v>4</v>
      </c>
    </row>
    <row r="290" spans="2:30" ht="19.7" customHeight="1">
      <c r="B290" s="88" t="s">
        <v>4</v>
      </c>
      <c r="C290" s="89" t="s">
        <v>4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90"/>
      <c r="AA290" s="91"/>
      <c r="AB290" s="91"/>
      <c r="AC290" s="91"/>
      <c r="AD290" s="92" t="s">
        <v>4</v>
      </c>
    </row>
    <row r="291" spans="2:30" ht="19.7" customHeight="1">
      <c r="B291" s="82" t="s">
        <v>667</v>
      </c>
      <c r="C291" s="83" t="s">
        <v>645</v>
      </c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5" t="str">
        <f>TEXT(AA291+AB291+AC291,"#,##0")</f>
        <v>123,760</v>
      </c>
      <c r="AA291" s="86">
        <f>TRUNC(AA292+AA293+AA294+AA295)</f>
        <v>22864</v>
      </c>
      <c r="AB291" s="86">
        <f>TRUNC(AB292+AB293+AB294+AB295)</f>
        <v>24895</v>
      </c>
      <c r="AC291" s="86">
        <f>TRUNC(AC292+AC293+AC294+AC295)</f>
        <v>76001</v>
      </c>
      <c r="AD291" s="87"/>
    </row>
    <row r="292" spans="2:30" ht="19.7" customHeight="1">
      <c r="B292" s="88" t="s">
        <v>592</v>
      </c>
      <c r="C292" s="89" t="s">
        <v>4</v>
      </c>
      <c r="D292" s="471">
        <v>487500000</v>
      </c>
      <c r="E292" s="471"/>
      <c r="F292" s="471"/>
      <c r="G292" s="471"/>
      <c r="H292" s="471"/>
      <c r="I292" s="471" t="s">
        <v>605</v>
      </c>
      <c r="J292" s="471"/>
      <c r="K292" s="471">
        <v>1559</v>
      </c>
      <c r="L292" s="471"/>
      <c r="M292" s="471"/>
      <c r="N292" s="84" t="s">
        <v>594</v>
      </c>
      <c r="O292" s="471" t="s">
        <v>595</v>
      </c>
      <c r="P292" s="471"/>
      <c r="Q292" s="471"/>
      <c r="R292" s="84"/>
      <c r="S292" s="84"/>
      <c r="T292" s="84"/>
      <c r="U292" s="84"/>
      <c r="V292" s="84"/>
      <c r="W292" s="84"/>
      <c r="X292" s="84"/>
      <c r="Y292" s="84"/>
      <c r="Z292" s="90"/>
      <c r="AA292" s="91"/>
      <c r="AB292" s="91"/>
      <c r="AC292" s="91">
        <f>TRUNC(D292*K292*0.0000001,0)</f>
        <v>76001</v>
      </c>
      <c r="AD292" s="92" t="s">
        <v>4</v>
      </c>
    </row>
    <row r="293" spans="2:30" ht="19.7" customHeight="1">
      <c r="B293" s="88" t="s">
        <v>596</v>
      </c>
      <c r="C293" s="89" t="s">
        <v>597</v>
      </c>
      <c r="D293" s="470">
        <v>10.6</v>
      </c>
      <c r="E293" s="471"/>
      <c r="F293" s="471"/>
      <c r="G293" s="471"/>
      <c r="H293" s="84" t="s">
        <v>598</v>
      </c>
      <c r="I293" s="84" t="s">
        <v>594</v>
      </c>
      <c r="J293" s="471">
        <f>[186]자재단가!R6</f>
        <v>1496</v>
      </c>
      <c r="K293" s="471"/>
      <c r="L293" s="471"/>
      <c r="M293" s="471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90"/>
      <c r="AA293" s="91"/>
      <c r="AB293" s="91">
        <f>TRUNC(D293*J293,0)</f>
        <v>15857</v>
      </c>
      <c r="AC293" s="91"/>
      <c r="AD293" s="92" t="s">
        <v>4</v>
      </c>
    </row>
    <row r="294" spans="2:30" ht="19.7" customHeight="1">
      <c r="B294" s="88" t="s">
        <v>599</v>
      </c>
      <c r="C294" s="89" t="s">
        <v>600</v>
      </c>
      <c r="D294" s="470">
        <v>57</v>
      </c>
      <c r="E294" s="471"/>
      <c r="F294" s="471"/>
      <c r="G294" s="471"/>
      <c r="H294" s="84" t="s">
        <v>601</v>
      </c>
      <c r="I294" s="84" t="s">
        <v>594</v>
      </c>
      <c r="J294" s="471">
        <f>AB293</f>
        <v>15857</v>
      </c>
      <c r="K294" s="471"/>
      <c r="L294" s="471"/>
      <c r="M294" s="471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90"/>
      <c r="AA294" s="91"/>
      <c r="AB294" s="91">
        <f>TRUNC(D294/100*J294,0)</f>
        <v>9038</v>
      </c>
      <c r="AC294" s="91"/>
      <c r="AD294" s="92" t="s">
        <v>4</v>
      </c>
    </row>
    <row r="295" spans="2:30" ht="19.7" customHeight="1">
      <c r="B295" s="101" t="s">
        <v>602</v>
      </c>
      <c r="C295" s="102" t="s">
        <v>4</v>
      </c>
      <c r="D295" s="478">
        <v>1</v>
      </c>
      <c r="E295" s="477"/>
      <c r="F295" s="477"/>
      <c r="G295" s="103" t="s">
        <v>98</v>
      </c>
      <c r="H295" s="103" t="s">
        <v>594</v>
      </c>
      <c r="I295" s="477">
        <f>[186]노임단가!L55</f>
        <v>109748</v>
      </c>
      <c r="J295" s="477"/>
      <c r="K295" s="477"/>
      <c r="L295" s="477"/>
      <c r="M295" s="103" t="s">
        <v>594</v>
      </c>
      <c r="N295" s="477" t="s">
        <v>603</v>
      </c>
      <c r="O295" s="477"/>
      <c r="P295" s="477"/>
      <c r="Q295" s="477"/>
      <c r="R295" s="477"/>
      <c r="S295" s="477"/>
      <c r="T295" s="477"/>
      <c r="U295" s="477"/>
      <c r="V295" s="477"/>
      <c r="W295" s="103"/>
      <c r="X295" s="103"/>
      <c r="Y295" s="103"/>
      <c r="Z295" s="104"/>
      <c r="AA295" s="105">
        <f>TRUNC(D295*I295*[186]기계경비적용기준!E18,0)</f>
        <v>22864</v>
      </c>
      <c r="AB295" s="105"/>
      <c r="AC295" s="105"/>
      <c r="AD295" s="106" t="s">
        <v>4</v>
      </c>
    </row>
    <row r="296" spans="2:30" ht="19.7" customHeight="1">
      <c r="B296" s="88" t="s">
        <v>4</v>
      </c>
      <c r="C296" s="89" t="s">
        <v>4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90"/>
      <c r="AA296" s="91"/>
      <c r="AB296" s="91"/>
      <c r="AC296" s="91"/>
      <c r="AD296" s="92" t="s">
        <v>4</v>
      </c>
    </row>
    <row r="297" spans="2:30" ht="19.7" customHeight="1">
      <c r="B297" s="82" t="s">
        <v>668</v>
      </c>
      <c r="C297" s="83" t="s">
        <v>621</v>
      </c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5" t="str">
        <f>TEXT(AA297+AB297+AC297,"#,##0")</f>
        <v>139,445</v>
      </c>
      <c r="AA297" s="86">
        <f>TRUNC(AA298+AA299+AA300+AA301)</f>
        <v>22864</v>
      </c>
      <c r="AB297" s="86">
        <f>TRUNC(AB298+AB299+AB300+AB301)</f>
        <v>28888</v>
      </c>
      <c r="AC297" s="86">
        <f>TRUNC(AC298+AC299+AC300+AC301)</f>
        <v>87693</v>
      </c>
      <c r="AD297" s="87"/>
    </row>
    <row r="298" spans="2:30" ht="19.7" customHeight="1">
      <c r="B298" s="88" t="s">
        <v>592</v>
      </c>
      <c r="C298" s="89" t="s">
        <v>4</v>
      </c>
      <c r="D298" s="471">
        <v>562500000</v>
      </c>
      <c r="E298" s="471"/>
      <c r="F298" s="471"/>
      <c r="G298" s="471"/>
      <c r="H298" s="471"/>
      <c r="I298" s="471" t="s">
        <v>605</v>
      </c>
      <c r="J298" s="471"/>
      <c r="K298" s="471">
        <v>1559</v>
      </c>
      <c r="L298" s="471"/>
      <c r="M298" s="471"/>
      <c r="N298" s="84" t="s">
        <v>594</v>
      </c>
      <c r="O298" s="471" t="s">
        <v>595</v>
      </c>
      <c r="P298" s="471"/>
      <c r="Q298" s="471"/>
      <c r="R298" s="84"/>
      <c r="S298" s="84"/>
      <c r="T298" s="84"/>
      <c r="U298" s="84"/>
      <c r="V298" s="84"/>
      <c r="W298" s="84"/>
      <c r="X298" s="84"/>
      <c r="Y298" s="84"/>
      <c r="Z298" s="90"/>
      <c r="AA298" s="91"/>
      <c r="AB298" s="91"/>
      <c r="AC298" s="91">
        <f>TRUNC(D298*K298*0.0000001,0)</f>
        <v>87693</v>
      </c>
      <c r="AD298" s="92" t="s">
        <v>4</v>
      </c>
    </row>
    <row r="299" spans="2:30" ht="19.7" customHeight="1">
      <c r="B299" s="88" t="s">
        <v>596</v>
      </c>
      <c r="C299" s="89" t="s">
        <v>597</v>
      </c>
      <c r="D299" s="470">
        <v>12.3</v>
      </c>
      <c r="E299" s="471"/>
      <c r="F299" s="471"/>
      <c r="G299" s="471"/>
      <c r="H299" s="84" t="s">
        <v>598</v>
      </c>
      <c r="I299" s="84" t="s">
        <v>594</v>
      </c>
      <c r="J299" s="471">
        <f>[186]자재단가!R6</f>
        <v>1496</v>
      </c>
      <c r="K299" s="471"/>
      <c r="L299" s="471"/>
      <c r="M299" s="471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90"/>
      <c r="AA299" s="91"/>
      <c r="AB299" s="91">
        <f>TRUNC(D299*J299,0)</f>
        <v>18400</v>
      </c>
      <c r="AC299" s="91"/>
      <c r="AD299" s="92" t="s">
        <v>4</v>
      </c>
    </row>
    <row r="300" spans="2:30" ht="19.7" customHeight="1">
      <c r="B300" s="88" t="s">
        <v>599</v>
      </c>
      <c r="C300" s="89" t="s">
        <v>600</v>
      </c>
      <c r="D300" s="470">
        <v>57</v>
      </c>
      <c r="E300" s="471"/>
      <c r="F300" s="471"/>
      <c r="G300" s="471"/>
      <c r="H300" s="84" t="s">
        <v>601</v>
      </c>
      <c r="I300" s="84" t="s">
        <v>594</v>
      </c>
      <c r="J300" s="471">
        <f>AB299</f>
        <v>18400</v>
      </c>
      <c r="K300" s="471"/>
      <c r="L300" s="471"/>
      <c r="M300" s="471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90"/>
      <c r="AA300" s="91"/>
      <c r="AB300" s="91">
        <f>TRUNC(D300/100*J300,0)</f>
        <v>10488</v>
      </c>
      <c r="AC300" s="91"/>
      <c r="AD300" s="92" t="s">
        <v>4</v>
      </c>
    </row>
    <row r="301" spans="2:30" ht="19.7" customHeight="1">
      <c r="B301" s="88" t="s">
        <v>602</v>
      </c>
      <c r="C301" s="89" t="s">
        <v>4</v>
      </c>
      <c r="D301" s="472">
        <v>1</v>
      </c>
      <c r="E301" s="471"/>
      <c r="F301" s="471"/>
      <c r="G301" s="84" t="s">
        <v>98</v>
      </c>
      <c r="H301" s="84" t="s">
        <v>594</v>
      </c>
      <c r="I301" s="471">
        <f>[186]노임단가!L55</f>
        <v>109748</v>
      </c>
      <c r="J301" s="471"/>
      <c r="K301" s="471"/>
      <c r="L301" s="471"/>
      <c r="M301" s="84" t="s">
        <v>594</v>
      </c>
      <c r="N301" s="471" t="s">
        <v>603</v>
      </c>
      <c r="O301" s="471"/>
      <c r="P301" s="471"/>
      <c r="Q301" s="471"/>
      <c r="R301" s="471"/>
      <c r="S301" s="471"/>
      <c r="T301" s="471"/>
      <c r="U301" s="471"/>
      <c r="V301" s="471"/>
      <c r="W301" s="84"/>
      <c r="X301" s="84"/>
      <c r="Y301" s="84"/>
      <c r="Z301" s="90"/>
      <c r="AA301" s="91">
        <f>TRUNC(D301*I301*[186]기계경비적용기준!E18,0)</f>
        <v>22864</v>
      </c>
      <c r="AB301" s="91"/>
      <c r="AC301" s="91"/>
      <c r="AD301" s="92" t="s">
        <v>4</v>
      </c>
    </row>
    <row r="302" spans="2:30" ht="19.7" customHeight="1">
      <c r="B302" s="88" t="s">
        <v>4</v>
      </c>
      <c r="C302" s="89" t="s">
        <v>4</v>
      </c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90"/>
      <c r="AA302" s="91"/>
      <c r="AB302" s="91"/>
      <c r="AC302" s="91"/>
      <c r="AD302" s="92" t="s">
        <v>4</v>
      </c>
    </row>
    <row r="303" spans="2:30" ht="19.7" customHeight="1">
      <c r="B303" s="82" t="s">
        <v>669</v>
      </c>
      <c r="C303" s="83" t="s">
        <v>623</v>
      </c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5" t="str">
        <f>TEXT(AA303+AB303+AC303,"#,##0")</f>
        <v>160,882</v>
      </c>
      <c r="AA303" s="86">
        <f>TRUNC(AA304+AA305+AA306+AA307)</f>
        <v>22864</v>
      </c>
      <c r="AB303" s="86">
        <f>TRUNC(AB304+AB305+AB306+AB307)</f>
        <v>28888</v>
      </c>
      <c r="AC303" s="86">
        <f>TRUNC(AC304+AC305+AC306+AC307)</f>
        <v>109130</v>
      </c>
      <c r="AD303" s="87"/>
    </row>
    <row r="304" spans="2:30" ht="19.7" customHeight="1">
      <c r="B304" s="88" t="s">
        <v>592</v>
      </c>
      <c r="C304" s="89" t="s">
        <v>4</v>
      </c>
      <c r="D304" s="471">
        <v>700000000</v>
      </c>
      <c r="E304" s="471"/>
      <c r="F304" s="471"/>
      <c r="G304" s="471"/>
      <c r="H304" s="471"/>
      <c r="I304" s="471" t="s">
        <v>605</v>
      </c>
      <c r="J304" s="471"/>
      <c r="K304" s="471">
        <v>1559</v>
      </c>
      <c r="L304" s="471"/>
      <c r="M304" s="471"/>
      <c r="N304" s="84" t="s">
        <v>594</v>
      </c>
      <c r="O304" s="471" t="s">
        <v>595</v>
      </c>
      <c r="P304" s="471"/>
      <c r="Q304" s="471"/>
      <c r="R304" s="84"/>
      <c r="S304" s="84"/>
      <c r="T304" s="84"/>
      <c r="U304" s="84"/>
      <c r="V304" s="84"/>
      <c r="W304" s="84"/>
      <c r="X304" s="84"/>
      <c r="Y304" s="84"/>
      <c r="Z304" s="90"/>
      <c r="AA304" s="91"/>
      <c r="AB304" s="91"/>
      <c r="AC304" s="91">
        <f>TRUNC(D304*K304*0.0000001,0)</f>
        <v>109130</v>
      </c>
      <c r="AD304" s="92" t="s">
        <v>4</v>
      </c>
    </row>
    <row r="305" spans="2:30" ht="19.7" customHeight="1">
      <c r="B305" s="88" t="s">
        <v>596</v>
      </c>
      <c r="C305" s="89" t="s">
        <v>597</v>
      </c>
      <c r="D305" s="470">
        <v>12.3</v>
      </c>
      <c r="E305" s="471"/>
      <c r="F305" s="471"/>
      <c r="G305" s="471"/>
      <c r="H305" s="84" t="s">
        <v>598</v>
      </c>
      <c r="I305" s="84" t="s">
        <v>594</v>
      </c>
      <c r="J305" s="471">
        <f>[186]자재단가!R6</f>
        <v>1496</v>
      </c>
      <c r="K305" s="471"/>
      <c r="L305" s="471"/>
      <c r="M305" s="471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90"/>
      <c r="AA305" s="91"/>
      <c r="AB305" s="91">
        <f>TRUNC(D305*J305,0)</f>
        <v>18400</v>
      </c>
      <c r="AC305" s="91"/>
      <c r="AD305" s="92" t="s">
        <v>4</v>
      </c>
    </row>
    <row r="306" spans="2:30" ht="19.7" customHeight="1">
      <c r="B306" s="88" t="s">
        <v>599</v>
      </c>
      <c r="C306" s="89" t="s">
        <v>600</v>
      </c>
      <c r="D306" s="470">
        <v>57</v>
      </c>
      <c r="E306" s="471"/>
      <c r="F306" s="471"/>
      <c r="G306" s="471"/>
      <c r="H306" s="84" t="s">
        <v>601</v>
      </c>
      <c r="I306" s="84" t="s">
        <v>594</v>
      </c>
      <c r="J306" s="471">
        <f>AB305</f>
        <v>18400</v>
      </c>
      <c r="K306" s="471"/>
      <c r="L306" s="471"/>
      <c r="M306" s="471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90"/>
      <c r="AA306" s="91"/>
      <c r="AB306" s="91">
        <f>TRUNC(D306/100*J306,0)</f>
        <v>10488</v>
      </c>
      <c r="AC306" s="91"/>
      <c r="AD306" s="92" t="s">
        <v>4</v>
      </c>
    </row>
    <row r="307" spans="2:30" ht="19.7" customHeight="1">
      <c r="B307" s="88" t="s">
        <v>602</v>
      </c>
      <c r="C307" s="89" t="s">
        <v>4</v>
      </c>
      <c r="D307" s="472">
        <v>1</v>
      </c>
      <c r="E307" s="471"/>
      <c r="F307" s="471"/>
      <c r="G307" s="84" t="s">
        <v>98</v>
      </c>
      <c r="H307" s="84" t="s">
        <v>594</v>
      </c>
      <c r="I307" s="471">
        <f>[186]노임단가!L55</f>
        <v>109748</v>
      </c>
      <c r="J307" s="471"/>
      <c r="K307" s="471"/>
      <c r="L307" s="471"/>
      <c r="M307" s="84" t="s">
        <v>594</v>
      </c>
      <c r="N307" s="471" t="s">
        <v>603</v>
      </c>
      <c r="O307" s="471"/>
      <c r="P307" s="471"/>
      <c r="Q307" s="471"/>
      <c r="R307" s="471"/>
      <c r="S307" s="471"/>
      <c r="T307" s="471"/>
      <c r="U307" s="471"/>
      <c r="V307" s="471"/>
      <c r="W307" s="84"/>
      <c r="X307" s="84"/>
      <c r="Y307" s="84"/>
      <c r="Z307" s="90"/>
      <c r="AA307" s="91">
        <f>TRUNC(D307*I307*[186]기계경비적용기준!E18,0)</f>
        <v>22864</v>
      </c>
      <c r="AB307" s="91"/>
      <c r="AC307" s="91"/>
      <c r="AD307" s="92" t="s">
        <v>4</v>
      </c>
    </row>
    <row r="308" spans="2:30" ht="19.7" customHeight="1">
      <c r="B308" s="88" t="s">
        <v>4</v>
      </c>
      <c r="C308" s="89" t="s">
        <v>4</v>
      </c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90"/>
      <c r="AA308" s="91"/>
      <c r="AB308" s="91"/>
      <c r="AC308" s="91"/>
      <c r="AD308" s="92" t="s">
        <v>4</v>
      </c>
    </row>
    <row r="309" spans="2:30" ht="19.7" customHeight="1">
      <c r="B309" s="82" t="s">
        <v>670</v>
      </c>
      <c r="C309" s="83" t="s">
        <v>625</v>
      </c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5" t="str">
        <f>TEXT(AA309+AB309+AC309,"#,##0")</f>
        <v>192,723</v>
      </c>
      <c r="AA309" s="86">
        <f>TRUNC(AA310+AA311+AA312+AA313)</f>
        <v>22864</v>
      </c>
      <c r="AB309" s="86">
        <f>TRUNC(AB310+AB311+AB312+AB313)</f>
        <v>37344</v>
      </c>
      <c r="AC309" s="86">
        <f>TRUNC(AC310+AC311+AC312+AC313)</f>
        <v>132515</v>
      </c>
      <c r="AD309" s="87"/>
    </row>
    <row r="310" spans="2:30" ht="19.7" customHeight="1">
      <c r="B310" s="88" t="s">
        <v>592</v>
      </c>
      <c r="C310" s="89" t="s">
        <v>4</v>
      </c>
      <c r="D310" s="471">
        <v>850000000</v>
      </c>
      <c r="E310" s="471"/>
      <c r="F310" s="471"/>
      <c r="G310" s="471"/>
      <c r="H310" s="471"/>
      <c r="I310" s="471" t="s">
        <v>605</v>
      </c>
      <c r="J310" s="471"/>
      <c r="K310" s="471">
        <v>1559</v>
      </c>
      <c r="L310" s="471"/>
      <c r="M310" s="471"/>
      <c r="N310" s="84" t="s">
        <v>594</v>
      </c>
      <c r="O310" s="471" t="s">
        <v>595</v>
      </c>
      <c r="P310" s="471"/>
      <c r="Q310" s="471"/>
      <c r="R310" s="84"/>
      <c r="S310" s="84"/>
      <c r="T310" s="84"/>
      <c r="U310" s="84"/>
      <c r="V310" s="84"/>
      <c r="W310" s="84"/>
      <c r="X310" s="84"/>
      <c r="Y310" s="84"/>
      <c r="Z310" s="90"/>
      <c r="AA310" s="91"/>
      <c r="AB310" s="91"/>
      <c r="AC310" s="91">
        <f>TRUNC(D310*K310*0.0000001,0)</f>
        <v>132515</v>
      </c>
      <c r="AD310" s="92" t="s">
        <v>4</v>
      </c>
    </row>
    <row r="311" spans="2:30" ht="19.7" customHeight="1">
      <c r="B311" s="88" t="s">
        <v>596</v>
      </c>
      <c r="C311" s="89" t="s">
        <v>597</v>
      </c>
      <c r="D311" s="470">
        <v>15.9</v>
      </c>
      <c r="E311" s="471"/>
      <c r="F311" s="471"/>
      <c r="G311" s="471"/>
      <c r="H311" s="84" t="s">
        <v>598</v>
      </c>
      <c r="I311" s="84" t="s">
        <v>594</v>
      </c>
      <c r="J311" s="471">
        <f>[186]자재단가!R6</f>
        <v>1496</v>
      </c>
      <c r="K311" s="471"/>
      <c r="L311" s="471"/>
      <c r="M311" s="471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90"/>
      <c r="AA311" s="91"/>
      <c r="AB311" s="91">
        <f>TRUNC(D311*J311,0)</f>
        <v>23786</v>
      </c>
      <c r="AC311" s="91"/>
      <c r="AD311" s="92" t="s">
        <v>4</v>
      </c>
    </row>
    <row r="312" spans="2:30" ht="19.7" customHeight="1">
      <c r="B312" s="88" t="s">
        <v>599</v>
      </c>
      <c r="C312" s="89" t="s">
        <v>600</v>
      </c>
      <c r="D312" s="470">
        <v>57</v>
      </c>
      <c r="E312" s="471"/>
      <c r="F312" s="471"/>
      <c r="G312" s="471"/>
      <c r="H312" s="84" t="s">
        <v>601</v>
      </c>
      <c r="I312" s="84" t="s">
        <v>594</v>
      </c>
      <c r="J312" s="471">
        <f>AB311</f>
        <v>23786</v>
      </c>
      <c r="K312" s="471"/>
      <c r="L312" s="471"/>
      <c r="M312" s="471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90"/>
      <c r="AA312" s="91"/>
      <c r="AB312" s="91">
        <f>TRUNC(D312/100*J312,0)</f>
        <v>13558</v>
      </c>
      <c r="AC312" s="91"/>
      <c r="AD312" s="92" t="s">
        <v>4</v>
      </c>
    </row>
    <row r="313" spans="2:30" ht="19.7" customHeight="1">
      <c r="B313" s="88" t="s">
        <v>602</v>
      </c>
      <c r="C313" s="89" t="s">
        <v>4</v>
      </c>
      <c r="D313" s="472">
        <v>1</v>
      </c>
      <c r="E313" s="471"/>
      <c r="F313" s="471"/>
      <c r="G313" s="84" t="s">
        <v>98</v>
      </c>
      <c r="H313" s="84" t="s">
        <v>594</v>
      </c>
      <c r="I313" s="471">
        <f>[186]노임단가!L55</f>
        <v>109748</v>
      </c>
      <c r="J313" s="471"/>
      <c r="K313" s="471"/>
      <c r="L313" s="471"/>
      <c r="M313" s="84" t="s">
        <v>594</v>
      </c>
      <c r="N313" s="471" t="s">
        <v>603</v>
      </c>
      <c r="O313" s="471"/>
      <c r="P313" s="471"/>
      <c r="Q313" s="471"/>
      <c r="R313" s="471"/>
      <c r="S313" s="471"/>
      <c r="T313" s="471"/>
      <c r="U313" s="471"/>
      <c r="V313" s="471"/>
      <c r="W313" s="84"/>
      <c r="X313" s="84"/>
      <c r="Y313" s="84"/>
      <c r="Z313" s="90"/>
      <c r="AA313" s="91">
        <f>TRUNC(D313*I313*[186]기계경비적용기준!E18,0)</f>
        <v>22864</v>
      </c>
      <c r="AB313" s="91"/>
      <c r="AC313" s="91"/>
      <c r="AD313" s="92" t="s">
        <v>4</v>
      </c>
    </row>
    <row r="314" spans="2:30" ht="19.7" customHeight="1">
      <c r="B314" s="88" t="s">
        <v>4</v>
      </c>
      <c r="C314" s="89" t="s">
        <v>4</v>
      </c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90"/>
      <c r="AA314" s="91"/>
      <c r="AB314" s="91"/>
      <c r="AC314" s="91"/>
      <c r="AD314" s="92" t="s">
        <v>4</v>
      </c>
    </row>
    <row r="315" spans="2:30" ht="19.7" customHeight="1">
      <c r="B315" s="82" t="s">
        <v>671</v>
      </c>
      <c r="C315" s="83" t="s">
        <v>672</v>
      </c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5" t="str">
        <f>TEXT(AA315+AB315+AC315,"#,##0")</f>
        <v>30,317</v>
      </c>
      <c r="AA315" s="86">
        <f>TRUNC(AA316+AA317+AA318+AA319)</f>
        <v>18896</v>
      </c>
      <c r="AB315" s="86">
        <f>TRUNC(AB316+AB317+AB318+AB319)</f>
        <v>5205</v>
      </c>
      <c r="AC315" s="86">
        <f>TRUNC(AC316+AC317+AC318+AC319)</f>
        <v>6216</v>
      </c>
      <c r="AD315" s="87"/>
    </row>
    <row r="316" spans="2:30" ht="19.7" customHeight="1">
      <c r="B316" s="88" t="s">
        <v>673</v>
      </c>
      <c r="C316" s="89" t="s">
        <v>4</v>
      </c>
      <c r="D316" s="471">
        <v>24835000</v>
      </c>
      <c r="E316" s="471"/>
      <c r="F316" s="471"/>
      <c r="G316" s="471"/>
      <c r="H316" s="471"/>
      <c r="I316" s="471" t="s">
        <v>605</v>
      </c>
      <c r="J316" s="471"/>
      <c r="K316" s="471">
        <v>2503</v>
      </c>
      <c r="L316" s="471"/>
      <c r="M316" s="471"/>
      <c r="N316" s="84" t="s">
        <v>594</v>
      </c>
      <c r="O316" s="471" t="s">
        <v>595</v>
      </c>
      <c r="P316" s="471"/>
      <c r="Q316" s="471"/>
      <c r="R316" s="84"/>
      <c r="S316" s="84"/>
      <c r="T316" s="84"/>
      <c r="U316" s="84"/>
      <c r="V316" s="84"/>
      <c r="W316" s="84"/>
      <c r="X316" s="84"/>
      <c r="Y316" s="84"/>
      <c r="Z316" s="90"/>
      <c r="AA316" s="91"/>
      <c r="AB316" s="91"/>
      <c r="AC316" s="91">
        <f>TRUNC(D316*K316*0.0000001,0)</f>
        <v>6216</v>
      </c>
      <c r="AD316" s="92" t="s">
        <v>4</v>
      </c>
    </row>
    <row r="317" spans="2:30" ht="19.7" customHeight="1">
      <c r="B317" s="88" t="s">
        <v>596</v>
      </c>
      <c r="C317" s="89" t="s">
        <v>674</v>
      </c>
      <c r="D317" s="470">
        <v>2.9</v>
      </c>
      <c r="E317" s="471"/>
      <c r="F317" s="471"/>
      <c r="G317" s="471"/>
      <c r="H317" s="84" t="s">
        <v>598</v>
      </c>
      <c r="I317" s="84" t="s">
        <v>594</v>
      </c>
      <c r="J317" s="471">
        <f>[186]자재단가!R6</f>
        <v>1496</v>
      </c>
      <c r="K317" s="471"/>
      <c r="L317" s="471"/>
      <c r="M317" s="471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90"/>
      <c r="AA317" s="91"/>
      <c r="AB317" s="91">
        <f>TRUNC(D317*J317,0)</f>
        <v>4338</v>
      </c>
      <c r="AC317" s="91"/>
      <c r="AD317" s="92" t="s">
        <v>4</v>
      </c>
    </row>
    <row r="318" spans="2:30" ht="19.7" customHeight="1">
      <c r="B318" s="88" t="s">
        <v>675</v>
      </c>
      <c r="C318" s="89" t="s">
        <v>600</v>
      </c>
      <c r="D318" s="470">
        <v>20</v>
      </c>
      <c r="E318" s="471"/>
      <c r="F318" s="471"/>
      <c r="G318" s="471"/>
      <c r="H318" s="84" t="s">
        <v>601</v>
      </c>
      <c r="I318" s="84" t="s">
        <v>594</v>
      </c>
      <c r="J318" s="471">
        <f>AB317</f>
        <v>4338</v>
      </c>
      <c r="K318" s="471"/>
      <c r="L318" s="471"/>
      <c r="M318" s="471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90"/>
      <c r="AA318" s="91"/>
      <c r="AB318" s="91">
        <f>TRUNC(D318/100*J318,0)</f>
        <v>867</v>
      </c>
      <c r="AC318" s="91"/>
      <c r="AD318" s="92" t="s">
        <v>4</v>
      </c>
    </row>
    <row r="319" spans="2:30" ht="19.7" customHeight="1">
      <c r="B319" s="88" t="s">
        <v>234</v>
      </c>
      <c r="C319" s="89" t="s">
        <v>4</v>
      </c>
      <c r="D319" s="472">
        <v>1</v>
      </c>
      <c r="E319" s="471"/>
      <c r="F319" s="471"/>
      <c r="G319" s="84" t="s">
        <v>98</v>
      </c>
      <c r="H319" s="84" t="s">
        <v>594</v>
      </c>
      <c r="I319" s="471">
        <f>[186]노임단가!L57</f>
        <v>90701</v>
      </c>
      <c r="J319" s="471"/>
      <c r="K319" s="471"/>
      <c r="L319" s="471"/>
      <c r="M319" s="84" t="s">
        <v>594</v>
      </c>
      <c r="N319" s="471" t="s">
        <v>603</v>
      </c>
      <c r="O319" s="471"/>
      <c r="P319" s="471"/>
      <c r="Q319" s="471"/>
      <c r="R319" s="471"/>
      <c r="S319" s="471"/>
      <c r="T319" s="471"/>
      <c r="U319" s="471"/>
      <c r="V319" s="471"/>
      <c r="W319" s="84"/>
      <c r="X319" s="84"/>
      <c r="Y319" s="84"/>
      <c r="Z319" s="90"/>
      <c r="AA319" s="91">
        <f>TRUNC(D319*I319*[186]기계경비적용기준!E18,0)</f>
        <v>18896</v>
      </c>
      <c r="AB319" s="91"/>
      <c r="AC319" s="91"/>
      <c r="AD319" s="92" t="s">
        <v>4</v>
      </c>
    </row>
    <row r="320" spans="2:30" ht="19.7" customHeight="1">
      <c r="B320" s="88" t="s">
        <v>4</v>
      </c>
      <c r="C320" s="89" t="s">
        <v>4</v>
      </c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90"/>
      <c r="AA320" s="91"/>
      <c r="AB320" s="91"/>
      <c r="AC320" s="91"/>
      <c r="AD320" s="92" t="s">
        <v>4</v>
      </c>
    </row>
    <row r="321" spans="2:30" ht="19.7" customHeight="1">
      <c r="B321" s="107" t="s">
        <v>676</v>
      </c>
      <c r="C321" s="108" t="s">
        <v>677</v>
      </c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9" t="str">
        <f>TEXT(AA321+AB321+AC321,"#,##0")</f>
        <v>32,496</v>
      </c>
      <c r="AA321" s="110">
        <f>TRUNC(AA322+AA323+AA324+AA325)</f>
        <v>18896</v>
      </c>
      <c r="AB321" s="110">
        <f>TRUNC(AB322+AB323+AB324+AB325)</f>
        <v>5564</v>
      </c>
      <c r="AC321" s="110">
        <f>TRUNC(AC322+AC323+AC324+AC325)</f>
        <v>8036</v>
      </c>
      <c r="AD321" s="111"/>
    </row>
    <row r="322" spans="2:30" ht="19.7" customHeight="1">
      <c r="B322" s="88" t="s">
        <v>673</v>
      </c>
      <c r="C322" s="89" t="s">
        <v>4</v>
      </c>
      <c r="D322" s="471">
        <v>32107000</v>
      </c>
      <c r="E322" s="471"/>
      <c r="F322" s="471"/>
      <c r="G322" s="471"/>
      <c r="H322" s="471"/>
      <c r="I322" s="471" t="s">
        <v>605</v>
      </c>
      <c r="J322" s="471"/>
      <c r="K322" s="471">
        <v>2503</v>
      </c>
      <c r="L322" s="471"/>
      <c r="M322" s="471"/>
      <c r="N322" s="84" t="s">
        <v>594</v>
      </c>
      <c r="O322" s="471" t="s">
        <v>595</v>
      </c>
      <c r="P322" s="471"/>
      <c r="Q322" s="471"/>
      <c r="R322" s="84"/>
      <c r="S322" s="84"/>
      <c r="T322" s="84"/>
      <c r="U322" s="84"/>
      <c r="V322" s="84"/>
      <c r="W322" s="84"/>
      <c r="X322" s="84"/>
      <c r="Y322" s="84"/>
      <c r="Z322" s="90"/>
      <c r="AA322" s="91"/>
      <c r="AB322" s="91"/>
      <c r="AC322" s="91">
        <f>TRUNC(D322*K322*0.0000001,0)</f>
        <v>8036</v>
      </c>
      <c r="AD322" s="92" t="s">
        <v>4</v>
      </c>
    </row>
    <row r="323" spans="2:30" ht="19.7" customHeight="1">
      <c r="B323" s="88" t="s">
        <v>596</v>
      </c>
      <c r="C323" s="89" t="s">
        <v>674</v>
      </c>
      <c r="D323" s="470">
        <v>3.1</v>
      </c>
      <c r="E323" s="471"/>
      <c r="F323" s="471"/>
      <c r="G323" s="471"/>
      <c r="H323" s="84" t="s">
        <v>598</v>
      </c>
      <c r="I323" s="84" t="s">
        <v>594</v>
      </c>
      <c r="J323" s="471">
        <f>[186]자재단가!R6</f>
        <v>1496</v>
      </c>
      <c r="K323" s="471"/>
      <c r="L323" s="471"/>
      <c r="M323" s="471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90"/>
      <c r="AA323" s="91"/>
      <c r="AB323" s="91">
        <f>TRUNC(D323*J323,0)</f>
        <v>4637</v>
      </c>
      <c r="AC323" s="91"/>
      <c r="AD323" s="92" t="s">
        <v>4</v>
      </c>
    </row>
    <row r="324" spans="2:30" ht="19.7" customHeight="1">
      <c r="B324" s="88" t="s">
        <v>675</v>
      </c>
      <c r="C324" s="89" t="s">
        <v>600</v>
      </c>
      <c r="D324" s="470">
        <v>20</v>
      </c>
      <c r="E324" s="471"/>
      <c r="F324" s="471"/>
      <c r="G324" s="471"/>
      <c r="H324" s="84" t="s">
        <v>601</v>
      </c>
      <c r="I324" s="84" t="s">
        <v>594</v>
      </c>
      <c r="J324" s="471">
        <f>AB323</f>
        <v>4637</v>
      </c>
      <c r="K324" s="471"/>
      <c r="L324" s="471"/>
      <c r="M324" s="471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90"/>
      <c r="AA324" s="91"/>
      <c r="AB324" s="91">
        <f>TRUNC(D324/100*J324,0)</f>
        <v>927</v>
      </c>
      <c r="AC324" s="91"/>
      <c r="AD324" s="92" t="s">
        <v>4</v>
      </c>
    </row>
    <row r="325" spans="2:30" ht="19.7" customHeight="1">
      <c r="B325" s="88" t="s">
        <v>234</v>
      </c>
      <c r="C325" s="89" t="s">
        <v>4</v>
      </c>
      <c r="D325" s="472">
        <v>1</v>
      </c>
      <c r="E325" s="471"/>
      <c r="F325" s="471"/>
      <c r="G325" s="84" t="s">
        <v>98</v>
      </c>
      <c r="H325" s="84" t="s">
        <v>594</v>
      </c>
      <c r="I325" s="471">
        <f>[186]노임단가!L57</f>
        <v>90701</v>
      </c>
      <c r="J325" s="471"/>
      <c r="K325" s="471"/>
      <c r="L325" s="471"/>
      <c r="M325" s="84" t="s">
        <v>594</v>
      </c>
      <c r="N325" s="471" t="s">
        <v>603</v>
      </c>
      <c r="O325" s="471"/>
      <c r="P325" s="471"/>
      <c r="Q325" s="471"/>
      <c r="R325" s="471"/>
      <c r="S325" s="471"/>
      <c r="T325" s="471"/>
      <c r="U325" s="471"/>
      <c r="V325" s="471"/>
      <c r="W325" s="84"/>
      <c r="X325" s="84"/>
      <c r="Y325" s="84"/>
      <c r="Z325" s="90"/>
      <c r="AA325" s="91">
        <f>TRUNC(D325*I325*[186]기계경비적용기준!E18,0)</f>
        <v>18896</v>
      </c>
      <c r="AB325" s="91"/>
      <c r="AC325" s="91"/>
      <c r="AD325" s="92" t="s">
        <v>4</v>
      </c>
    </row>
    <row r="326" spans="2:30" ht="19.7" customHeight="1">
      <c r="B326" s="88" t="s">
        <v>4</v>
      </c>
      <c r="C326" s="89" t="s">
        <v>4</v>
      </c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90"/>
      <c r="AA326" s="91"/>
      <c r="AB326" s="91"/>
      <c r="AC326" s="91"/>
      <c r="AD326" s="92" t="s">
        <v>4</v>
      </c>
    </row>
    <row r="327" spans="2:30" ht="19.7" customHeight="1">
      <c r="B327" s="82" t="s">
        <v>678</v>
      </c>
      <c r="C327" s="83" t="s">
        <v>679</v>
      </c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5" t="str">
        <f>TEXT(AA327+AB327+AC327,"#,##0")</f>
        <v>38,412</v>
      </c>
      <c r="AA327" s="86">
        <f>TRUNC(AA328+AA329+AA330+AA331)</f>
        <v>18896</v>
      </c>
      <c r="AB327" s="86">
        <f>TRUNC(AB328+AB329+AB330+AB331)</f>
        <v>9154</v>
      </c>
      <c r="AC327" s="86">
        <f>TRUNC(AC328+AC329+AC330+AC331)</f>
        <v>10362</v>
      </c>
      <c r="AD327" s="87"/>
    </row>
    <row r="328" spans="2:30" ht="19.7" customHeight="1">
      <c r="B328" s="88" t="s">
        <v>673</v>
      </c>
      <c r="C328" s="89" t="s">
        <v>4</v>
      </c>
      <c r="D328" s="471">
        <v>41399000</v>
      </c>
      <c r="E328" s="471"/>
      <c r="F328" s="471"/>
      <c r="G328" s="471"/>
      <c r="H328" s="471"/>
      <c r="I328" s="471" t="s">
        <v>605</v>
      </c>
      <c r="J328" s="471"/>
      <c r="K328" s="471">
        <v>2503</v>
      </c>
      <c r="L328" s="471"/>
      <c r="M328" s="471"/>
      <c r="N328" s="84" t="s">
        <v>594</v>
      </c>
      <c r="O328" s="471" t="s">
        <v>595</v>
      </c>
      <c r="P328" s="471"/>
      <c r="Q328" s="471"/>
      <c r="R328" s="84"/>
      <c r="S328" s="84"/>
      <c r="T328" s="84"/>
      <c r="U328" s="84"/>
      <c r="V328" s="84"/>
      <c r="W328" s="84"/>
      <c r="X328" s="84"/>
      <c r="Y328" s="84"/>
      <c r="Z328" s="90"/>
      <c r="AA328" s="91"/>
      <c r="AB328" s="91"/>
      <c r="AC328" s="91">
        <f>TRUNC(D328*K328*0.0000001,0)</f>
        <v>10362</v>
      </c>
      <c r="AD328" s="92" t="s">
        <v>4</v>
      </c>
    </row>
    <row r="329" spans="2:30" ht="19.7" customHeight="1">
      <c r="B329" s="88" t="s">
        <v>596</v>
      </c>
      <c r="C329" s="89" t="s">
        <v>674</v>
      </c>
      <c r="D329" s="470">
        <v>5.0999999999999996</v>
      </c>
      <c r="E329" s="471"/>
      <c r="F329" s="471"/>
      <c r="G329" s="471"/>
      <c r="H329" s="84" t="s">
        <v>598</v>
      </c>
      <c r="I329" s="84" t="s">
        <v>594</v>
      </c>
      <c r="J329" s="471">
        <f>[186]자재단가!R6</f>
        <v>1496</v>
      </c>
      <c r="K329" s="471"/>
      <c r="L329" s="471"/>
      <c r="M329" s="471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90"/>
      <c r="AA329" s="91"/>
      <c r="AB329" s="91">
        <f>TRUNC(D329*J329,0)</f>
        <v>7629</v>
      </c>
      <c r="AC329" s="91"/>
      <c r="AD329" s="92" t="s">
        <v>4</v>
      </c>
    </row>
    <row r="330" spans="2:30" ht="19.7" customHeight="1">
      <c r="B330" s="88" t="s">
        <v>675</v>
      </c>
      <c r="C330" s="89" t="s">
        <v>600</v>
      </c>
      <c r="D330" s="470">
        <v>20</v>
      </c>
      <c r="E330" s="471"/>
      <c r="F330" s="471"/>
      <c r="G330" s="471"/>
      <c r="H330" s="84" t="s">
        <v>601</v>
      </c>
      <c r="I330" s="84" t="s">
        <v>594</v>
      </c>
      <c r="J330" s="471">
        <f>AB329</f>
        <v>7629</v>
      </c>
      <c r="K330" s="471"/>
      <c r="L330" s="471"/>
      <c r="M330" s="471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90"/>
      <c r="AA330" s="91"/>
      <c r="AB330" s="91">
        <f>TRUNC(D330/100*J330,0)</f>
        <v>1525</v>
      </c>
      <c r="AC330" s="91"/>
      <c r="AD330" s="92" t="s">
        <v>4</v>
      </c>
    </row>
    <row r="331" spans="2:30" ht="19.7" customHeight="1">
      <c r="B331" s="88" t="s">
        <v>234</v>
      </c>
      <c r="C331" s="89" t="s">
        <v>4</v>
      </c>
      <c r="D331" s="472">
        <v>1</v>
      </c>
      <c r="E331" s="471"/>
      <c r="F331" s="471"/>
      <c r="G331" s="84" t="s">
        <v>98</v>
      </c>
      <c r="H331" s="84" t="s">
        <v>594</v>
      </c>
      <c r="I331" s="471">
        <f>[186]노임단가!L57</f>
        <v>90701</v>
      </c>
      <c r="J331" s="471"/>
      <c r="K331" s="471"/>
      <c r="L331" s="471"/>
      <c r="M331" s="84" t="s">
        <v>594</v>
      </c>
      <c r="N331" s="471" t="s">
        <v>603</v>
      </c>
      <c r="O331" s="471"/>
      <c r="P331" s="471"/>
      <c r="Q331" s="471"/>
      <c r="R331" s="471"/>
      <c r="S331" s="471"/>
      <c r="T331" s="471"/>
      <c r="U331" s="471"/>
      <c r="V331" s="471"/>
      <c r="W331" s="84"/>
      <c r="X331" s="84"/>
      <c r="Y331" s="84"/>
      <c r="Z331" s="90"/>
      <c r="AA331" s="91">
        <f>TRUNC(D331*I331*[186]기계경비적용기준!E18,0)</f>
        <v>18896</v>
      </c>
      <c r="AB331" s="91"/>
      <c r="AC331" s="91"/>
      <c r="AD331" s="92" t="s">
        <v>4</v>
      </c>
    </row>
    <row r="332" spans="2:30" ht="19.7" customHeight="1">
      <c r="B332" s="88" t="s">
        <v>4</v>
      </c>
      <c r="C332" s="89" t="s">
        <v>4</v>
      </c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90"/>
      <c r="AA332" s="91"/>
      <c r="AB332" s="91"/>
      <c r="AC332" s="91"/>
      <c r="AD332" s="92" t="s">
        <v>4</v>
      </c>
    </row>
    <row r="333" spans="2:30" ht="19.7" customHeight="1">
      <c r="B333" s="82" t="s">
        <v>680</v>
      </c>
      <c r="C333" s="83" t="s">
        <v>591</v>
      </c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5" t="str">
        <f>TEXT(AA333+AB333+AC333,"#,##0")</f>
        <v>57,934</v>
      </c>
      <c r="AA333" s="86">
        <f>TRUNC(AA334+AA335+AA336+AA337)</f>
        <v>18896</v>
      </c>
      <c r="AB333" s="86">
        <f>TRUNC(AB334+AB335+AB336+AB337)</f>
        <v>18489</v>
      </c>
      <c r="AC333" s="86">
        <f>TRUNC(AC334+AC335+AC336+AC337)</f>
        <v>20549</v>
      </c>
      <c r="AD333" s="87"/>
    </row>
    <row r="334" spans="2:30" ht="19.7" customHeight="1">
      <c r="B334" s="88" t="s">
        <v>673</v>
      </c>
      <c r="C334" s="89" t="s">
        <v>4</v>
      </c>
      <c r="D334" s="471">
        <v>82100000</v>
      </c>
      <c r="E334" s="471"/>
      <c r="F334" s="471"/>
      <c r="G334" s="471"/>
      <c r="H334" s="471"/>
      <c r="I334" s="471" t="s">
        <v>605</v>
      </c>
      <c r="J334" s="471"/>
      <c r="K334" s="471">
        <v>2503</v>
      </c>
      <c r="L334" s="471"/>
      <c r="M334" s="471"/>
      <c r="N334" s="84" t="s">
        <v>594</v>
      </c>
      <c r="O334" s="471" t="s">
        <v>595</v>
      </c>
      <c r="P334" s="471"/>
      <c r="Q334" s="471"/>
      <c r="R334" s="84"/>
      <c r="S334" s="84"/>
      <c r="T334" s="84"/>
      <c r="U334" s="84"/>
      <c r="V334" s="84"/>
      <c r="W334" s="84"/>
      <c r="X334" s="84"/>
      <c r="Y334" s="84"/>
      <c r="Z334" s="90"/>
      <c r="AA334" s="91"/>
      <c r="AB334" s="91"/>
      <c r="AC334" s="91">
        <f>TRUNC(D334*K334*0.0000001,0)</f>
        <v>20549</v>
      </c>
      <c r="AD334" s="92" t="s">
        <v>4</v>
      </c>
    </row>
    <row r="335" spans="2:30" ht="19.7" customHeight="1">
      <c r="B335" s="88" t="s">
        <v>596</v>
      </c>
      <c r="C335" s="89" t="s">
        <v>674</v>
      </c>
      <c r="D335" s="470">
        <v>10.3</v>
      </c>
      <c r="E335" s="471"/>
      <c r="F335" s="471"/>
      <c r="G335" s="471"/>
      <c r="H335" s="84" t="s">
        <v>598</v>
      </c>
      <c r="I335" s="84" t="s">
        <v>594</v>
      </c>
      <c r="J335" s="471">
        <f>[186]자재단가!R6</f>
        <v>1496</v>
      </c>
      <c r="K335" s="471"/>
      <c r="L335" s="471"/>
      <c r="M335" s="471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90"/>
      <c r="AA335" s="91"/>
      <c r="AB335" s="91">
        <f>TRUNC(D335*J335,0)</f>
        <v>15408</v>
      </c>
      <c r="AC335" s="91"/>
      <c r="AD335" s="92" t="s">
        <v>4</v>
      </c>
    </row>
    <row r="336" spans="2:30" ht="19.7" customHeight="1">
      <c r="B336" s="88" t="s">
        <v>675</v>
      </c>
      <c r="C336" s="89" t="s">
        <v>600</v>
      </c>
      <c r="D336" s="470">
        <v>20</v>
      </c>
      <c r="E336" s="471"/>
      <c r="F336" s="471"/>
      <c r="G336" s="471"/>
      <c r="H336" s="84" t="s">
        <v>601</v>
      </c>
      <c r="I336" s="84" t="s">
        <v>594</v>
      </c>
      <c r="J336" s="471">
        <f>AB335</f>
        <v>15408</v>
      </c>
      <c r="K336" s="471"/>
      <c r="L336" s="471"/>
      <c r="M336" s="471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90"/>
      <c r="AA336" s="91"/>
      <c r="AB336" s="91">
        <f>TRUNC(D336/100*J336,0)</f>
        <v>3081</v>
      </c>
      <c r="AC336" s="91"/>
      <c r="AD336" s="92" t="s">
        <v>4</v>
      </c>
    </row>
    <row r="337" spans="2:30" ht="19.7" customHeight="1">
      <c r="B337" s="88" t="s">
        <v>234</v>
      </c>
      <c r="C337" s="89" t="s">
        <v>4</v>
      </c>
      <c r="D337" s="472">
        <v>1</v>
      </c>
      <c r="E337" s="471"/>
      <c r="F337" s="471"/>
      <c r="G337" s="84" t="s">
        <v>98</v>
      </c>
      <c r="H337" s="84" t="s">
        <v>594</v>
      </c>
      <c r="I337" s="471">
        <f>[186]노임단가!L57</f>
        <v>90701</v>
      </c>
      <c r="J337" s="471"/>
      <c r="K337" s="471"/>
      <c r="L337" s="471"/>
      <c r="M337" s="84" t="s">
        <v>594</v>
      </c>
      <c r="N337" s="471" t="s">
        <v>603</v>
      </c>
      <c r="O337" s="471"/>
      <c r="P337" s="471"/>
      <c r="Q337" s="471"/>
      <c r="R337" s="471"/>
      <c r="S337" s="471"/>
      <c r="T337" s="471"/>
      <c r="U337" s="471"/>
      <c r="V337" s="471"/>
      <c r="W337" s="84"/>
      <c r="X337" s="84"/>
      <c r="Y337" s="84"/>
      <c r="Z337" s="90"/>
      <c r="AA337" s="91">
        <f>TRUNC(D337*I337*[186]기계경비적용기준!E18,0)</f>
        <v>18896</v>
      </c>
      <c r="AB337" s="91"/>
      <c r="AC337" s="91"/>
      <c r="AD337" s="92" t="s">
        <v>4</v>
      </c>
    </row>
    <row r="338" spans="2:30" ht="19.7" customHeight="1">
      <c r="B338" s="88" t="s">
        <v>4</v>
      </c>
      <c r="C338" s="89" t="s">
        <v>4</v>
      </c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90"/>
      <c r="AA338" s="91"/>
      <c r="AB338" s="91"/>
      <c r="AC338" s="91"/>
      <c r="AD338" s="92" t="s">
        <v>4</v>
      </c>
    </row>
    <row r="339" spans="2:30" ht="19.7" customHeight="1">
      <c r="B339" s="82" t="s">
        <v>681</v>
      </c>
      <c r="C339" s="83" t="s">
        <v>607</v>
      </c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5" t="str">
        <f>TEXT(AA339+AB339+AC339,"#,##0")</f>
        <v>63,447</v>
      </c>
      <c r="AA339" s="86">
        <f>TRUNC(AA340+AA341+AA342+AA343)</f>
        <v>18896</v>
      </c>
      <c r="AB339" s="86">
        <f>TRUNC(AB340+AB341+AB342+AB343)</f>
        <v>19747</v>
      </c>
      <c r="AC339" s="86">
        <f>TRUNC(AC340+AC341+AC342+AC343)</f>
        <v>24804</v>
      </c>
      <c r="AD339" s="87"/>
    </row>
    <row r="340" spans="2:30" ht="19.7" customHeight="1">
      <c r="B340" s="88" t="s">
        <v>673</v>
      </c>
      <c r="C340" s="89" t="s">
        <v>4</v>
      </c>
      <c r="D340" s="471">
        <v>99100000</v>
      </c>
      <c r="E340" s="471"/>
      <c r="F340" s="471"/>
      <c r="G340" s="471"/>
      <c r="H340" s="471"/>
      <c r="I340" s="471" t="s">
        <v>605</v>
      </c>
      <c r="J340" s="471"/>
      <c r="K340" s="471">
        <v>2503</v>
      </c>
      <c r="L340" s="471"/>
      <c r="M340" s="471"/>
      <c r="N340" s="84" t="s">
        <v>594</v>
      </c>
      <c r="O340" s="471" t="s">
        <v>595</v>
      </c>
      <c r="P340" s="471"/>
      <c r="Q340" s="471"/>
      <c r="R340" s="84"/>
      <c r="S340" s="84"/>
      <c r="T340" s="84"/>
      <c r="U340" s="84"/>
      <c r="V340" s="84"/>
      <c r="W340" s="84"/>
      <c r="X340" s="84"/>
      <c r="Y340" s="84"/>
      <c r="Z340" s="90"/>
      <c r="AA340" s="91"/>
      <c r="AB340" s="91"/>
      <c r="AC340" s="91">
        <f>TRUNC(D340*K340*0.0000001,0)</f>
        <v>24804</v>
      </c>
      <c r="AD340" s="92" t="s">
        <v>4</v>
      </c>
    </row>
    <row r="341" spans="2:30" ht="19.7" customHeight="1">
      <c r="B341" s="88" t="s">
        <v>596</v>
      </c>
      <c r="C341" s="89" t="s">
        <v>674</v>
      </c>
      <c r="D341" s="470">
        <v>11</v>
      </c>
      <c r="E341" s="471"/>
      <c r="F341" s="471"/>
      <c r="G341" s="471"/>
      <c r="H341" s="84" t="s">
        <v>598</v>
      </c>
      <c r="I341" s="84" t="s">
        <v>594</v>
      </c>
      <c r="J341" s="471">
        <f>[186]자재단가!R6</f>
        <v>1496</v>
      </c>
      <c r="K341" s="471"/>
      <c r="L341" s="471"/>
      <c r="M341" s="471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90"/>
      <c r="AA341" s="91"/>
      <c r="AB341" s="91">
        <f>TRUNC(D341*J341,0)</f>
        <v>16456</v>
      </c>
      <c r="AC341" s="91"/>
      <c r="AD341" s="92" t="s">
        <v>4</v>
      </c>
    </row>
    <row r="342" spans="2:30" ht="19.7" customHeight="1">
      <c r="B342" s="88" t="s">
        <v>675</v>
      </c>
      <c r="C342" s="89" t="s">
        <v>600</v>
      </c>
      <c r="D342" s="470">
        <v>20</v>
      </c>
      <c r="E342" s="471"/>
      <c r="F342" s="471"/>
      <c r="G342" s="471"/>
      <c r="H342" s="84" t="s">
        <v>601</v>
      </c>
      <c r="I342" s="84" t="s">
        <v>594</v>
      </c>
      <c r="J342" s="471">
        <f>AB341</f>
        <v>16456</v>
      </c>
      <c r="K342" s="471"/>
      <c r="L342" s="471"/>
      <c r="M342" s="471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90"/>
      <c r="AA342" s="91"/>
      <c r="AB342" s="91">
        <f>TRUNC(D342/100*J342,0)</f>
        <v>3291</v>
      </c>
      <c r="AC342" s="91"/>
      <c r="AD342" s="92" t="s">
        <v>4</v>
      </c>
    </row>
    <row r="343" spans="2:30" ht="19.7" customHeight="1">
      <c r="B343" s="88" t="s">
        <v>234</v>
      </c>
      <c r="C343" s="89" t="s">
        <v>4</v>
      </c>
      <c r="D343" s="472">
        <v>1</v>
      </c>
      <c r="E343" s="471"/>
      <c r="F343" s="471"/>
      <c r="G343" s="84" t="s">
        <v>98</v>
      </c>
      <c r="H343" s="84" t="s">
        <v>594</v>
      </c>
      <c r="I343" s="471">
        <f>[186]노임단가!L57</f>
        <v>90701</v>
      </c>
      <c r="J343" s="471"/>
      <c r="K343" s="471"/>
      <c r="L343" s="471"/>
      <c r="M343" s="84" t="s">
        <v>594</v>
      </c>
      <c r="N343" s="471" t="s">
        <v>603</v>
      </c>
      <c r="O343" s="471"/>
      <c r="P343" s="471"/>
      <c r="Q343" s="471"/>
      <c r="R343" s="471"/>
      <c r="S343" s="471"/>
      <c r="T343" s="471"/>
      <c r="U343" s="471"/>
      <c r="V343" s="471"/>
      <c r="W343" s="84"/>
      <c r="X343" s="84"/>
      <c r="Y343" s="84"/>
      <c r="Z343" s="90"/>
      <c r="AA343" s="91">
        <f>TRUNC(D343*I343*[186]기계경비적용기준!E18,0)</f>
        <v>18896</v>
      </c>
      <c r="AB343" s="91"/>
      <c r="AC343" s="91"/>
      <c r="AD343" s="92" t="s">
        <v>4</v>
      </c>
    </row>
    <row r="344" spans="2:30" ht="19.7" customHeight="1">
      <c r="B344" s="88" t="s">
        <v>4</v>
      </c>
      <c r="C344" s="89" t="s">
        <v>4</v>
      </c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90"/>
      <c r="AA344" s="91"/>
      <c r="AB344" s="91"/>
      <c r="AC344" s="91"/>
      <c r="AD344" s="92" t="s">
        <v>4</v>
      </c>
    </row>
    <row r="345" spans="2:30" ht="19.7" customHeight="1">
      <c r="B345" s="82" t="s">
        <v>682</v>
      </c>
      <c r="C345" s="83" t="s">
        <v>683</v>
      </c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5" t="str">
        <f>TEXT(AA345+AB345+AC345,"#,##0")</f>
        <v>64,235</v>
      </c>
      <c r="AA345" s="86">
        <f>TRUNC(AA346+AA347+AA348+AA349)</f>
        <v>18896</v>
      </c>
      <c r="AB345" s="86">
        <f>TRUNC(AB346+AB347+AB348+AB349)</f>
        <v>20284</v>
      </c>
      <c r="AC345" s="86">
        <f>TRUNC(AC346+AC347+AC348+AC349)</f>
        <v>25055</v>
      </c>
      <c r="AD345" s="87"/>
    </row>
    <row r="346" spans="2:30" ht="19.7" customHeight="1">
      <c r="B346" s="88" t="s">
        <v>673</v>
      </c>
      <c r="C346" s="89" t="s">
        <v>4</v>
      </c>
      <c r="D346" s="471">
        <v>100100000</v>
      </c>
      <c r="E346" s="471"/>
      <c r="F346" s="471"/>
      <c r="G346" s="471"/>
      <c r="H346" s="471"/>
      <c r="I346" s="471" t="s">
        <v>605</v>
      </c>
      <c r="J346" s="471"/>
      <c r="K346" s="471">
        <v>2503</v>
      </c>
      <c r="L346" s="471"/>
      <c r="M346" s="471"/>
      <c r="N346" s="84" t="s">
        <v>594</v>
      </c>
      <c r="O346" s="471" t="s">
        <v>595</v>
      </c>
      <c r="P346" s="471"/>
      <c r="Q346" s="471"/>
      <c r="R346" s="84"/>
      <c r="S346" s="84"/>
      <c r="T346" s="84"/>
      <c r="U346" s="84"/>
      <c r="V346" s="84"/>
      <c r="W346" s="84"/>
      <c r="X346" s="84"/>
      <c r="Y346" s="84"/>
      <c r="Z346" s="90"/>
      <c r="AA346" s="91"/>
      <c r="AB346" s="91"/>
      <c r="AC346" s="91">
        <f>TRUNC(D346*K346*0.0000001,0)</f>
        <v>25055</v>
      </c>
      <c r="AD346" s="92" t="s">
        <v>4</v>
      </c>
    </row>
    <row r="347" spans="2:30" ht="19.7" customHeight="1">
      <c r="B347" s="101" t="s">
        <v>596</v>
      </c>
      <c r="C347" s="102" t="s">
        <v>674</v>
      </c>
      <c r="D347" s="479">
        <v>11.3</v>
      </c>
      <c r="E347" s="477"/>
      <c r="F347" s="477"/>
      <c r="G347" s="477"/>
      <c r="H347" s="103" t="s">
        <v>598</v>
      </c>
      <c r="I347" s="103" t="s">
        <v>594</v>
      </c>
      <c r="J347" s="477">
        <f>[186]자재단가!R6</f>
        <v>1496</v>
      </c>
      <c r="K347" s="477"/>
      <c r="L347" s="477"/>
      <c r="M347" s="477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4"/>
      <c r="AA347" s="105"/>
      <c r="AB347" s="105">
        <f>TRUNC(D347*J347,0)</f>
        <v>16904</v>
      </c>
      <c r="AC347" s="105"/>
      <c r="AD347" s="106" t="s">
        <v>4</v>
      </c>
    </row>
    <row r="348" spans="2:30" ht="19.7" customHeight="1">
      <c r="B348" s="88" t="s">
        <v>675</v>
      </c>
      <c r="C348" s="89" t="s">
        <v>600</v>
      </c>
      <c r="D348" s="470">
        <v>20</v>
      </c>
      <c r="E348" s="471"/>
      <c r="F348" s="471"/>
      <c r="G348" s="471"/>
      <c r="H348" s="84" t="s">
        <v>601</v>
      </c>
      <c r="I348" s="84" t="s">
        <v>594</v>
      </c>
      <c r="J348" s="471">
        <f>AB347</f>
        <v>16904</v>
      </c>
      <c r="K348" s="471"/>
      <c r="L348" s="471"/>
      <c r="M348" s="471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90"/>
      <c r="AA348" s="91"/>
      <c r="AB348" s="91">
        <f>TRUNC(D348/100*J348,0)</f>
        <v>3380</v>
      </c>
      <c r="AC348" s="91"/>
      <c r="AD348" s="92" t="s">
        <v>4</v>
      </c>
    </row>
    <row r="349" spans="2:30" ht="19.7" customHeight="1">
      <c r="B349" s="88" t="s">
        <v>234</v>
      </c>
      <c r="C349" s="89" t="s">
        <v>4</v>
      </c>
      <c r="D349" s="472">
        <v>1</v>
      </c>
      <c r="E349" s="471"/>
      <c r="F349" s="471"/>
      <c r="G349" s="84" t="s">
        <v>98</v>
      </c>
      <c r="H349" s="84" t="s">
        <v>594</v>
      </c>
      <c r="I349" s="471">
        <f>[186]노임단가!L57</f>
        <v>90701</v>
      </c>
      <c r="J349" s="471"/>
      <c r="K349" s="471"/>
      <c r="L349" s="471"/>
      <c r="M349" s="84" t="s">
        <v>594</v>
      </c>
      <c r="N349" s="471" t="s">
        <v>603</v>
      </c>
      <c r="O349" s="471"/>
      <c r="P349" s="471"/>
      <c r="Q349" s="471"/>
      <c r="R349" s="471"/>
      <c r="S349" s="471"/>
      <c r="T349" s="471"/>
      <c r="U349" s="471"/>
      <c r="V349" s="471"/>
      <c r="W349" s="84"/>
      <c r="X349" s="84"/>
      <c r="Y349" s="84"/>
      <c r="Z349" s="90"/>
      <c r="AA349" s="91">
        <f>TRUNC(D349*I349*[186]기계경비적용기준!E18,0)</f>
        <v>18896</v>
      </c>
      <c r="AB349" s="91"/>
      <c r="AC349" s="91"/>
      <c r="AD349" s="92" t="s">
        <v>4</v>
      </c>
    </row>
    <row r="350" spans="2:30" ht="19.7" customHeight="1">
      <c r="B350" s="88" t="s">
        <v>4</v>
      </c>
      <c r="C350" s="89" t="s">
        <v>4</v>
      </c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90"/>
      <c r="AA350" s="91"/>
      <c r="AB350" s="91"/>
      <c r="AC350" s="91"/>
      <c r="AD350" s="92" t="s">
        <v>4</v>
      </c>
    </row>
    <row r="351" spans="2:30" ht="19.7" customHeight="1">
      <c r="B351" s="82" t="s">
        <v>684</v>
      </c>
      <c r="C351" s="83" t="s">
        <v>679</v>
      </c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5" t="str">
        <f>TEXT(AA351+AB351+AC351,"#,##0")</f>
        <v>70,199</v>
      </c>
      <c r="AA351" s="86">
        <f>TRUNC(AA352+AA353+AA354+AA355+AA356)</f>
        <v>34647</v>
      </c>
      <c r="AB351" s="86">
        <f>TRUNC(AB352+AB353+AB354+AB355+AB356)</f>
        <v>14540</v>
      </c>
      <c r="AC351" s="86">
        <f>TRUNC(AC352+AC353+AC354+AC355+AC356)</f>
        <v>21012</v>
      </c>
      <c r="AD351" s="87"/>
    </row>
    <row r="352" spans="2:30" ht="19.7" customHeight="1">
      <c r="B352" s="88" t="s">
        <v>685</v>
      </c>
      <c r="C352" s="89" t="s">
        <v>4</v>
      </c>
      <c r="D352" s="471">
        <v>89000000</v>
      </c>
      <c r="E352" s="471"/>
      <c r="F352" s="471"/>
      <c r="G352" s="471"/>
      <c r="H352" s="471"/>
      <c r="I352" s="471" t="s">
        <v>605</v>
      </c>
      <c r="J352" s="471"/>
      <c r="K352" s="471">
        <v>2361</v>
      </c>
      <c r="L352" s="471"/>
      <c r="M352" s="471"/>
      <c r="N352" s="84" t="s">
        <v>594</v>
      </c>
      <c r="O352" s="471" t="s">
        <v>595</v>
      </c>
      <c r="P352" s="471"/>
      <c r="Q352" s="471"/>
      <c r="R352" s="84"/>
      <c r="S352" s="84"/>
      <c r="T352" s="84"/>
      <c r="U352" s="84"/>
      <c r="V352" s="84"/>
      <c r="W352" s="84"/>
      <c r="X352" s="84"/>
      <c r="Y352" s="84"/>
      <c r="Z352" s="90"/>
      <c r="AA352" s="91"/>
      <c r="AB352" s="91"/>
      <c r="AC352" s="91">
        <f>TRUNC(D352*K352*0.0000001,0)</f>
        <v>21012</v>
      </c>
      <c r="AD352" s="92" t="s">
        <v>4</v>
      </c>
    </row>
    <row r="353" spans="2:30" ht="19.7" customHeight="1">
      <c r="B353" s="88" t="s">
        <v>596</v>
      </c>
      <c r="C353" s="89" t="s">
        <v>597</v>
      </c>
      <c r="D353" s="470">
        <v>7.2</v>
      </c>
      <c r="E353" s="471"/>
      <c r="F353" s="471"/>
      <c r="G353" s="471"/>
      <c r="H353" s="84" t="s">
        <v>598</v>
      </c>
      <c r="I353" s="84" t="s">
        <v>594</v>
      </c>
      <c r="J353" s="471">
        <f>[186]자재단가!R6</f>
        <v>1496</v>
      </c>
      <c r="K353" s="471"/>
      <c r="L353" s="471"/>
      <c r="M353" s="471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90"/>
      <c r="AA353" s="91"/>
      <c r="AB353" s="91">
        <f>TRUNC(D353*J353,0)</f>
        <v>10771</v>
      </c>
      <c r="AC353" s="91"/>
      <c r="AD353" s="92" t="s">
        <v>4</v>
      </c>
    </row>
    <row r="354" spans="2:30" ht="19.7" customHeight="1">
      <c r="B354" s="88" t="s">
        <v>675</v>
      </c>
      <c r="C354" s="89" t="s">
        <v>600</v>
      </c>
      <c r="D354" s="470">
        <v>35</v>
      </c>
      <c r="E354" s="471"/>
      <c r="F354" s="471"/>
      <c r="G354" s="471"/>
      <c r="H354" s="84" t="s">
        <v>601</v>
      </c>
      <c r="I354" s="84" t="s">
        <v>594</v>
      </c>
      <c r="J354" s="471">
        <f>AB353</f>
        <v>10771</v>
      </c>
      <c r="K354" s="471"/>
      <c r="L354" s="471"/>
      <c r="M354" s="471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90"/>
      <c r="AA354" s="91"/>
      <c r="AB354" s="91">
        <f>TRUNC(D354/100*J354,0)</f>
        <v>3769</v>
      </c>
      <c r="AC354" s="91"/>
      <c r="AD354" s="92" t="s">
        <v>4</v>
      </c>
    </row>
    <row r="355" spans="2:30" ht="19.7" customHeight="1">
      <c r="B355" s="88" t="s">
        <v>234</v>
      </c>
      <c r="C355" s="89" t="s">
        <v>4</v>
      </c>
      <c r="D355" s="472">
        <v>1</v>
      </c>
      <c r="E355" s="471"/>
      <c r="F355" s="471"/>
      <c r="G355" s="84" t="s">
        <v>98</v>
      </c>
      <c r="H355" s="84" t="s">
        <v>594</v>
      </c>
      <c r="I355" s="471">
        <f>[186]노임단가!L57</f>
        <v>90701</v>
      </c>
      <c r="J355" s="471"/>
      <c r="K355" s="471"/>
      <c r="L355" s="471"/>
      <c r="M355" s="84" t="s">
        <v>594</v>
      </c>
      <c r="N355" s="471" t="s">
        <v>603</v>
      </c>
      <c r="O355" s="471"/>
      <c r="P355" s="471"/>
      <c r="Q355" s="471"/>
      <c r="R355" s="471"/>
      <c r="S355" s="471"/>
      <c r="T355" s="471"/>
      <c r="U355" s="471"/>
      <c r="V355" s="471"/>
      <c r="W355" s="84"/>
      <c r="X355" s="84"/>
      <c r="Y355" s="84"/>
      <c r="Z355" s="90"/>
      <c r="AA355" s="91">
        <f>TRUNC(D355*I355*[186]기계경비적용기준!E18,0)</f>
        <v>18896</v>
      </c>
      <c r="AB355" s="91"/>
      <c r="AC355" s="91"/>
      <c r="AD355" s="92" t="s">
        <v>4</v>
      </c>
    </row>
    <row r="356" spans="2:30" ht="19.7" customHeight="1">
      <c r="B356" s="88" t="s">
        <v>228</v>
      </c>
      <c r="C356" s="89" t="s">
        <v>4</v>
      </c>
      <c r="D356" s="472">
        <v>1</v>
      </c>
      <c r="E356" s="471"/>
      <c r="F356" s="471"/>
      <c r="G356" s="84" t="s">
        <v>98</v>
      </c>
      <c r="H356" s="84" t="s">
        <v>594</v>
      </c>
      <c r="I356" s="471">
        <f>[186]노임단가!L6</f>
        <v>75608</v>
      </c>
      <c r="J356" s="471"/>
      <c r="K356" s="471"/>
      <c r="L356" s="471"/>
      <c r="M356" s="84" t="s">
        <v>594</v>
      </c>
      <c r="N356" s="471" t="s">
        <v>603</v>
      </c>
      <c r="O356" s="471"/>
      <c r="P356" s="471"/>
      <c r="Q356" s="471"/>
      <c r="R356" s="471"/>
      <c r="S356" s="471"/>
      <c r="T356" s="471"/>
      <c r="U356" s="471"/>
      <c r="V356" s="471"/>
      <c r="W356" s="84"/>
      <c r="X356" s="84"/>
      <c r="Y356" s="84"/>
      <c r="Z356" s="90"/>
      <c r="AA356" s="91">
        <f>TRUNC(D356*I356*[186]기계경비적용기준!E18,0)</f>
        <v>15751</v>
      </c>
      <c r="AB356" s="91"/>
      <c r="AC356" s="91"/>
      <c r="AD356" s="92" t="s">
        <v>4</v>
      </c>
    </row>
    <row r="357" spans="2:30" ht="19.7" customHeight="1">
      <c r="B357" s="88" t="s">
        <v>4</v>
      </c>
      <c r="C357" s="89" t="s">
        <v>4</v>
      </c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90"/>
      <c r="AA357" s="91"/>
      <c r="AB357" s="91"/>
      <c r="AC357" s="91"/>
      <c r="AD357" s="92" t="s">
        <v>4</v>
      </c>
    </row>
    <row r="358" spans="2:30" ht="19.7" customHeight="1">
      <c r="B358" s="82" t="s">
        <v>686</v>
      </c>
      <c r="C358" s="83" t="s">
        <v>687</v>
      </c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5" t="str">
        <f>TEXT(AA358+AB358+AC358,"#,##0")</f>
        <v>736</v>
      </c>
      <c r="AA358" s="86">
        <f>TRUNC(AA359)</f>
        <v>0</v>
      </c>
      <c r="AB358" s="86">
        <f>TRUNC(AB359)</f>
        <v>0</v>
      </c>
      <c r="AC358" s="86">
        <f>TRUNC(AC359)</f>
        <v>736</v>
      </c>
      <c r="AD358" s="87"/>
    </row>
    <row r="359" spans="2:30" ht="19.7" customHeight="1">
      <c r="B359" s="88" t="s">
        <v>592</v>
      </c>
      <c r="C359" s="89" t="s">
        <v>4</v>
      </c>
      <c r="D359" s="471">
        <v>6386</v>
      </c>
      <c r="E359" s="471"/>
      <c r="F359" s="471"/>
      <c r="G359" s="471"/>
      <c r="H359" s="471"/>
      <c r="I359" s="471" t="s">
        <v>593</v>
      </c>
      <c r="J359" s="471"/>
      <c r="K359" s="476">
        <f>[186]기계경비적용기준!D7</f>
        <v>1153.3</v>
      </c>
      <c r="L359" s="471"/>
      <c r="M359" s="471"/>
      <c r="N359" s="84" t="s">
        <v>594</v>
      </c>
      <c r="O359" s="471">
        <v>1000</v>
      </c>
      <c r="P359" s="471"/>
      <c r="Q359" s="471"/>
      <c r="R359" s="84" t="s">
        <v>594</v>
      </c>
      <c r="S359" s="471" t="s">
        <v>595</v>
      </c>
      <c r="T359" s="471"/>
      <c r="U359" s="471"/>
      <c r="V359" s="84"/>
      <c r="W359" s="84"/>
      <c r="X359" s="84"/>
      <c r="Y359" s="84"/>
      <c r="Z359" s="90"/>
      <c r="AA359" s="91"/>
      <c r="AB359" s="91"/>
      <c r="AC359" s="91">
        <f>TRUNC(TRUNC(D359*K359)/1000) * 1000*O359*0.0000001</f>
        <v>736.4</v>
      </c>
      <c r="AD359" s="92" t="s">
        <v>4</v>
      </c>
    </row>
    <row r="360" spans="2:30" ht="19.7" customHeight="1">
      <c r="B360" s="88" t="s">
        <v>4</v>
      </c>
      <c r="C360" s="89" t="s">
        <v>4</v>
      </c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90"/>
      <c r="AA360" s="91"/>
      <c r="AB360" s="91"/>
      <c r="AC360" s="91"/>
      <c r="AD360" s="92" t="s">
        <v>4</v>
      </c>
    </row>
    <row r="361" spans="2:30" ht="19.7" customHeight="1">
      <c r="B361" s="82" t="s">
        <v>688</v>
      </c>
      <c r="C361" s="83" t="s">
        <v>689</v>
      </c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5" t="str">
        <f>TEXT(AA361+AB361+AC361,"#,##0")</f>
        <v>1,419</v>
      </c>
      <c r="AA361" s="86">
        <f>TRUNC(AA362)</f>
        <v>0</v>
      </c>
      <c r="AB361" s="86">
        <f>TRUNC(AB362)</f>
        <v>0</v>
      </c>
      <c r="AC361" s="86">
        <f>TRUNC(AC362)</f>
        <v>1419</v>
      </c>
      <c r="AD361" s="87"/>
    </row>
    <row r="362" spans="2:30" ht="19.7" customHeight="1">
      <c r="B362" s="88" t="s">
        <v>592</v>
      </c>
      <c r="C362" s="89" t="s">
        <v>4</v>
      </c>
      <c r="D362" s="471">
        <v>12309</v>
      </c>
      <c r="E362" s="471"/>
      <c r="F362" s="471"/>
      <c r="G362" s="471"/>
      <c r="H362" s="471"/>
      <c r="I362" s="471" t="s">
        <v>593</v>
      </c>
      <c r="J362" s="471"/>
      <c r="K362" s="476">
        <f>[186]기계경비적용기준!D7</f>
        <v>1153.3</v>
      </c>
      <c r="L362" s="471"/>
      <c r="M362" s="471"/>
      <c r="N362" s="84" t="s">
        <v>594</v>
      </c>
      <c r="O362" s="471">
        <v>1000</v>
      </c>
      <c r="P362" s="471"/>
      <c r="Q362" s="471"/>
      <c r="R362" s="84" t="s">
        <v>594</v>
      </c>
      <c r="S362" s="471" t="s">
        <v>595</v>
      </c>
      <c r="T362" s="471"/>
      <c r="U362" s="471"/>
      <c r="V362" s="84"/>
      <c r="W362" s="84"/>
      <c r="X362" s="84"/>
      <c r="Y362" s="84"/>
      <c r="Z362" s="90"/>
      <c r="AA362" s="91"/>
      <c r="AB362" s="91"/>
      <c r="AC362" s="91">
        <f>TRUNC(TRUNC(D362*K362)/1000) * 1000*O362*0.0000001</f>
        <v>1419.5</v>
      </c>
      <c r="AD362" s="92" t="s">
        <v>4</v>
      </c>
    </row>
    <row r="363" spans="2:30" ht="19.7" customHeight="1">
      <c r="B363" s="88" t="s">
        <v>4</v>
      </c>
      <c r="C363" s="89" t="s">
        <v>4</v>
      </c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90"/>
      <c r="AA363" s="91"/>
      <c r="AB363" s="91"/>
      <c r="AC363" s="91"/>
      <c r="AD363" s="92" t="s">
        <v>4</v>
      </c>
    </row>
    <row r="364" spans="2:30" ht="19.7" customHeight="1">
      <c r="B364" s="82" t="s">
        <v>690</v>
      </c>
      <c r="C364" s="83" t="s">
        <v>691</v>
      </c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5" t="str">
        <f>TEXT(AA364+AB364+AC364,"#,##0")</f>
        <v>2,076</v>
      </c>
      <c r="AA364" s="86">
        <f>TRUNC(AA365)</f>
        <v>0</v>
      </c>
      <c r="AB364" s="86">
        <f>TRUNC(AB365)</f>
        <v>0</v>
      </c>
      <c r="AC364" s="86">
        <f>TRUNC(AC365)</f>
        <v>2076</v>
      </c>
      <c r="AD364" s="87"/>
    </row>
    <row r="365" spans="2:30" ht="19.7" customHeight="1">
      <c r="B365" s="88" t="s">
        <v>592</v>
      </c>
      <c r="C365" s="89" t="s">
        <v>4</v>
      </c>
      <c r="D365" s="471">
        <v>18003</v>
      </c>
      <c r="E365" s="471"/>
      <c r="F365" s="471"/>
      <c r="G365" s="471"/>
      <c r="H365" s="471"/>
      <c r="I365" s="471" t="s">
        <v>593</v>
      </c>
      <c r="J365" s="471"/>
      <c r="K365" s="476">
        <f>[186]기계경비적용기준!D7</f>
        <v>1153.3</v>
      </c>
      <c r="L365" s="471"/>
      <c r="M365" s="471"/>
      <c r="N365" s="84" t="s">
        <v>594</v>
      </c>
      <c r="O365" s="471">
        <v>1000</v>
      </c>
      <c r="P365" s="471"/>
      <c r="Q365" s="471"/>
      <c r="R365" s="84" t="s">
        <v>594</v>
      </c>
      <c r="S365" s="471" t="s">
        <v>595</v>
      </c>
      <c r="T365" s="471"/>
      <c r="U365" s="471"/>
      <c r="V365" s="84"/>
      <c r="W365" s="84"/>
      <c r="X365" s="84"/>
      <c r="Y365" s="84"/>
      <c r="Z365" s="90"/>
      <c r="AA365" s="91"/>
      <c r="AB365" s="91"/>
      <c r="AC365" s="91">
        <f>TRUNC(TRUNC(D365*K365)/1000) * 1000*O365*0.0000001</f>
        <v>2076.1999999999998</v>
      </c>
      <c r="AD365" s="92" t="s">
        <v>4</v>
      </c>
    </row>
    <row r="366" spans="2:30" ht="19.7" customHeight="1">
      <c r="B366" s="88" t="s">
        <v>4</v>
      </c>
      <c r="C366" s="89" t="s">
        <v>4</v>
      </c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90"/>
      <c r="AA366" s="91"/>
      <c r="AB366" s="91"/>
      <c r="AC366" s="91"/>
      <c r="AD366" s="92" t="s">
        <v>4</v>
      </c>
    </row>
    <row r="367" spans="2:30" ht="19.7" customHeight="1">
      <c r="B367" s="82" t="s">
        <v>692</v>
      </c>
      <c r="C367" s="83" t="s">
        <v>693</v>
      </c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5" t="str">
        <f>TEXT(AA367+AB367+AC367,"#,##0")</f>
        <v>2,947</v>
      </c>
      <c r="AA367" s="86">
        <f>TRUNC(AA368)</f>
        <v>0</v>
      </c>
      <c r="AB367" s="86">
        <f>TRUNC(AB368)</f>
        <v>0</v>
      </c>
      <c r="AC367" s="86">
        <f>TRUNC(AC368)</f>
        <v>2947</v>
      </c>
      <c r="AD367" s="87"/>
    </row>
    <row r="368" spans="2:30" ht="19.7" customHeight="1">
      <c r="B368" s="88" t="s">
        <v>592</v>
      </c>
      <c r="C368" s="89" t="s">
        <v>4</v>
      </c>
      <c r="D368" s="471">
        <v>25558</v>
      </c>
      <c r="E368" s="471"/>
      <c r="F368" s="471"/>
      <c r="G368" s="471"/>
      <c r="H368" s="471"/>
      <c r="I368" s="471" t="s">
        <v>593</v>
      </c>
      <c r="J368" s="471"/>
      <c r="K368" s="476">
        <f>[186]기계경비적용기준!D7</f>
        <v>1153.3</v>
      </c>
      <c r="L368" s="471"/>
      <c r="M368" s="471"/>
      <c r="N368" s="84" t="s">
        <v>594</v>
      </c>
      <c r="O368" s="471">
        <v>1000</v>
      </c>
      <c r="P368" s="471"/>
      <c r="Q368" s="471"/>
      <c r="R368" s="84" t="s">
        <v>594</v>
      </c>
      <c r="S368" s="471" t="s">
        <v>595</v>
      </c>
      <c r="T368" s="471"/>
      <c r="U368" s="471"/>
      <c r="V368" s="84"/>
      <c r="W368" s="84"/>
      <c r="X368" s="84"/>
      <c r="Y368" s="84"/>
      <c r="Z368" s="90"/>
      <c r="AA368" s="91"/>
      <c r="AB368" s="91"/>
      <c r="AC368" s="91">
        <f>TRUNC(TRUNC(D368*K368)/1000) * 1000*O368*0.0000001</f>
        <v>2947.6</v>
      </c>
      <c r="AD368" s="92" t="s">
        <v>4</v>
      </c>
    </row>
    <row r="369" spans="2:30" ht="19.7" customHeight="1">
      <c r="B369" s="88" t="s">
        <v>4</v>
      </c>
      <c r="C369" s="89" t="s">
        <v>4</v>
      </c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90"/>
      <c r="AA369" s="91"/>
      <c r="AB369" s="91"/>
      <c r="AC369" s="91"/>
      <c r="AD369" s="92" t="s">
        <v>4</v>
      </c>
    </row>
    <row r="370" spans="2:30" ht="19.7" customHeight="1">
      <c r="B370" s="82" t="s">
        <v>694</v>
      </c>
      <c r="C370" s="83" t="s">
        <v>695</v>
      </c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5" t="str">
        <f>TEXT(AA370+AB370+AC370,"#,##0")</f>
        <v>4,782</v>
      </c>
      <c r="AA370" s="86">
        <f>TRUNC(AA371)</f>
        <v>0</v>
      </c>
      <c r="AB370" s="86">
        <f>TRUNC(AB371)</f>
        <v>0</v>
      </c>
      <c r="AC370" s="86">
        <f>TRUNC(AC371)</f>
        <v>4782</v>
      </c>
      <c r="AD370" s="87"/>
    </row>
    <row r="371" spans="2:30" ht="19.7" customHeight="1">
      <c r="B371" s="88" t="s">
        <v>592</v>
      </c>
      <c r="C371" s="89" t="s">
        <v>4</v>
      </c>
      <c r="D371" s="471">
        <v>41472</v>
      </c>
      <c r="E371" s="471"/>
      <c r="F371" s="471"/>
      <c r="G371" s="471"/>
      <c r="H371" s="471"/>
      <c r="I371" s="471" t="s">
        <v>593</v>
      </c>
      <c r="J371" s="471"/>
      <c r="K371" s="476">
        <f>[186]기계경비적용기준!D7</f>
        <v>1153.3</v>
      </c>
      <c r="L371" s="471"/>
      <c r="M371" s="471"/>
      <c r="N371" s="84" t="s">
        <v>594</v>
      </c>
      <c r="O371" s="471">
        <v>1000</v>
      </c>
      <c r="P371" s="471"/>
      <c r="Q371" s="471"/>
      <c r="R371" s="84" t="s">
        <v>594</v>
      </c>
      <c r="S371" s="471" t="s">
        <v>595</v>
      </c>
      <c r="T371" s="471"/>
      <c r="U371" s="471"/>
      <c r="V371" s="84"/>
      <c r="W371" s="84"/>
      <c r="X371" s="84"/>
      <c r="Y371" s="84"/>
      <c r="Z371" s="90"/>
      <c r="AA371" s="91"/>
      <c r="AB371" s="91"/>
      <c r="AC371" s="91">
        <f>TRUNC(TRUNC(D371*K371)/1000) * 1000*O371*0.0000001</f>
        <v>4782.8999999999996</v>
      </c>
      <c r="AD371" s="92" t="s">
        <v>4</v>
      </c>
    </row>
    <row r="372" spans="2:30" ht="19.7" customHeight="1">
      <c r="B372" s="88" t="s">
        <v>4</v>
      </c>
      <c r="C372" s="89" t="s">
        <v>4</v>
      </c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90"/>
      <c r="AA372" s="91"/>
      <c r="AB372" s="91"/>
      <c r="AC372" s="91"/>
      <c r="AD372" s="92" t="s">
        <v>4</v>
      </c>
    </row>
    <row r="373" spans="2:30" ht="19.7" customHeight="1">
      <c r="B373" s="107" t="s">
        <v>696</v>
      </c>
      <c r="C373" s="108" t="s">
        <v>697</v>
      </c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103"/>
      <c r="W373" s="103"/>
      <c r="X373" s="103"/>
      <c r="Y373" s="103"/>
      <c r="Z373" s="109" t="str">
        <f>TEXT(AA373+AB373+AC373,"#,##0")</f>
        <v>5,103</v>
      </c>
      <c r="AA373" s="110">
        <f>TRUNC(AA374)</f>
        <v>0</v>
      </c>
      <c r="AB373" s="110">
        <f>TRUNC(AB374)</f>
        <v>0</v>
      </c>
      <c r="AC373" s="110">
        <f>TRUNC(AC374)</f>
        <v>5103</v>
      </c>
      <c r="AD373" s="111"/>
    </row>
    <row r="374" spans="2:30" ht="19.7" customHeight="1">
      <c r="B374" s="88" t="s">
        <v>592</v>
      </c>
      <c r="C374" s="89" t="s">
        <v>4</v>
      </c>
      <c r="D374" s="471">
        <v>44250</v>
      </c>
      <c r="E374" s="471"/>
      <c r="F374" s="471"/>
      <c r="G374" s="471"/>
      <c r="H374" s="471"/>
      <c r="I374" s="471" t="s">
        <v>593</v>
      </c>
      <c r="J374" s="471"/>
      <c r="K374" s="476">
        <f>[186]기계경비적용기준!D7</f>
        <v>1153.3</v>
      </c>
      <c r="L374" s="471"/>
      <c r="M374" s="471"/>
      <c r="N374" s="84" t="s">
        <v>594</v>
      </c>
      <c r="O374" s="471">
        <v>1000</v>
      </c>
      <c r="P374" s="471"/>
      <c r="Q374" s="471"/>
      <c r="R374" s="84" t="s">
        <v>594</v>
      </c>
      <c r="S374" s="471" t="s">
        <v>595</v>
      </c>
      <c r="T374" s="471"/>
      <c r="U374" s="471"/>
      <c r="V374" s="84"/>
      <c r="W374" s="84"/>
      <c r="X374" s="84"/>
      <c r="Y374" s="84"/>
      <c r="Z374" s="90"/>
      <c r="AA374" s="91"/>
      <c r="AB374" s="91"/>
      <c r="AC374" s="91">
        <f>TRUNC(TRUNC(D374*K374)/1000) * 1000*O374*0.0000001</f>
        <v>5103.3</v>
      </c>
      <c r="AD374" s="92" t="s">
        <v>4</v>
      </c>
    </row>
    <row r="375" spans="2:30" ht="19.7" customHeight="1">
      <c r="B375" s="88" t="s">
        <v>4</v>
      </c>
      <c r="C375" s="89" t="s">
        <v>4</v>
      </c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90"/>
      <c r="AA375" s="91"/>
      <c r="AB375" s="91"/>
      <c r="AC375" s="91"/>
      <c r="AD375" s="92" t="s">
        <v>4</v>
      </c>
    </row>
    <row r="376" spans="2:30" ht="19.7" customHeight="1">
      <c r="B376" s="82" t="s">
        <v>698</v>
      </c>
      <c r="C376" s="83" t="s">
        <v>699</v>
      </c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5" t="str">
        <f>TEXT(AA376+AB376+AC376,"#,##0")</f>
        <v>6,049</v>
      </c>
      <c r="AA376" s="86">
        <f>TRUNC(AA377)</f>
        <v>0</v>
      </c>
      <c r="AB376" s="86">
        <f>TRUNC(AB377)</f>
        <v>0</v>
      </c>
      <c r="AC376" s="86">
        <f>TRUNC(AC377)</f>
        <v>6049</v>
      </c>
      <c r="AD376" s="87"/>
    </row>
    <row r="377" spans="2:30" ht="19.7" customHeight="1">
      <c r="B377" s="88" t="s">
        <v>592</v>
      </c>
      <c r="C377" s="89" t="s">
        <v>4</v>
      </c>
      <c r="D377" s="471">
        <v>52451</v>
      </c>
      <c r="E377" s="471"/>
      <c r="F377" s="471"/>
      <c r="G377" s="471"/>
      <c r="H377" s="471"/>
      <c r="I377" s="471" t="s">
        <v>593</v>
      </c>
      <c r="J377" s="471"/>
      <c r="K377" s="476">
        <f>[186]기계경비적용기준!D7</f>
        <v>1153.3</v>
      </c>
      <c r="L377" s="471"/>
      <c r="M377" s="471"/>
      <c r="N377" s="84" t="s">
        <v>594</v>
      </c>
      <c r="O377" s="471">
        <v>1000</v>
      </c>
      <c r="P377" s="471"/>
      <c r="Q377" s="471"/>
      <c r="R377" s="84" t="s">
        <v>594</v>
      </c>
      <c r="S377" s="471" t="s">
        <v>595</v>
      </c>
      <c r="T377" s="471"/>
      <c r="U377" s="471"/>
      <c r="V377" s="84"/>
      <c r="W377" s="84"/>
      <c r="X377" s="84"/>
      <c r="Y377" s="84"/>
      <c r="Z377" s="90"/>
      <c r="AA377" s="91"/>
      <c r="AB377" s="91"/>
      <c r="AC377" s="91">
        <f>TRUNC(TRUNC(D377*K377)/1000) * 1000*O377*0.0000001</f>
        <v>6049.0999999999995</v>
      </c>
      <c r="AD377" s="92" t="s">
        <v>4</v>
      </c>
    </row>
    <row r="378" spans="2:30" ht="19.7" customHeight="1">
      <c r="B378" s="88" t="s">
        <v>4</v>
      </c>
      <c r="C378" s="89" t="s">
        <v>4</v>
      </c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90"/>
      <c r="AA378" s="91"/>
      <c r="AB378" s="91"/>
      <c r="AC378" s="91"/>
      <c r="AD378" s="92" t="s">
        <v>4</v>
      </c>
    </row>
    <row r="379" spans="2:30" ht="19.7" customHeight="1">
      <c r="B379" s="82" t="s">
        <v>700</v>
      </c>
      <c r="C379" s="83" t="s">
        <v>701</v>
      </c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5" t="str">
        <f>TEXT(AA379+AB379+AC379,"#,##0")</f>
        <v>7,867</v>
      </c>
      <c r="AA379" s="86">
        <f>TRUNC(AA380)</f>
        <v>0</v>
      </c>
      <c r="AB379" s="86">
        <f>TRUNC(AB380)</f>
        <v>0</v>
      </c>
      <c r="AC379" s="86">
        <f>TRUNC(AC380)</f>
        <v>7867</v>
      </c>
      <c r="AD379" s="87"/>
    </row>
    <row r="380" spans="2:30" ht="19.7" customHeight="1">
      <c r="B380" s="88" t="s">
        <v>592</v>
      </c>
      <c r="C380" s="89" t="s">
        <v>4</v>
      </c>
      <c r="D380" s="471">
        <v>68221</v>
      </c>
      <c r="E380" s="471"/>
      <c r="F380" s="471"/>
      <c r="G380" s="471"/>
      <c r="H380" s="471"/>
      <c r="I380" s="471" t="s">
        <v>593</v>
      </c>
      <c r="J380" s="471"/>
      <c r="K380" s="476">
        <f>[186]기계경비적용기준!D7</f>
        <v>1153.3</v>
      </c>
      <c r="L380" s="471"/>
      <c r="M380" s="471"/>
      <c r="N380" s="84" t="s">
        <v>594</v>
      </c>
      <c r="O380" s="471">
        <v>1000</v>
      </c>
      <c r="P380" s="471"/>
      <c r="Q380" s="471"/>
      <c r="R380" s="84" t="s">
        <v>594</v>
      </c>
      <c r="S380" s="471" t="s">
        <v>595</v>
      </c>
      <c r="T380" s="471"/>
      <c r="U380" s="471"/>
      <c r="V380" s="84"/>
      <c r="W380" s="84"/>
      <c r="X380" s="84"/>
      <c r="Y380" s="84"/>
      <c r="Z380" s="90"/>
      <c r="AA380" s="91"/>
      <c r="AB380" s="91"/>
      <c r="AC380" s="91">
        <f>TRUNC(TRUNC(D380*K380)/1000) * 1000*O380*0.0000001</f>
        <v>7867.9</v>
      </c>
      <c r="AD380" s="92" t="s">
        <v>4</v>
      </c>
    </row>
    <row r="381" spans="2:30" ht="19.7" customHeight="1">
      <c r="B381" s="88" t="s">
        <v>4</v>
      </c>
      <c r="C381" s="89" t="s">
        <v>4</v>
      </c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90"/>
      <c r="AA381" s="91"/>
      <c r="AB381" s="91"/>
      <c r="AC381" s="91"/>
      <c r="AD381" s="92" t="s">
        <v>4</v>
      </c>
    </row>
    <row r="382" spans="2:30" ht="19.7" customHeight="1">
      <c r="B382" s="82" t="s">
        <v>702</v>
      </c>
      <c r="C382" s="83" t="s">
        <v>703</v>
      </c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5" t="str">
        <f>TEXT(AA382+AB382+AC382,"#,##0")</f>
        <v>9,954</v>
      </c>
      <c r="AA382" s="86">
        <f>TRUNC(AA383)</f>
        <v>0</v>
      </c>
      <c r="AB382" s="86">
        <f>TRUNC(AB383)</f>
        <v>0</v>
      </c>
      <c r="AC382" s="86">
        <f>TRUNC(AC383)</f>
        <v>9954</v>
      </c>
      <c r="AD382" s="87"/>
    </row>
    <row r="383" spans="2:30" ht="19.7" customHeight="1">
      <c r="B383" s="88" t="s">
        <v>592</v>
      </c>
      <c r="C383" s="89" t="s">
        <v>4</v>
      </c>
      <c r="D383" s="471">
        <v>86309</v>
      </c>
      <c r="E383" s="471"/>
      <c r="F383" s="471"/>
      <c r="G383" s="471"/>
      <c r="H383" s="471"/>
      <c r="I383" s="471" t="s">
        <v>593</v>
      </c>
      <c r="J383" s="471"/>
      <c r="K383" s="476">
        <f>[186]기계경비적용기준!D7</f>
        <v>1153.3</v>
      </c>
      <c r="L383" s="471"/>
      <c r="M383" s="471"/>
      <c r="N383" s="84" t="s">
        <v>594</v>
      </c>
      <c r="O383" s="471">
        <v>1000</v>
      </c>
      <c r="P383" s="471"/>
      <c r="Q383" s="471"/>
      <c r="R383" s="84" t="s">
        <v>594</v>
      </c>
      <c r="S383" s="471" t="s">
        <v>595</v>
      </c>
      <c r="T383" s="471"/>
      <c r="U383" s="471"/>
      <c r="V383" s="84"/>
      <c r="W383" s="84"/>
      <c r="X383" s="84"/>
      <c r="Y383" s="84"/>
      <c r="Z383" s="90"/>
      <c r="AA383" s="91"/>
      <c r="AB383" s="91"/>
      <c r="AC383" s="91">
        <f>TRUNC(TRUNC(D383*K383)/1000) * 1000*O383*0.0000001</f>
        <v>9954</v>
      </c>
      <c r="AD383" s="92" t="s">
        <v>4</v>
      </c>
    </row>
    <row r="384" spans="2:30" ht="19.7" customHeight="1">
      <c r="B384" s="88" t="s">
        <v>4</v>
      </c>
      <c r="C384" s="89" t="s">
        <v>4</v>
      </c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90"/>
      <c r="AA384" s="91"/>
      <c r="AB384" s="91"/>
      <c r="AC384" s="91"/>
      <c r="AD384" s="92" t="s">
        <v>4</v>
      </c>
    </row>
    <row r="385" spans="2:30" ht="19.7" customHeight="1">
      <c r="B385" s="82" t="s">
        <v>704</v>
      </c>
      <c r="C385" s="83" t="s">
        <v>687</v>
      </c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5" t="str">
        <f>TEXT(AA385+AB385+AC385,"#,##0")</f>
        <v>789</v>
      </c>
      <c r="AA385" s="86">
        <f>TRUNC(AA386)</f>
        <v>0</v>
      </c>
      <c r="AB385" s="86">
        <f>TRUNC(AB386)</f>
        <v>0</v>
      </c>
      <c r="AC385" s="86">
        <f>TRUNC(AC386)</f>
        <v>789</v>
      </c>
      <c r="AD385" s="87"/>
    </row>
    <row r="386" spans="2:30" ht="19.7" customHeight="1">
      <c r="B386" s="88" t="s">
        <v>592</v>
      </c>
      <c r="C386" s="89" t="s">
        <v>4</v>
      </c>
      <c r="D386" s="471">
        <v>6847</v>
      </c>
      <c r="E386" s="471"/>
      <c r="F386" s="471"/>
      <c r="G386" s="471"/>
      <c r="H386" s="471"/>
      <c r="I386" s="471" t="s">
        <v>593</v>
      </c>
      <c r="J386" s="471"/>
      <c r="K386" s="476">
        <f>[186]기계경비적용기준!D7</f>
        <v>1153.3</v>
      </c>
      <c r="L386" s="471"/>
      <c r="M386" s="471"/>
      <c r="N386" s="84" t="s">
        <v>594</v>
      </c>
      <c r="O386" s="471">
        <v>1000</v>
      </c>
      <c r="P386" s="471"/>
      <c r="Q386" s="471"/>
      <c r="R386" s="84" t="s">
        <v>594</v>
      </c>
      <c r="S386" s="471" t="s">
        <v>595</v>
      </c>
      <c r="T386" s="471"/>
      <c r="U386" s="471"/>
      <c r="V386" s="84"/>
      <c r="W386" s="84"/>
      <c r="X386" s="84"/>
      <c r="Y386" s="84"/>
      <c r="Z386" s="90"/>
      <c r="AA386" s="91"/>
      <c r="AB386" s="91"/>
      <c r="AC386" s="91">
        <f>TRUNC(TRUNC(D386*K386)/1000) * 1000*O386*0.0000001</f>
        <v>789.59999999999991</v>
      </c>
      <c r="AD386" s="92" t="s">
        <v>4</v>
      </c>
    </row>
    <row r="387" spans="2:30" ht="19.7" customHeight="1">
      <c r="B387" s="88" t="s">
        <v>4</v>
      </c>
      <c r="C387" s="89" t="s">
        <v>4</v>
      </c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90"/>
      <c r="AA387" s="91"/>
      <c r="AB387" s="91"/>
      <c r="AC387" s="91"/>
      <c r="AD387" s="92" t="s">
        <v>4</v>
      </c>
    </row>
    <row r="388" spans="2:30" ht="19.7" customHeight="1">
      <c r="B388" s="82" t="s">
        <v>705</v>
      </c>
      <c r="C388" s="83" t="s">
        <v>689</v>
      </c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5" t="str">
        <f>TEXT(AA388+AB388+AC388,"#,##0")</f>
        <v>1,418</v>
      </c>
      <c r="AA388" s="86">
        <f>TRUNC(AA389)</f>
        <v>0</v>
      </c>
      <c r="AB388" s="86">
        <f>TRUNC(AB389)</f>
        <v>0</v>
      </c>
      <c r="AC388" s="86">
        <f>TRUNC(AC389)</f>
        <v>1418</v>
      </c>
      <c r="AD388" s="87"/>
    </row>
    <row r="389" spans="2:30" ht="19.7" customHeight="1">
      <c r="B389" s="88" t="s">
        <v>592</v>
      </c>
      <c r="C389" s="89" t="s">
        <v>4</v>
      </c>
      <c r="D389" s="471">
        <v>12297</v>
      </c>
      <c r="E389" s="471"/>
      <c r="F389" s="471"/>
      <c r="G389" s="471"/>
      <c r="H389" s="471"/>
      <c r="I389" s="471" t="s">
        <v>593</v>
      </c>
      <c r="J389" s="471"/>
      <c r="K389" s="476">
        <f>[186]기계경비적용기준!D7</f>
        <v>1153.3</v>
      </c>
      <c r="L389" s="471"/>
      <c r="M389" s="471"/>
      <c r="N389" s="84" t="s">
        <v>594</v>
      </c>
      <c r="O389" s="471">
        <v>1000</v>
      </c>
      <c r="P389" s="471"/>
      <c r="Q389" s="471"/>
      <c r="R389" s="84" t="s">
        <v>594</v>
      </c>
      <c r="S389" s="471" t="s">
        <v>595</v>
      </c>
      <c r="T389" s="471"/>
      <c r="U389" s="471"/>
      <c r="V389" s="84"/>
      <c r="W389" s="84"/>
      <c r="X389" s="84"/>
      <c r="Y389" s="84"/>
      <c r="Z389" s="90"/>
      <c r="AA389" s="91"/>
      <c r="AB389" s="91"/>
      <c r="AC389" s="91">
        <f>TRUNC(TRUNC(D389*K389)/1000) * 1000*O389*0.0000001</f>
        <v>1418.2</v>
      </c>
      <c r="AD389" s="92" t="s">
        <v>4</v>
      </c>
    </row>
    <row r="390" spans="2:30" ht="19.7" customHeight="1">
      <c r="B390" s="88" t="s">
        <v>4</v>
      </c>
      <c r="C390" s="89" t="s">
        <v>4</v>
      </c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90"/>
      <c r="AA390" s="91"/>
      <c r="AB390" s="91"/>
      <c r="AC390" s="91"/>
      <c r="AD390" s="92" t="s">
        <v>4</v>
      </c>
    </row>
    <row r="391" spans="2:30" ht="19.7" customHeight="1">
      <c r="B391" s="82" t="s">
        <v>706</v>
      </c>
      <c r="C391" s="83" t="s">
        <v>691</v>
      </c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5" t="str">
        <f>TEXT(AA391+AB391+AC391,"#,##0")</f>
        <v>2,116</v>
      </c>
      <c r="AA391" s="86">
        <f>TRUNC(AA392)</f>
        <v>0</v>
      </c>
      <c r="AB391" s="86">
        <f>TRUNC(AB392)</f>
        <v>0</v>
      </c>
      <c r="AC391" s="86">
        <f>TRUNC(AC392)</f>
        <v>2116</v>
      </c>
      <c r="AD391" s="87"/>
    </row>
    <row r="392" spans="2:30" ht="19.7" customHeight="1">
      <c r="B392" s="88" t="s">
        <v>592</v>
      </c>
      <c r="C392" s="89" t="s">
        <v>4</v>
      </c>
      <c r="D392" s="471">
        <v>18352</v>
      </c>
      <c r="E392" s="471"/>
      <c r="F392" s="471"/>
      <c r="G392" s="471"/>
      <c r="H392" s="471"/>
      <c r="I392" s="471" t="s">
        <v>593</v>
      </c>
      <c r="J392" s="471"/>
      <c r="K392" s="476">
        <f>[186]기계경비적용기준!D7</f>
        <v>1153.3</v>
      </c>
      <c r="L392" s="471"/>
      <c r="M392" s="471"/>
      <c r="N392" s="84" t="s">
        <v>594</v>
      </c>
      <c r="O392" s="471">
        <v>1000</v>
      </c>
      <c r="P392" s="471"/>
      <c r="Q392" s="471"/>
      <c r="R392" s="84" t="s">
        <v>594</v>
      </c>
      <c r="S392" s="471" t="s">
        <v>595</v>
      </c>
      <c r="T392" s="471"/>
      <c r="U392" s="471"/>
      <c r="V392" s="84"/>
      <c r="W392" s="84"/>
      <c r="X392" s="84"/>
      <c r="Y392" s="84"/>
      <c r="Z392" s="90"/>
      <c r="AA392" s="91"/>
      <c r="AB392" s="91"/>
      <c r="AC392" s="91">
        <f>TRUNC(TRUNC(D392*K392)/1000) * 1000*O392*0.0000001</f>
        <v>2116.5</v>
      </c>
      <c r="AD392" s="92" t="s">
        <v>4</v>
      </c>
    </row>
    <row r="393" spans="2:30" ht="19.7" customHeight="1">
      <c r="B393" s="88" t="s">
        <v>4</v>
      </c>
      <c r="C393" s="89" t="s">
        <v>4</v>
      </c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90"/>
      <c r="AA393" s="91"/>
      <c r="AB393" s="91"/>
      <c r="AC393" s="91"/>
      <c r="AD393" s="92" t="s">
        <v>4</v>
      </c>
    </row>
    <row r="394" spans="2:30" ht="19.7" customHeight="1">
      <c r="B394" s="82" t="s">
        <v>707</v>
      </c>
      <c r="C394" s="83" t="s">
        <v>693</v>
      </c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5" t="str">
        <f>TEXT(AA394+AB394+AC394,"#,##0")</f>
        <v>2,633</v>
      </c>
      <c r="AA394" s="86">
        <f>TRUNC(AA395)</f>
        <v>0</v>
      </c>
      <c r="AB394" s="86">
        <f>TRUNC(AB395)</f>
        <v>0</v>
      </c>
      <c r="AC394" s="86">
        <f>TRUNC(AC395)</f>
        <v>2633</v>
      </c>
      <c r="AD394" s="87"/>
    </row>
    <row r="395" spans="2:30" ht="19.7" customHeight="1">
      <c r="B395" s="88" t="s">
        <v>592</v>
      </c>
      <c r="C395" s="89" t="s">
        <v>4</v>
      </c>
      <c r="D395" s="471">
        <v>22831</v>
      </c>
      <c r="E395" s="471"/>
      <c r="F395" s="471"/>
      <c r="G395" s="471"/>
      <c r="H395" s="471"/>
      <c r="I395" s="471" t="s">
        <v>593</v>
      </c>
      <c r="J395" s="471"/>
      <c r="K395" s="476">
        <f>[186]기계경비적용기준!D7</f>
        <v>1153.3</v>
      </c>
      <c r="L395" s="471"/>
      <c r="M395" s="471"/>
      <c r="N395" s="84" t="s">
        <v>594</v>
      </c>
      <c r="O395" s="471">
        <v>1000</v>
      </c>
      <c r="P395" s="471"/>
      <c r="Q395" s="471"/>
      <c r="R395" s="84" t="s">
        <v>594</v>
      </c>
      <c r="S395" s="471" t="s">
        <v>595</v>
      </c>
      <c r="T395" s="471"/>
      <c r="U395" s="471"/>
      <c r="V395" s="84"/>
      <c r="W395" s="84"/>
      <c r="X395" s="84"/>
      <c r="Y395" s="84"/>
      <c r="Z395" s="90"/>
      <c r="AA395" s="91"/>
      <c r="AB395" s="91"/>
      <c r="AC395" s="91">
        <f>TRUNC(TRUNC(D395*K395)/1000) * 1000*O395*0.0000001</f>
        <v>2633</v>
      </c>
      <c r="AD395" s="92" t="s">
        <v>4</v>
      </c>
    </row>
    <row r="396" spans="2:30" ht="19.7" customHeight="1">
      <c r="B396" s="88" t="s">
        <v>4</v>
      </c>
      <c r="C396" s="89" t="s">
        <v>4</v>
      </c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90"/>
      <c r="AA396" s="91"/>
      <c r="AB396" s="91"/>
      <c r="AC396" s="91"/>
      <c r="AD396" s="92" t="s">
        <v>4</v>
      </c>
    </row>
    <row r="397" spans="2:30" ht="19.7" customHeight="1">
      <c r="B397" s="82" t="s">
        <v>708</v>
      </c>
      <c r="C397" s="83" t="s">
        <v>695</v>
      </c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5" t="str">
        <f>TEXT(AA397+AB397+AC397,"#,##0")</f>
        <v>4,218</v>
      </c>
      <c r="AA397" s="86">
        <f>TRUNC(AA398)</f>
        <v>0</v>
      </c>
      <c r="AB397" s="86">
        <f>TRUNC(AB398)</f>
        <v>0</v>
      </c>
      <c r="AC397" s="86">
        <f>TRUNC(AC398)</f>
        <v>4218</v>
      </c>
      <c r="AD397" s="87"/>
    </row>
    <row r="398" spans="2:30" ht="19.7" customHeight="1">
      <c r="B398" s="88" t="s">
        <v>592</v>
      </c>
      <c r="C398" s="89" t="s">
        <v>4</v>
      </c>
      <c r="D398" s="471">
        <v>36574</v>
      </c>
      <c r="E398" s="471"/>
      <c r="F398" s="471"/>
      <c r="G398" s="471"/>
      <c r="H398" s="471"/>
      <c r="I398" s="471" t="s">
        <v>593</v>
      </c>
      <c r="J398" s="471"/>
      <c r="K398" s="476">
        <f>[186]기계경비적용기준!D7</f>
        <v>1153.3</v>
      </c>
      <c r="L398" s="471"/>
      <c r="M398" s="471"/>
      <c r="N398" s="84" t="s">
        <v>594</v>
      </c>
      <c r="O398" s="471">
        <v>1000</v>
      </c>
      <c r="P398" s="471"/>
      <c r="Q398" s="471"/>
      <c r="R398" s="84" t="s">
        <v>594</v>
      </c>
      <c r="S398" s="471" t="s">
        <v>595</v>
      </c>
      <c r="T398" s="471"/>
      <c r="U398" s="471"/>
      <c r="V398" s="84"/>
      <c r="W398" s="84"/>
      <c r="X398" s="84"/>
      <c r="Y398" s="84"/>
      <c r="Z398" s="90"/>
      <c r="AA398" s="91"/>
      <c r="AB398" s="91"/>
      <c r="AC398" s="91">
        <f>TRUNC(TRUNC(D398*K398)/1000) * 1000*O398*0.0000001</f>
        <v>4218</v>
      </c>
      <c r="AD398" s="92" t="s">
        <v>4</v>
      </c>
    </row>
    <row r="399" spans="2:30" ht="19.7" customHeight="1">
      <c r="B399" s="101" t="s">
        <v>4</v>
      </c>
      <c r="C399" s="102" t="s">
        <v>4</v>
      </c>
      <c r="D399" s="103"/>
      <c r="E399" s="103"/>
      <c r="F399" s="103"/>
      <c r="G399" s="103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103"/>
      <c r="W399" s="103"/>
      <c r="X399" s="103"/>
      <c r="Y399" s="103"/>
      <c r="Z399" s="104"/>
      <c r="AA399" s="105"/>
      <c r="AB399" s="105"/>
      <c r="AC399" s="105"/>
      <c r="AD399" s="106" t="s">
        <v>4</v>
      </c>
    </row>
    <row r="400" spans="2:30" ht="19.7" customHeight="1">
      <c r="B400" s="82" t="s">
        <v>709</v>
      </c>
      <c r="C400" s="83" t="s">
        <v>697</v>
      </c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5" t="str">
        <f>TEXT(AA400+AB400+AC400,"#,##0")</f>
        <v>4,444</v>
      </c>
      <c r="AA400" s="86">
        <f>TRUNC(AA401)</f>
        <v>0</v>
      </c>
      <c r="AB400" s="86">
        <f>TRUNC(AB401)</f>
        <v>0</v>
      </c>
      <c r="AC400" s="86">
        <f>TRUNC(AC401)</f>
        <v>4444</v>
      </c>
      <c r="AD400" s="87"/>
    </row>
    <row r="401" spans="2:30" ht="19.7" customHeight="1">
      <c r="B401" s="88" t="s">
        <v>592</v>
      </c>
      <c r="C401" s="89" t="s">
        <v>4</v>
      </c>
      <c r="D401" s="471">
        <v>38534</v>
      </c>
      <c r="E401" s="471"/>
      <c r="F401" s="471"/>
      <c r="G401" s="471"/>
      <c r="H401" s="471"/>
      <c r="I401" s="471" t="s">
        <v>593</v>
      </c>
      <c r="J401" s="471"/>
      <c r="K401" s="476">
        <f>[186]기계경비적용기준!D7</f>
        <v>1153.3</v>
      </c>
      <c r="L401" s="471"/>
      <c r="M401" s="471"/>
      <c r="N401" s="84" t="s">
        <v>594</v>
      </c>
      <c r="O401" s="471">
        <v>1000</v>
      </c>
      <c r="P401" s="471"/>
      <c r="Q401" s="471"/>
      <c r="R401" s="84" t="s">
        <v>594</v>
      </c>
      <c r="S401" s="471" t="s">
        <v>595</v>
      </c>
      <c r="T401" s="471"/>
      <c r="U401" s="471"/>
      <c r="V401" s="84"/>
      <c r="W401" s="84"/>
      <c r="X401" s="84"/>
      <c r="Y401" s="84"/>
      <c r="Z401" s="90"/>
      <c r="AA401" s="91"/>
      <c r="AB401" s="91"/>
      <c r="AC401" s="91">
        <f>TRUNC(TRUNC(D401*K401)/1000) * 1000*O401*0.0000001</f>
        <v>4444.0999999999995</v>
      </c>
      <c r="AD401" s="92" t="s">
        <v>4</v>
      </c>
    </row>
    <row r="402" spans="2:30" ht="19.7" customHeight="1">
      <c r="B402" s="88" t="s">
        <v>4</v>
      </c>
      <c r="C402" s="89" t="s">
        <v>4</v>
      </c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90"/>
      <c r="AA402" s="91"/>
      <c r="AB402" s="91"/>
      <c r="AC402" s="91"/>
      <c r="AD402" s="92" t="s">
        <v>4</v>
      </c>
    </row>
    <row r="403" spans="2:30" ht="19.7" customHeight="1">
      <c r="B403" s="82" t="s">
        <v>710</v>
      </c>
      <c r="C403" s="83" t="s">
        <v>699</v>
      </c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5" t="str">
        <f>TEXT(AA403+AB403+AC403,"#,##0")</f>
        <v>5,470</v>
      </c>
      <c r="AA403" s="86">
        <f>TRUNC(AA404)</f>
        <v>0</v>
      </c>
      <c r="AB403" s="86">
        <f>TRUNC(AB404)</f>
        <v>0</v>
      </c>
      <c r="AC403" s="86">
        <f>TRUNC(AC404)</f>
        <v>5470</v>
      </c>
      <c r="AD403" s="87"/>
    </row>
    <row r="404" spans="2:30" ht="19.7" customHeight="1">
      <c r="B404" s="88" t="s">
        <v>592</v>
      </c>
      <c r="C404" s="89" t="s">
        <v>4</v>
      </c>
      <c r="D404" s="471">
        <v>47434</v>
      </c>
      <c r="E404" s="471"/>
      <c r="F404" s="471"/>
      <c r="G404" s="471"/>
      <c r="H404" s="471"/>
      <c r="I404" s="471" t="s">
        <v>593</v>
      </c>
      <c r="J404" s="471"/>
      <c r="K404" s="476">
        <f>[186]기계경비적용기준!D7</f>
        <v>1153.3</v>
      </c>
      <c r="L404" s="471"/>
      <c r="M404" s="471"/>
      <c r="N404" s="84" t="s">
        <v>594</v>
      </c>
      <c r="O404" s="471">
        <v>1000</v>
      </c>
      <c r="P404" s="471"/>
      <c r="Q404" s="471"/>
      <c r="R404" s="84" t="s">
        <v>594</v>
      </c>
      <c r="S404" s="471" t="s">
        <v>595</v>
      </c>
      <c r="T404" s="471"/>
      <c r="U404" s="471"/>
      <c r="V404" s="84"/>
      <c r="W404" s="84"/>
      <c r="X404" s="84"/>
      <c r="Y404" s="84"/>
      <c r="Z404" s="90"/>
      <c r="AA404" s="91"/>
      <c r="AB404" s="91"/>
      <c r="AC404" s="91">
        <f>TRUNC(TRUNC(D404*K404)/1000) * 1000*O404*0.0000001</f>
        <v>5470.5</v>
      </c>
      <c r="AD404" s="92" t="s">
        <v>4</v>
      </c>
    </row>
    <row r="405" spans="2:30" ht="19.7" customHeight="1">
      <c r="B405" s="88" t="s">
        <v>4</v>
      </c>
      <c r="C405" s="89" t="s">
        <v>4</v>
      </c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90"/>
      <c r="AA405" s="91"/>
      <c r="AB405" s="91"/>
      <c r="AC405" s="91"/>
      <c r="AD405" s="92" t="s">
        <v>4</v>
      </c>
    </row>
    <row r="406" spans="2:30" ht="19.7" customHeight="1">
      <c r="B406" s="82" t="s">
        <v>711</v>
      </c>
      <c r="C406" s="83" t="s">
        <v>701</v>
      </c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5" t="str">
        <f>TEXT(AA406+AB406+AC406,"#,##0")</f>
        <v>7,017</v>
      </c>
      <c r="AA406" s="86">
        <f>TRUNC(AA407)</f>
        <v>0</v>
      </c>
      <c r="AB406" s="86">
        <f>TRUNC(AB407)</f>
        <v>0</v>
      </c>
      <c r="AC406" s="86">
        <f>TRUNC(AC407)</f>
        <v>7017</v>
      </c>
      <c r="AD406" s="87"/>
    </row>
    <row r="407" spans="2:30" ht="19.7" customHeight="1">
      <c r="B407" s="88" t="s">
        <v>592</v>
      </c>
      <c r="C407" s="89" t="s">
        <v>4</v>
      </c>
      <c r="D407" s="471">
        <v>60850</v>
      </c>
      <c r="E407" s="471"/>
      <c r="F407" s="471"/>
      <c r="G407" s="471"/>
      <c r="H407" s="471"/>
      <c r="I407" s="471" t="s">
        <v>593</v>
      </c>
      <c r="J407" s="471"/>
      <c r="K407" s="476">
        <f>[186]기계경비적용기준!D7</f>
        <v>1153.3</v>
      </c>
      <c r="L407" s="471"/>
      <c r="M407" s="471"/>
      <c r="N407" s="84" t="s">
        <v>594</v>
      </c>
      <c r="O407" s="471">
        <v>1000</v>
      </c>
      <c r="P407" s="471"/>
      <c r="Q407" s="471"/>
      <c r="R407" s="84" t="s">
        <v>594</v>
      </c>
      <c r="S407" s="471" t="s">
        <v>595</v>
      </c>
      <c r="T407" s="471"/>
      <c r="U407" s="471"/>
      <c r="V407" s="84"/>
      <c r="W407" s="84"/>
      <c r="X407" s="84"/>
      <c r="Y407" s="84"/>
      <c r="Z407" s="90"/>
      <c r="AA407" s="91"/>
      <c r="AB407" s="91"/>
      <c r="AC407" s="91">
        <f>TRUNC(TRUNC(D407*K407)/1000) * 1000*O407*0.0000001</f>
        <v>7017.7999999999993</v>
      </c>
      <c r="AD407" s="92" t="s">
        <v>4</v>
      </c>
    </row>
    <row r="408" spans="2:30" ht="19.7" customHeight="1">
      <c r="B408" s="88" t="s">
        <v>4</v>
      </c>
      <c r="C408" s="89" t="s">
        <v>4</v>
      </c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90"/>
      <c r="AA408" s="91"/>
      <c r="AB408" s="91"/>
      <c r="AC408" s="91"/>
      <c r="AD408" s="92" t="s">
        <v>4</v>
      </c>
    </row>
    <row r="409" spans="2:30" ht="19.7" customHeight="1">
      <c r="B409" s="82" t="s">
        <v>712</v>
      </c>
      <c r="C409" s="83" t="s">
        <v>703</v>
      </c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5" t="str">
        <f>TEXT(AA409+AB409+AC409,"#,##0")</f>
        <v>9,521</v>
      </c>
      <c r="AA409" s="86">
        <f>TRUNC(AA410)</f>
        <v>0</v>
      </c>
      <c r="AB409" s="86">
        <f>TRUNC(AB410)</f>
        <v>0</v>
      </c>
      <c r="AC409" s="86">
        <f>TRUNC(AC410)</f>
        <v>9521</v>
      </c>
      <c r="AD409" s="87"/>
    </row>
    <row r="410" spans="2:30" ht="19.7" customHeight="1">
      <c r="B410" s="88" t="s">
        <v>592</v>
      </c>
      <c r="C410" s="89" t="s">
        <v>4</v>
      </c>
      <c r="D410" s="471">
        <v>82558</v>
      </c>
      <c r="E410" s="471"/>
      <c r="F410" s="471"/>
      <c r="G410" s="471"/>
      <c r="H410" s="471"/>
      <c r="I410" s="471" t="s">
        <v>593</v>
      </c>
      <c r="J410" s="471"/>
      <c r="K410" s="476">
        <f>[186]기계경비적용기준!D7</f>
        <v>1153.3</v>
      </c>
      <c r="L410" s="471"/>
      <c r="M410" s="471"/>
      <c r="N410" s="84" t="s">
        <v>594</v>
      </c>
      <c r="O410" s="471">
        <v>1000</v>
      </c>
      <c r="P410" s="471"/>
      <c r="Q410" s="471"/>
      <c r="R410" s="84" t="s">
        <v>594</v>
      </c>
      <c r="S410" s="471" t="s">
        <v>595</v>
      </c>
      <c r="T410" s="471"/>
      <c r="U410" s="471"/>
      <c r="V410" s="84"/>
      <c r="W410" s="84"/>
      <c r="X410" s="84"/>
      <c r="Y410" s="84"/>
      <c r="Z410" s="90"/>
      <c r="AA410" s="91"/>
      <c r="AB410" s="91"/>
      <c r="AC410" s="91">
        <f>TRUNC(TRUNC(D410*K410)/1000) * 1000*O410*0.0000001</f>
        <v>9521.4</v>
      </c>
      <c r="AD410" s="92" t="s">
        <v>4</v>
      </c>
    </row>
    <row r="411" spans="2:30" ht="19.7" customHeight="1">
      <c r="B411" s="88" t="s">
        <v>4</v>
      </c>
      <c r="C411" s="89" t="s">
        <v>4</v>
      </c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90"/>
      <c r="AA411" s="91"/>
      <c r="AB411" s="91"/>
      <c r="AC411" s="91"/>
      <c r="AD411" s="92" t="s">
        <v>4</v>
      </c>
    </row>
    <row r="412" spans="2:30" ht="19.7" customHeight="1">
      <c r="B412" s="82" t="s">
        <v>713</v>
      </c>
      <c r="C412" s="83" t="s">
        <v>687</v>
      </c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5" t="str">
        <f>TEXT(AA412+AB412+AC412,"#,##0")</f>
        <v>183</v>
      </c>
      <c r="AA412" s="86">
        <f>TRUNC(AA413)</f>
        <v>0</v>
      </c>
      <c r="AB412" s="86">
        <f>TRUNC(AB413)</f>
        <v>0</v>
      </c>
      <c r="AC412" s="86">
        <f>TRUNC(AC413)</f>
        <v>183</v>
      </c>
      <c r="AD412" s="87"/>
    </row>
    <row r="413" spans="2:30" ht="19.7" customHeight="1">
      <c r="B413" s="88" t="s">
        <v>592</v>
      </c>
      <c r="C413" s="89" t="s">
        <v>4</v>
      </c>
      <c r="D413" s="471">
        <v>1062</v>
      </c>
      <c r="E413" s="471"/>
      <c r="F413" s="471"/>
      <c r="G413" s="471"/>
      <c r="H413" s="471"/>
      <c r="I413" s="471" t="s">
        <v>593</v>
      </c>
      <c r="J413" s="471"/>
      <c r="K413" s="476">
        <f>[186]기계경비적용기준!D7</f>
        <v>1153.3</v>
      </c>
      <c r="L413" s="471"/>
      <c r="M413" s="471"/>
      <c r="N413" s="84" t="s">
        <v>594</v>
      </c>
      <c r="O413" s="471">
        <v>1500</v>
      </c>
      <c r="P413" s="471"/>
      <c r="Q413" s="471"/>
      <c r="R413" s="84" t="s">
        <v>594</v>
      </c>
      <c r="S413" s="471" t="s">
        <v>595</v>
      </c>
      <c r="T413" s="471"/>
      <c r="U413" s="471"/>
      <c r="V413" s="84"/>
      <c r="W413" s="84"/>
      <c r="X413" s="84"/>
      <c r="Y413" s="84"/>
      <c r="Z413" s="90"/>
      <c r="AA413" s="91"/>
      <c r="AB413" s="91"/>
      <c r="AC413" s="91">
        <f>TRUNC(TRUNC(D413*K413)/1000) * 1000*O413*0.0000001</f>
        <v>183.6</v>
      </c>
      <c r="AD413" s="92" t="s">
        <v>4</v>
      </c>
    </row>
    <row r="414" spans="2:30" ht="19.7" customHeight="1">
      <c r="B414" s="88" t="s">
        <v>4</v>
      </c>
      <c r="C414" s="89" t="s">
        <v>4</v>
      </c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90"/>
      <c r="AA414" s="91"/>
      <c r="AB414" s="91"/>
      <c r="AC414" s="91"/>
      <c r="AD414" s="92" t="s">
        <v>4</v>
      </c>
    </row>
    <row r="415" spans="2:30" ht="19.7" customHeight="1">
      <c r="B415" s="82" t="s">
        <v>714</v>
      </c>
      <c r="C415" s="83" t="s">
        <v>689</v>
      </c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5" t="str">
        <f>TEXT(AA415+AB415+AC415,"#,##0")</f>
        <v>374</v>
      </c>
      <c r="AA415" s="86">
        <f>TRUNC(AA416)</f>
        <v>0</v>
      </c>
      <c r="AB415" s="86">
        <f>TRUNC(AB416)</f>
        <v>0</v>
      </c>
      <c r="AC415" s="86">
        <f>TRUNC(AC416)</f>
        <v>374</v>
      </c>
      <c r="AD415" s="87"/>
    </row>
    <row r="416" spans="2:30" ht="19.7" customHeight="1">
      <c r="B416" s="88" t="s">
        <v>592</v>
      </c>
      <c r="C416" s="89" t="s">
        <v>4</v>
      </c>
      <c r="D416" s="471">
        <v>2165</v>
      </c>
      <c r="E416" s="471"/>
      <c r="F416" s="471"/>
      <c r="G416" s="471"/>
      <c r="H416" s="471"/>
      <c r="I416" s="471" t="s">
        <v>593</v>
      </c>
      <c r="J416" s="471"/>
      <c r="K416" s="476">
        <f>[186]기계경비적용기준!D7</f>
        <v>1153.3</v>
      </c>
      <c r="L416" s="471"/>
      <c r="M416" s="471"/>
      <c r="N416" s="84" t="s">
        <v>594</v>
      </c>
      <c r="O416" s="471">
        <v>1500</v>
      </c>
      <c r="P416" s="471"/>
      <c r="Q416" s="471"/>
      <c r="R416" s="84" t="s">
        <v>594</v>
      </c>
      <c r="S416" s="471" t="s">
        <v>595</v>
      </c>
      <c r="T416" s="471"/>
      <c r="U416" s="471"/>
      <c r="V416" s="84"/>
      <c r="W416" s="84"/>
      <c r="X416" s="84"/>
      <c r="Y416" s="84"/>
      <c r="Z416" s="90"/>
      <c r="AA416" s="91"/>
      <c r="AB416" s="91"/>
      <c r="AC416" s="91">
        <f>TRUNC(TRUNC(D416*K416)/1000) * 1000*O416*0.0000001</f>
        <v>374.4</v>
      </c>
      <c r="AD416" s="92" t="s">
        <v>4</v>
      </c>
    </row>
    <row r="417" spans="2:30" ht="19.7" customHeight="1">
      <c r="B417" s="88" t="s">
        <v>4</v>
      </c>
      <c r="C417" s="89" t="s">
        <v>4</v>
      </c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90"/>
      <c r="AA417" s="91"/>
      <c r="AB417" s="91"/>
      <c r="AC417" s="91"/>
      <c r="AD417" s="92" t="s">
        <v>4</v>
      </c>
    </row>
    <row r="418" spans="2:30" ht="19.7" customHeight="1">
      <c r="B418" s="82" t="s">
        <v>715</v>
      </c>
      <c r="C418" s="83" t="s">
        <v>691</v>
      </c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5" t="str">
        <f>TEXT(AA418+AB418+AC418,"#,##0")</f>
        <v>526</v>
      </c>
      <c r="AA418" s="86">
        <f>TRUNC(AA419)</f>
        <v>0</v>
      </c>
      <c r="AB418" s="86">
        <f>TRUNC(AB419)</f>
        <v>0</v>
      </c>
      <c r="AC418" s="86">
        <f>TRUNC(AC419)</f>
        <v>526</v>
      </c>
      <c r="AD418" s="87"/>
    </row>
    <row r="419" spans="2:30" ht="19.7" customHeight="1">
      <c r="B419" s="88" t="s">
        <v>592</v>
      </c>
      <c r="C419" s="89" t="s">
        <v>4</v>
      </c>
      <c r="D419" s="471">
        <v>3043</v>
      </c>
      <c r="E419" s="471"/>
      <c r="F419" s="471"/>
      <c r="G419" s="471"/>
      <c r="H419" s="471"/>
      <c r="I419" s="471" t="s">
        <v>593</v>
      </c>
      <c r="J419" s="471"/>
      <c r="K419" s="476">
        <f>[186]기계경비적용기준!D7</f>
        <v>1153.3</v>
      </c>
      <c r="L419" s="471"/>
      <c r="M419" s="471"/>
      <c r="N419" s="84" t="s">
        <v>594</v>
      </c>
      <c r="O419" s="471">
        <v>1500</v>
      </c>
      <c r="P419" s="471"/>
      <c r="Q419" s="471"/>
      <c r="R419" s="84" t="s">
        <v>594</v>
      </c>
      <c r="S419" s="471" t="s">
        <v>595</v>
      </c>
      <c r="T419" s="471"/>
      <c r="U419" s="471"/>
      <c r="V419" s="84"/>
      <c r="W419" s="84"/>
      <c r="X419" s="84"/>
      <c r="Y419" s="84"/>
      <c r="Z419" s="90"/>
      <c r="AA419" s="91"/>
      <c r="AB419" s="91"/>
      <c r="AC419" s="91">
        <f>TRUNC(TRUNC(D419*K419)/1000) * 1000*O419*0.0000001</f>
        <v>526.35</v>
      </c>
      <c r="AD419" s="92" t="s">
        <v>4</v>
      </c>
    </row>
    <row r="420" spans="2:30" ht="19.7" customHeight="1">
      <c r="B420" s="88" t="s">
        <v>4</v>
      </c>
      <c r="C420" s="89" t="s">
        <v>4</v>
      </c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90"/>
      <c r="AA420" s="91"/>
      <c r="AB420" s="91"/>
      <c r="AC420" s="91"/>
      <c r="AD420" s="92" t="s">
        <v>4</v>
      </c>
    </row>
    <row r="421" spans="2:30" ht="19.7" customHeight="1">
      <c r="B421" s="82" t="s">
        <v>716</v>
      </c>
      <c r="C421" s="83" t="s">
        <v>693</v>
      </c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5" t="str">
        <f>TEXT(AA421+AB421+AC421,"#,##0")</f>
        <v>637</v>
      </c>
      <c r="AA421" s="86">
        <f>TRUNC(AA422)</f>
        <v>0</v>
      </c>
      <c r="AB421" s="86">
        <f>TRUNC(AB422)</f>
        <v>0</v>
      </c>
      <c r="AC421" s="86">
        <f>TRUNC(AC422)</f>
        <v>637</v>
      </c>
      <c r="AD421" s="87"/>
    </row>
    <row r="422" spans="2:30" ht="19.7" customHeight="1">
      <c r="B422" s="88" t="s">
        <v>592</v>
      </c>
      <c r="C422" s="89" t="s">
        <v>4</v>
      </c>
      <c r="D422" s="471">
        <v>3688</v>
      </c>
      <c r="E422" s="471"/>
      <c r="F422" s="471"/>
      <c r="G422" s="471"/>
      <c r="H422" s="471"/>
      <c r="I422" s="471" t="s">
        <v>593</v>
      </c>
      <c r="J422" s="471"/>
      <c r="K422" s="476">
        <f>[186]기계경비적용기준!D7</f>
        <v>1153.3</v>
      </c>
      <c r="L422" s="471"/>
      <c r="M422" s="471"/>
      <c r="N422" s="84" t="s">
        <v>594</v>
      </c>
      <c r="O422" s="471">
        <v>1500</v>
      </c>
      <c r="P422" s="471"/>
      <c r="Q422" s="471"/>
      <c r="R422" s="84" t="s">
        <v>594</v>
      </c>
      <c r="S422" s="471" t="s">
        <v>595</v>
      </c>
      <c r="T422" s="471"/>
      <c r="U422" s="471"/>
      <c r="V422" s="84"/>
      <c r="W422" s="84"/>
      <c r="X422" s="84"/>
      <c r="Y422" s="84"/>
      <c r="Z422" s="90"/>
      <c r="AA422" s="91"/>
      <c r="AB422" s="91"/>
      <c r="AC422" s="91">
        <f>TRUNC(TRUNC(D422*K422)/1000) * 1000*O422*0.0000001</f>
        <v>637.94999999999993</v>
      </c>
      <c r="AD422" s="92" t="s">
        <v>4</v>
      </c>
    </row>
    <row r="423" spans="2:30" ht="19.7" customHeight="1">
      <c r="B423" s="88" t="s">
        <v>4</v>
      </c>
      <c r="C423" s="89" t="s">
        <v>4</v>
      </c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90"/>
      <c r="AA423" s="91"/>
      <c r="AB423" s="91"/>
      <c r="AC423" s="91"/>
      <c r="AD423" s="92" t="s">
        <v>4</v>
      </c>
    </row>
    <row r="424" spans="2:30" ht="19.7" customHeight="1">
      <c r="B424" s="82" t="s">
        <v>717</v>
      </c>
      <c r="C424" s="83" t="s">
        <v>695</v>
      </c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5" t="str">
        <f>TEXT(AA424+AB424+AC424,"#,##0")</f>
        <v>958</v>
      </c>
      <c r="AA424" s="86">
        <f>TRUNC(AA425)</f>
        <v>0</v>
      </c>
      <c r="AB424" s="86">
        <f>TRUNC(AB425)</f>
        <v>0</v>
      </c>
      <c r="AC424" s="86">
        <f>TRUNC(AC425)</f>
        <v>958</v>
      </c>
      <c r="AD424" s="87"/>
    </row>
    <row r="425" spans="2:30" ht="19.7" customHeight="1">
      <c r="B425" s="101" t="s">
        <v>592</v>
      </c>
      <c r="C425" s="102" t="s">
        <v>4</v>
      </c>
      <c r="D425" s="477">
        <v>5540</v>
      </c>
      <c r="E425" s="477"/>
      <c r="F425" s="477"/>
      <c r="G425" s="477"/>
      <c r="H425" s="477"/>
      <c r="I425" s="477" t="s">
        <v>593</v>
      </c>
      <c r="J425" s="477"/>
      <c r="K425" s="480">
        <f>[186]기계경비적용기준!D7</f>
        <v>1153.3</v>
      </c>
      <c r="L425" s="477"/>
      <c r="M425" s="477"/>
      <c r="N425" s="103" t="s">
        <v>594</v>
      </c>
      <c r="O425" s="477">
        <v>1500</v>
      </c>
      <c r="P425" s="477"/>
      <c r="Q425" s="477"/>
      <c r="R425" s="103" t="s">
        <v>594</v>
      </c>
      <c r="S425" s="477" t="s">
        <v>595</v>
      </c>
      <c r="T425" s="477"/>
      <c r="U425" s="477"/>
      <c r="V425" s="103"/>
      <c r="W425" s="103"/>
      <c r="X425" s="103"/>
      <c r="Y425" s="103"/>
      <c r="Z425" s="104"/>
      <c r="AA425" s="105"/>
      <c r="AB425" s="105"/>
      <c r="AC425" s="105">
        <f>TRUNC(TRUNC(D425*K425)/1000) * 1000*O425*0.0000001</f>
        <v>958.34999999999991</v>
      </c>
      <c r="AD425" s="106" t="s">
        <v>4</v>
      </c>
    </row>
    <row r="426" spans="2:30" ht="19.7" customHeight="1">
      <c r="B426" s="88" t="s">
        <v>4</v>
      </c>
      <c r="C426" s="89" t="s">
        <v>4</v>
      </c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90"/>
      <c r="AA426" s="91"/>
      <c r="AB426" s="91"/>
      <c r="AC426" s="91"/>
      <c r="AD426" s="92" t="s">
        <v>4</v>
      </c>
    </row>
    <row r="427" spans="2:30" ht="19.7" customHeight="1">
      <c r="B427" s="82" t="s">
        <v>718</v>
      </c>
      <c r="C427" s="83" t="s">
        <v>697</v>
      </c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5" t="str">
        <f>TEXT(AA427+AB427+AC427,"#,##0")</f>
        <v>1,108</v>
      </c>
      <c r="AA427" s="86">
        <f>TRUNC(AA428)</f>
        <v>0</v>
      </c>
      <c r="AB427" s="86">
        <f>TRUNC(AB428)</f>
        <v>0</v>
      </c>
      <c r="AC427" s="86">
        <f>TRUNC(AC428)</f>
        <v>1108</v>
      </c>
      <c r="AD427" s="87"/>
    </row>
    <row r="428" spans="2:30" ht="19.7" customHeight="1">
      <c r="B428" s="88" t="s">
        <v>592</v>
      </c>
      <c r="C428" s="89" t="s">
        <v>4</v>
      </c>
      <c r="D428" s="471">
        <v>6407</v>
      </c>
      <c r="E428" s="471"/>
      <c r="F428" s="471"/>
      <c r="G428" s="471"/>
      <c r="H428" s="471"/>
      <c r="I428" s="471" t="s">
        <v>593</v>
      </c>
      <c r="J428" s="471"/>
      <c r="K428" s="476">
        <f>[186]기계경비적용기준!D7</f>
        <v>1153.3</v>
      </c>
      <c r="L428" s="471"/>
      <c r="M428" s="471"/>
      <c r="N428" s="84" t="s">
        <v>594</v>
      </c>
      <c r="O428" s="471">
        <v>1500</v>
      </c>
      <c r="P428" s="471"/>
      <c r="Q428" s="471"/>
      <c r="R428" s="84" t="s">
        <v>594</v>
      </c>
      <c r="S428" s="471" t="s">
        <v>595</v>
      </c>
      <c r="T428" s="471"/>
      <c r="U428" s="471"/>
      <c r="V428" s="84"/>
      <c r="W428" s="84"/>
      <c r="X428" s="84"/>
      <c r="Y428" s="84"/>
      <c r="Z428" s="90"/>
      <c r="AA428" s="91"/>
      <c r="AB428" s="91"/>
      <c r="AC428" s="91">
        <f>TRUNC(TRUNC(D428*K428)/1000) * 1000*O428*0.0000001</f>
        <v>1108.3499999999999</v>
      </c>
      <c r="AD428" s="92" t="s">
        <v>4</v>
      </c>
    </row>
    <row r="429" spans="2:30" ht="19.7" customHeight="1">
      <c r="B429" s="88" t="s">
        <v>4</v>
      </c>
      <c r="C429" s="89" t="s">
        <v>4</v>
      </c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90"/>
      <c r="AA429" s="91"/>
      <c r="AB429" s="91"/>
      <c r="AC429" s="91"/>
      <c r="AD429" s="92" t="s">
        <v>4</v>
      </c>
    </row>
    <row r="430" spans="2:30" ht="19.7" customHeight="1">
      <c r="B430" s="82" t="s">
        <v>719</v>
      </c>
      <c r="C430" s="83" t="s">
        <v>699</v>
      </c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5" t="str">
        <f>TEXT(AA430+AB430+AC430,"#,##0")</f>
        <v>1,332</v>
      </c>
      <c r="AA430" s="86">
        <f>TRUNC(AA431)</f>
        <v>0</v>
      </c>
      <c r="AB430" s="86">
        <f>TRUNC(AB431)</f>
        <v>0</v>
      </c>
      <c r="AC430" s="86">
        <f>TRUNC(AC431)</f>
        <v>1332</v>
      </c>
      <c r="AD430" s="87"/>
    </row>
    <row r="431" spans="2:30" ht="19.7" customHeight="1">
      <c r="B431" s="88" t="s">
        <v>592</v>
      </c>
      <c r="C431" s="89" t="s">
        <v>4</v>
      </c>
      <c r="D431" s="471">
        <v>7700</v>
      </c>
      <c r="E431" s="471"/>
      <c r="F431" s="471"/>
      <c r="G431" s="471"/>
      <c r="H431" s="471"/>
      <c r="I431" s="471" t="s">
        <v>593</v>
      </c>
      <c r="J431" s="471"/>
      <c r="K431" s="476">
        <f>[186]기계경비적용기준!D7</f>
        <v>1153.3</v>
      </c>
      <c r="L431" s="471"/>
      <c r="M431" s="471"/>
      <c r="N431" s="84" t="s">
        <v>594</v>
      </c>
      <c r="O431" s="471">
        <v>1500</v>
      </c>
      <c r="P431" s="471"/>
      <c r="Q431" s="471"/>
      <c r="R431" s="84" t="s">
        <v>594</v>
      </c>
      <c r="S431" s="471" t="s">
        <v>595</v>
      </c>
      <c r="T431" s="471"/>
      <c r="U431" s="471"/>
      <c r="V431" s="84"/>
      <c r="W431" s="84"/>
      <c r="X431" s="84"/>
      <c r="Y431" s="84"/>
      <c r="Z431" s="90"/>
      <c r="AA431" s="91"/>
      <c r="AB431" s="91"/>
      <c r="AC431" s="91">
        <f>TRUNC(TRUNC(D431*K431)/1000) * 1000*O431*0.0000001</f>
        <v>1332</v>
      </c>
      <c r="AD431" s="92" t="s">
        <v>4</v>
      </c>
    </row>
    <row r="432" spans="2:30" ht="19.7" customHeight="1">
      <c r="B432" s="88" t="s">
        <v>4</v>
      </c>
      <c r="C432" s="89" t="s">
        <v>4</v>
      </c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90"/>
      <c r="AA432" s="91"/>
      <c r="AB432" s="91"/>
      <c r="AC432" s="91"/>
      <c r="AD432" s="92" t="s">
        <v>4</v>
      </c>
    </row>
    <row r="433" spans="2:30" ht="19.7" customHeight="1">
      <c r="B433" s="82" t="s">
        <v>720</v>
      </c>
      <c r="C433" s="83" t="s">
        <v>701</v>
      </c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5" t="str">
        <f>TEXT(AA433+AB433+AC433,"#,##0")</f>
        <v>1,540</v>
      </c>
      <c r="AA433" s="86">
        <f>TRUNC(AA434)</f>
        <v>0</v>
      </c>
      <c r="AB433" s="86">
        <f>TRUNC(AB434)</f>
        <v>0</v>
      </c>
      <c r="AC433" s="86">
        <f>TRUNC(AC434)</f>
        <v>1540</v>
      </c>
      <c r="AD433" s="87"/>
    </row>
    <row r="434" spans="2:30" ht="19.7" customHeight="1">
      <c r="B434" s="88" t="s">
        <v>592</v>
      </c>
      <c r="C434" s="89" t="s">
        <v>4</v>
      </c>
      <c r="D434" s="471">
        <v>8905</v>
      </c>
      <c r="E434" s="471"/>
      <c r="F434" s="471"/>
      <c r="G434" s="471"/>
      <c r="H434" s="471"/>
      <c r="I434" s="471" t="s">
        <v>593</v>
      </c>
      <c r="J434" s="471"/>
      <c r="K434" s="476">
        <f>[186]기계경비적용기준!D7</f>
        <v>1153.3</v>
      </c>
      <c r="L434" s="471"/>
      <c r="M434" s="471"/>
      <c r="N434" s="84" t="s">
        <v>594</v>
      </c>
      <c r="O434" s="471">
        <v>1500</v>
      </c>
      <c r="P434" s="471"/>
      <c r="Q434" s="471"/>
      <c r="R434" s="84" t="s">
        <v>594</v>
      </c>
      <c r="S434" s="471" t="s">
        <v>595</v>
      </c>
      <c r="T434" s="471"/>
      <c r="U434" s="471"/>
      <c r="V434" s="84"/>
      <c r="W434" s="84"/>
      <c r="X434" s="84"/>
      <c r="Y434" s="84"/>
      <c r="Z434" s="90"/>
      <c r="AA434" s="91"/>
      <c r="AB434" s="91"/>
      <c r="AC434" s="91">
        <f>TRUNC(TRUNC(D434*K434)/1000) * 1000*O434*0.0000001</f>
        <v>1540.5</v>
      </c>
      <c r="AD434" s="92" t="s">
        <v>4</v>
      </c>
    </row>
    <row r="435" spans="2:30" ht="19.7" customHeight="1">
      <c r="B435" s="88" t="s">
        <v>4</v>
      </c>
      <c r="C435" s="89" t="s">
        <v>4</v>
      </c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90"/>
      <c r="AA435" s="91"/>
      <c r="AB435" s="91"/>
      <c r="AC435" s="91"/>
      <c r="AD435" s="92" t="s">
        <v>4</v>
      </c>
    </row>
    <row r="436" spans="2:30" ht="19.7" customHeight="1">
      <c r="B436" s="82" t="s">
        <v>721</v>
      </c>
      <c r="C436" s="83" t="s">
        <v>703</v>
      </c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5" t="str">
        <f>TEXT(AA436+AB436+AC436,"#,##0")</f>
        <v>2,248</v>
      </c>
      <c r="AA436" s="86">
        <f>TRUNC(AA437)</f>
        <v>0</v>
      </c>
      <c r="AB436" s="86">
        <f>TRUNC(AB437)</f>
        <v>0</v>
      </c>
      <c r="AC436" s="86">
        <f>TRUNC(AC437)</f>
        <v>2248</v>
      </c>
      <c r="AD436" s="87"/>
    </row>
    <row r="437" spans="2:30" ht="19.7" customHeight="1">
      <c r="B437" s="88" t="s">
        <v>592</v>
      </c>
      <c r="C437" s="89" t="s">
        <v>4</v>
      </c>
      <c r="D437" s="471">
        <v>12997</v>
      </c>
      <c r="E437" s="471"/>
      <c r="F437" s="471"/>
      <c r="G437" s="471"/>
      <c r="H437" s="471"/>
      <c r="I437" s="471" t="s">
        <v>593</v>
      </c>
      <c r="J437" s="471"/>
      <c r="K437" s="476">
        <f>[186]기계경비적용기준!D7</f>
        <v>1153.3</v>
      </c>
      <c r="L437" s="471"/>
      <c r="M437" s="471"/>
      <c r="N437" s="84" t="s">
        <v>594</v>
      </c>
      <c r="O437" s="471">
        <v>1500</v>
      </c>
      <c r="P437" s="471"/>
      <c r="Q437" s="471"/>
      <c r="R437" s="84" t="s">
        <v>594</v>
      </c>
      <c r="S437" s="471" t="s">
        <v>595</v>
      </c>
      <c r="T437" s="471"/>
      <c r="U437" s="471"/>
      <c r="V437" s="84"/>
      <c r="W437" s="84"/>
      <c r="X437" s="84"/>
      <c r="Y437" s="84"/>
      <c r="Z437" s="90"/>
      <c r="AA437" s="91"/>
      <c r="AB437" s="91"/>
      <c r="AC437" s="91">
        <f>TRUNC(TRUNC(D437*K437)/1000) * 1000*O437*0.0000001</f>
        <v>2248.35</v>
      </c>
      <c r="AD437" s="92" t="s">
        <v>4</v>
      </c>
    </row>
    <row r="438" spans="2:30" ht="19.7" customHeight="1">
      <c r="B438" s="88" t="s">
        <v>4</v>
      </c>
      <c r="C438" s="89" t="s">
        <v>4</v>
      </c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90"/>
      <c r="AA438" s="91"/>
      <c r="AB438" s="91"/>
      <c r="AC438" s="91"/>
      <c r="AD438" s="92" t="s">
        <v>4</v>
      </c>
    </row>
    <row r="439" spans="2:30" ht="19.7" customHeight="1">
      <c r="B439" s="82" t="s">
        <v>722</v>
      </c>
      <c r="C439" s="83" t="s">
        <v>687</v>
      </c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5" t="str">
        <f>TEXT(AA439+AB439+AC439,"#,##0")</f>
        <v>197</v>
      </c>
      <c r="AA439" s="86">
        <f>TRUNC(AA440)</f>
        <v>0</v>
      </c>
      <c r="AB439" s="86">
        <f>TRUNC(AB440)</f>
        <v>0</v>
      </c>
      <c r="AC439" s="86">
        <f>TRUNC(AC440)</f>
        <v>197</v>
      </c>
      <c r="AD439" s="87"/>
    </row>
    <row r="440" spans="2:30" ht="19.7" customHeight="1">
      <c r="B440" s="88" t="s">
        <v>592</v>
      </c>
      <c r="C440" s="89" t="s">
        <v>4</v>
      </c>
      <c r="D440" s="471">
        <v>1141</v>
      </c>
      <c r="E440" s="471"/>
      <c r="F440" s="471"/>
      <c r="G440" s="471"/>
      <c r="H440" s="471"/>
      <c r="I440" s="471" t="s">
        <v>593</v>
      </c>
      <c r="J440" s="471"/>
      <c r="K440" s="476">
        <f>[186]기계경비적용기준!D7</f>
        <v>1153.3</v>
      </c>
      <c r="L440" s="471"/>
      <c r="M440" s="471"/>
      <c r="N440" s="84" t="s">
        <v>594</v>
      </c>
      <c r="O440" s="471">
        <v>1500</v>
      </c>
      <c r="P440" s="471"/>
      <c r="Q440" s="471"/>
      <c r="R440" s="84" t="s">
        <v>594</v>
      </c>
      <c r="S440" s="471" t="s">
        <v>595</v>
      </c>
      <c r="T440" s="471"/>
      <c r="U440" s="471"/>
      <c r="V440" s="84"/>
      <c r="W440" s="84"/>
      <c r="X440" s="84"/>
      <c r="Y440" s="84"/>
      <c r="Z440" s="90"/>
      <c r="AA440" s="91"/>
      <c r="AB440" s="91"/>
      <c r="AC440" s="91">
        <f>TRUNC(TRUNC(D440*K440)/1000) * 1000*O440*0.0000001</f>
        <v>197.25</v>
      </c>
      <c r="AD440" s="92" t="s">
        <v>4</v>
      </c>
    </row>
    <row r="441" spans="2:30" ht="19.7" customHeight="1">
      <c r="B441" s="88" t="s">
        <v>4</v>
      </c>
      <c r="C441" s="89" t="s">
        <v>4</v>
      </c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90"/>
      <c r="AA441" s="91"/>
      <c r="AB441" s="91"/>
      <c r="AC441" s="91"/>
      <c r="AD441" s="92" t="s">
        <v>4</v>
      </c>
    </row>
    <row r="442" spans="2:30" ht="19.7" customHeight="1">
      <c r="B442" s="82" t="s">
        <v>723</v>
      </c>
      <c r="C442" s="83" t="s">
        <v>689</v>
      </c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5" t="str">
        <f>TEXT(AA442+AB442+AC442,"#,##0")</f>
        <v>228</v>
      </c>
      <c r="AA442" s="86">
        <f>TRUNC(AA443)</f>
        <v>0</v>
      </c>
      <c r="AB442" s="86">
        <f>TRUNC(AB443)</f>
        <v>0</v>
      </c>
      <c r="AC442" s="86">
        <f>TRUNC(AC443)</f>
        <v>228</v>
      </c>
      <c r="AD442" s="87"/>
    </row>
    <row r="443" spans="2:30" ht="19.7" customHeight="1">
      <c r="B443" s="88" t="s">
        <v>592</v>
      </c>
      <c r="C443" s="89" t="s">
        <v>4</v>
      </c>
      <c r="D443" s="471">
        <v>1320</v>
      </c>
      <c r="E443" s="471"/>
      <c r="F443" s="471"/>
      <c r="G443" s="471"/>
      <c r="H443" s="471"/>
      <c r="I443" s="471" t="s">
        <v>593</v>
      </c>
      <c r="J443" s="471"/>
      <c r="K443" s="476">
        <f>[186]기계경비적용기준!D7</f>
        <v>1153.3</v>
      </c>
      <c r="L443" s="471"/>
      <c r="M443" s="471"/>
      <c r="N443" s="84" t="s">
        <v>594</v>
      </c>
      <c r="O443" s="471">
        <v>1500</v>
      </c>
      <c r="P443" s="471"/>
      <c r="Q443" s="471"/>
      <c r="R443" s="84" t="s">
        <v>594</v>
      </c>
      <c r="S443" s="471" t="s">
        <v>595</v>
      </c>
      <c r="T443" s="471"/>
      <c r="U443" s="471"/>
      <c r="V443" s="84"/>
      <c r="W443" s="84"/>
      <c r="X443" s="84"/>
      <c r="Y443" s="84"/>
      <c r="Z443" s="90"/>
      <c r="AA443" s="91"/>
      <c r="AB443" s="91"/>
      <c r="AC443" s="91">
        <f>TRUNC(TRUNC(D443*K443)/1000) * 1000*O443*0.0000001</f>
        <v>228.29999999999998</v>
      </c>
      <c r="AD443" s="92" t="s">
        <v>4</v>
      </c>
    </row>
    <row r="444" spans="2:30" ht="19.7" customHeight="1">
      <c r="B444" s="88" t="s">
        <v>4</v>
      </c>
      <c r="C444" s="89" t="s">
        <v>4</v>
      </c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90"/>
      <c r="AA444" s="91"/>
      <c r="AB444" s="91"/>
      <c r="AC444" s="91"/>
      <c r="AD444" s="92" t="s">
        <v>4</v>
      </c>
    </row>
    <row r="445" spans="2:30" ht="19.7" customHeight="1">
      <c r="B445" s="82" t="s">
        <v>724</v>
      </c>
      <c r="C445" s="83" t="s">
        <v>691</v>
      </c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5" t="str">
        <f>TEXT(AA445+AB445+AC445,"#,##0")</f>
        <v>367</v>
      </c>
      <c r="AA445" s="86">
        <f>TRUNC(AA446)</f>
        <v>0</v>
      </c>
      <c r="AB445" s="86">
        <f>TRUNC(AB446)</f>
        <v>0</v>
      </c>
      <c r="AC445" s="86">
        <f>TRUNC(AC446)</f>
        <v>367</v>
      </c>
      <c r="AD445" s="87"/>
    </row>
    <row r="446" spans="2:30" ht="19.7" customHeight="1">
      <c r="B446" s="88" t="s">
        <v>592</v>
      </c>
      <c r="C446" s="89" t="s">
        <v>4</v>
      </c>
      <c r="D446" s="471">
        <v>2126</v>
      </c>
      <c r="E446" s="471"/>
      <c r="F446" s="471"/>
      <c r="G446" s="471"/>
      <c r="H446" s="471"/>
      <c r="I446" s="471" t="s">
        <v>593</v>
      </c>
      <c r="J446" s="471"/>
      <c r="K446" s="476">
        <f>[186]기계경비적용기준!D7</f>
        <v>1153.3</v>
      </c>
      <c r="L446" s="471"/>
      <c r="M446" s="471"/>
      <c r="N446" s="84" t="s">
        <v>594</v>
      </c>
      <c r="O446" s="471">
        <v>1500</v>
      </c>
      <c r="P446" s="471"/>
      <c r="Q446" s="471"/>
      <c r="R446" s="84" t="s">
        <v>594</v>
      </c>
      <c r="S446" s="471" t="s">
        <v>595</v>
      </c>
      <c r="T446" s="471"/>
      <c r="U446" s="471"/>
      <c r="V446" s="84"/>
      <c r="W446" s="84"/>
      <c r="X446" s="84"/>
      <c r="Y446" s="84"/>
      <c r="Z446" s="90"/>
      <c r="AA446" s="91"/>
      <c r="AB446" s="91"/>
      <c r="AC446" s="91">
        <f>TRUNC(TRUNC(D446*K446)/1000) * 1000*O446*0.0000001</f>
        <v>367.65</v>
      </c>
      <c r="AD446" s="92" t="s">
        <v>4</v>
      </c>
    </row>
    <row r="447" spans="2:30" ht="19.7" customHeight="1">
      <c r="B447" s="88" t="s">
        <v>4</v>
      </c>
      <c r="C447" s="89" t="s">
        <v>4</v>
      </c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90"/>
      <c r="AA447" s="91"/>
      <c r="AB447" s="91"/>
      <c r="AC447" s="91"/>
      <c r="AD447" s="92" t="s">
        <v>4</v>
      </c>
    </row>
    <row r="448" spans="2:30" ht="19.7" customHeight="1">
      <c r="B448" s="82" t="s">
        <v>725</v>
      </c>
      <c r="C448" s="83" t="s">
        <v>693</v>
      </c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5" t="str">
        <f>TEXT(AA448+AB448+AC448,"#,##0")</f>
        <v>606</v>
      </c>
      <c r="AA448" s="86">
        <f>TRUNC(AA449)</f>
        <v>0</v>
      </c>
      <c r="AB448" s="86">
        <f>TRUNC(AB449)</f>
        <v>0</v>
      </c>
      <c r="AC448" s="86">
        <f>TRUNC(AC449)</f>
        <v>606</v>
      </c>
      <c r="AD448" s="87"/>
    </row>
    <row r="449" spans="2:30" ht="19.7" customHeight="1">
      <c r="B449" s="88" t="s">
        <v>592</v>
      </c>
      <c r="C449" s="89" t="s">
        <v>4</v>
      </c>
      <c r="D449" s="471">
        <v>3503</v>
      </c>
      <c r="E449" s="471"/>
      <c r="F449" s="471"/>
      <c r="G449" s="471"/>
      <c r="H449" s="471"/>
      <c r="I449" s="471" t="s">
        <v>593</v>
      </c>
      <c r="J449" s="471"/>
      <c r="K449" s="476">
        <f>[186]기계경비적용기준!D7</f>
        <v>1153.3</v>
      </c>
      <c r="L449" s="471"/>
      <c r="M449" s="471"/>
      <c r="N449" s="84" t="s">
        <v>594</v>
      </c>
      <c r="O449" s="471">
        <v>1500</v>
      </c>
      <c r="P449" s="471"/>
      <c r="Q449" s="471"/>
      <c r="R449" s="84" t="s">
        <v>594</v>
      </c>
      <c r="S449" s="471" t="s">
        <v>595</v>
      </c>
      <c r="T449" s="471"/>
      <c r="U449" s="471"/>
      <c r="V449" s="84"/>
      <c r="W449" s="84"/>
      <c r="X449" s="84"/>
      <c r="Y449" s="84"/>
      <c r="Z449" s="90"/>
      <c r="AA449" s="91"/>
      <c r="AB449" s="91"/>
      <c r="AC449" s="91">
        <f>TRUNC(TRUNC(D449*K449)/1000) * 1000*O449*0.0000001</f>
        <v>606</v>
      </c>
      <c r="AD449" s="92" t="s">
        <v>4</v>
      </c>
    </row>
    <row r="450" spans="2:30" ht="19.7" customHeight="1">
      <c r="B450" s="88" t="s">
        <v>4</v>
      </c>
      <c r="C450" s="89" t="s">
        <v>4</v>
      </c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90"/>
      <c r="AA450" s="91"/>
      <c r="AB450" s="91"/>
      <c r="AC450" s="91"/>
      <c r="AD450" s="92" t="s">
        <v>4</v>
      </c>
    </row>
    <row r="451" spans="2:30" ht="19.7" customHeight="1">
      <c r="B451" s="107" t="s">
        <v>726</v>
      </c>
      <c r="C451" s="108" t="s">
        <v>695</v>
      </c>
      <c r="D451" s="103"/>
      <c r="E451" s="103"/>
      <c r="F451" s="103"/>
      <c r="G451" s="103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103"/>
      <c r="W451" s="103"/>
      <c r="X451" s="103"/>
      <c r="Y451" s="103"/>
      <c r="Z451" s="109" t="str">
        <f>TEXT(AA451+AB451+AC451,"#,##0")</f>
        <v>741</v>
      </c>
      <c r="AA451" s="110">
        <f>TRUNC(AA452)</f>
        <v>0</v>
      </c>
      <c r="AB451" s="110">
        <f>TRUNC(AB452)</f>
        <v>0</v>
      </c>
      <c r="AC451" s="110">
        <f>TRUNC(AC452)</f>
        <v>741</v>
      </c>
      <c r="AD451" s="111"/>
    </row>
    <row r="452" spans="2:30" ht="19.7" customHeight="1">
      <c r="B452" s="88" t="s">
        <v>592</v>
      </c>
      <c r="C452" s="89" t="s">
        <v>4</v>
      </c>
      <c r="D452" s="471">
        <v>4288</v>
      </c>
      <c r="E452" s="471"/>
      <c r="F452" s="471"/>
      <c r="G452" s="471"/>
      <c r="H452" s="471"/>
      <c r="I452" s="471" t="s">
        <v>593</v>
      </c>
      <c r="J452" s="471"/>
      <c r="K452" s="476">
        <f>[186]기계경비적용기준!D7</f>
        <v>1153.3</v>
      </c>
      <c r="L452" s="471"/>
      <c r="M452" s="471"/>
      <c r="N452" s="84" t="s">
        <v>594</v>
      </c>
      <c r="O452" s="471">
        <v>1500</v>
      </c>
      <c r="P452" s="471"/>
      <c r="Q452" s="471"/>
      <c r="R452" s="84" t="s">
        <v>594</v>
      </c>
      <c r="S452" s="471" t="s">
        <v>595</v>
      </c>
      <c r="T452" s="471"/>
      <c r="U452" s="471"/>
      <c r="V452" s="84"/>
      <c r="W452" s="84"/>
      <c r="X452" s="84"/>
      <c r="Y452" s="84"/>
      <c r="Z452" s="90"/>
      <c r="AA452" s="91"/>
      <c r="AB452" s="91"/>
      <c r="AC452" s="91">
        <f>TRUNC(TRUNC(D452*K452)/1000) * 1000*O452*0.0000001</f>
        <v>741.75</v>
      </c>
      <c r="AD452" s="92" t="s">
        <v>4</v>
      </c>
    </row>
    <row r="453" spans="2:30" ht="19.7" customHeight="1">
      <c r="B453" s="88" t="s">
        <v>4</v>
      </c>
      <c r="C453" s="89" t="s">
        <v>4</v>
      </c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90"/>
      <c r="AA453" s="91"/>
      <c r="AB453" s="91"/>
      <c r="AC453" s="91"/>
      <c r="AD453" s="92" t="s">
        <v>4</v>
      </c>
    </row>
    <row r="454" spans="2:30" ht="19.7" customHeight="1">
      <c r="B454" s="82" t="s">
        <v>727</v>
      </c>
      <c r="C454" s="83" t="s">
        <v>697</v>
      </c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5" t="str">
        <f>TEXT(AA454+AB454+AC454,"#,##0")</f>
        <v>858</v>
      </c>
      <c r="AA454" s="86">
        <f>TRUNC(AA455)</f>
        <v>0</v>
      </c>
      <c r="AB454" s="86">
        <f>TRUNC(AB455)</f>
        <v>0</v>
      </c>
      <c r="AC454" s="86">
        <f>TRUNC(AC455)</f>
        <v>858</v>
      </c>
      <c r="AD454" s="87"/>
    </row>
    <row r="455" spans="2:30" ht="19.7" customHeight="1">
      <c r="B455" s="88" t="s">
        <v>592</v>
      </c>
      <c r="C455" s="89" t="s">
        <v>4</v>
      </c>
      <c r="D455" s="471">
        <v>4962</v>
      </c>
      <c r="E455" s="471"/>
      <c r="F455" s="471"/>
      <c r="G455" s="471"/>
      <c r="H455" s="471"/>
      <c r="I455" s="471" t="s">
        <v>593</v>
      </c>
      <c r="J455" s="471"/>
      <c r="K455" s="476">
        <f>[186]기계경비적용기준!D7</f>
        <v>1153.3</v>
      </c>
      <c r="L455" s="471"/>
      <c r="M455" s="471"/>
      <c r="N455" s="84" t="s">
        <v>594</v>
      </c>
      <c r="O455" s="471">
        <v>1500</v>
      </c>
      <c r="P455" s="471"/>
      <c r="Q455" s="471"/>
      <c r="R455" s="84" t="s">
        <v>594</v>
      </c>
      <c r="S455" s="471" t="s">
        <v>595</v>
      </c>
      <c r="T455" s="471"/>
      <c r="U455" s="471"/>
      <c r="V455" s="84"/>
      <c r="W455" s="84"/>
      <c r="X455" s="84"/>
      <c r="Y455" s="84"/>
      <c r="Z455" s="90"/>
      <c r="AA455" s="91"/>
      <c r="AB455" s="91"/>
      <c r="AC455" s="91">
        <f>TRUNC(TRUNC(D455*K455)/1000) * 1000*O455*0.0000001</f>
        <v>858.3</v>
      </c>
      <c r="AD455" s="92" t="s">
        <v>4</v>
      </c>
    </row>
    <row r="456" spans="2:30" ht="19.7" customHeight="1">
      <c r="B456" s="88" t="s">
        <v>4</v>
      </c>
      <c r="C456" s="89" t="s">
        <v>4</v>
      </c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90"/>
      <c r="AA456" s="91"/>
      <c r="AB456" s="91"/>
      <c r="AC456" s="91"/>
      <c r="AD456" s="92" t="s">
        <v>4</v>
      </c>
    </row>
    <row r="457" spans="2:30" ht="19.7" customHeight="1">
      <c r="B457" s="82" t="s">
        <v>728</v>
      </c>
      <c r="C457" s="83" t="s">
        <v>699</v>
      </c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5" t="str">
        <f>TEXT(AA457+AB457+AC457,"#,##0")</f>
        <v>918</v>
      </c>
      <c r="AA457" s="86">
        <f>TRUNC(AA458)</f>
        <v>0</v>
      </c>
      <c r="AB457" s="86">
        <f>TRUNC(AB458)</f>
        <v>0</v>
      </c>
      <c r="AC457" s="86">
        <f>TRUNC(AC458)</f>
        <v>918</v>
      </c>
      <c r="AD457" s="87"/>
    </row>
    <row r="458" spans="2:30" ht="19.7" customHeight="1">
      <c r="B458" s="88" t="s">
        <v>592</v>
      </c>
      <c r="C458" s="89" t="s">
        <v>4</v>
      </c>
      <c r="D458" s="471">
        <v>5311</v>
      </c>
      <c r="E458" s="471"/>
      <c r="F458" s="471"/>
      <c r="G458" s="471"/>
      <c r="H458" s="471"/>
      <c r="I458" s="471" t="s">
        <v>593</v>
      </c>
      <c r="J458" s="471"/>
      <c r="K458" s="476">
        <f>[186]기계경비적용기준!D7</f>
        <v>1153.3</v>
      </c>
      <c r="L458" s="471"/>
      <c r="M458" s="471"/>
      <c r="N458" s="84" t="s">
        <v>594</v>
      </c>
      <c r="O458" s="471">
        <v>1500</v>
      </c>
      <c r="P458" s="471"/>
      <c r="Q458" s="471"/>
      <c r="R458" s="84" t="s">
        <v>594</v>
      </c>
      <c r="S458" s="471" t="s">
        <v>595</v>
      </c>
      <c r="T458" s="471"/>
      <c r="U458" s="471"/>
      <c r="V458" s="84"/>
      <c r="W458" s="84"/>
      <c r="X458" s="84"/>
      <c r="Y458" s="84"/>
      <c r="Z458" s="90"/>
      <c r="AA458" s="91"/>
      <c r="AB458" s="91"/>
      <c r="AC458" s="91">
        <f>TRUNC(TRUNC(D458*K458)/1000) * 1000*O458*0.0000001</f>
        <v>918.75</v>
      </c>
      <c r="AD458" s="92" t="s">
        <v>4</v>
      </c>
    </row>
    <row r="459" spans="2:30" ht="19.7" customHeight="1">
      <c r="B459" s="88" t="s">
        <v>4</v>
      </c>
      <c r="C459" s="89" t="s">
        <v>4</v>
      </c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90"/>
      <c r="AA459" s="91"/>
      <c r="AB459" s="91"/>
      <c r="AC459" s="91"/>
      <c r="AD459" s="92" t="s">
        <v>4</v>
      </c>
    </row>
    <row r="460" spans="2:30" ht="19.7" customHeight="1">
      <c r="B460" s="82" t="s">
        <v>729</v>
      </c>
      <c r="C460" s="83" t="s">
        <v>701</v>
      </c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5" t="str">
        <f>TEXT(AA460+AB460+AC460,"#,##0")</f>
        <v>1,097</v>
      </c>
      <c r="AA460" s="86">
        <f>TRUNC(AA461)</f>
        <v>0</v>
      </c>
      <c r="AB460" s="86">
        <f>TRUNC(AB461)</f>
        <v>0</v>
      </c>
      <c r="AC460" s="86">
        <f>TRUNC(AC461)</f>
        <v>1097</v>
      </c>
      <c r="AD460" s="87"/>
    </row>
    <row r="461" spans="2:30" ht="19.7" customHeight="1">
      <c r="B461" s="88" t="s">
        <v>592</v>
      </c>
      <c r="C461" s="89" t="s">
        <v>4</v>
      </c>
      <c r="D461" s="471">
        <v>6347</v>
      </c>
      <c r="E461" s="471"/>
      <c r="F461" s="471"/>
      <c r="G461" s="471"/>
      <c r="H461" s="471"/>
      <c r="I461" s="471" t="s">
        <v>593</v>
      </c>
      <c r="J461" s="471"/>
      <c r="K461" s="476">
        <f>[186]기계경비적용기준!D7</f>
        <v>1153.3</v>
      </c>
      <c r="L461" s="471"/>
      <c r="M461" s="471"/>
      <c r="N461" s="84" t="s">
        <v>594</v>
      </c>
      <c r="O461" s="471">
        <v>1500</v>
      </c>
      <c r="P461" s="471"/>
      <c r="Q461" s="471"/>
      <c r="R461" s="84" t="s">
        <v>594</v>
      </c>
      <c r="S461" s="471" t="s">
        <v>595</v>
      </c>
      <c r="T461" s="471"/>
      <c r="U461" s="471"/>
      <c r="V461" s="84"/>
      <c r="W461" s="84"/>
      <c r="X461" s="84"/>
      <c r="Y461" s="84"/>
      <c r="Z461" s="90"/>
      <c r="AA461" s="91"/>
      <c r="AB461" s="91"/>
      <c r="AC461" s="91">
        <f>TRUNC(TRUNC(D461*K461)/1000) * 1000*O461*0.0000001</f>
        <v>1097.8499999999999</v>
      </c>
      <c r="AD461" s="92" t="s">
        <v>4</v>
      </c>
    </row>
    <row r="462" spans="2:30" ht="19.7" customHeight="1">
      <c r="B462" s="88" t="s">
        <v>4</v>
      </c>
      <c r="C462" s="89" t="s">
        <v>4</v>
      </c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90"/>
      <c r="AA462" s="91"/>
      <c r="AB462" s="91"/>
      <c r="AC462" s="91"/>
      <c r="AD462" s="92" t="s">
        <v>4</v>
      </c>
    </row>
    <row r="463" spans="2:30" ht="19.7" customHeight="1">
      <c r="B463" s="82" t="s">
        <v>730</v>
      </c>
      <c r="C463" s="83" t="s">
        <v>703</v>
      </c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5" t="str">
        <f>TEXT(AA463+AB463+AC463,"#,##0")</f>
        <v>1,648</v>
      </c>
      <c r="AA463" s="86">
        <f>TRUNC(AA464)</f>
        <v>0</v>
      </c>
      <c r="AB463" s="86">
        <f>TRUNC(AB464)</f>
        <v>0</v>
      </c>
      <c r="AC463" s="86">
        <f>TRUNC(AC464)</f>
        <v>1648</v>
      </c>
      <c r="AD463" s="87"/>
    </row>
    <row r="464" spans="2:30" ht="19.7" customHeight="1">
      <c r="B464" s="88" t="s">
        <v>592</v>
      </c>
      <c r="C464" s="89" t="s">
        <v>4</v>
      </c>
      <c r="D464" s="471">
        <v>9532</v>
      </c>
      <c r="E464" s="471"/>
      <c r="F464" s="471"/>
      <c r="G464" s="471"/>
      <c r="H464" s="471"/>
      <c r="I464" s="471" t="s">
        <v>593</v>
      </c>
      <c r="J464" s="471"/>
      <c r="K464" s="476">
        <f>[186]기계경비적용기준!D7</f>
        <v>1153.3</v>
      </c>
      <c r="L464" s="471"/>
      <c r="M464" s="471"/>
      <c r="N464" s="84" t="s">
        <v>594</v>
      </c>
      <c r="O464" s="471">
        <v>1500</v>
      </c>
      <c r="P464" s="471"/>
      <c r="Q464" s="471"/>
      <c r="R464" s="84" t="s">
        <v>594</v>
      </c>
      <c r="S464" s="471" t="s">
        <v>595</v>
      </c>
      <c r="T464" s="471"/>
      <c r="U464" s="471"/>
      <c r="V464" s="84"/>
      <c r="W464" s="84"/>
      <c r="X464" s="84"/>
      <c r="Y464" s="84"/>
      <c r="Z464" s="90"/>
      <c r="AA464" s="91"/>
      <c r="AB464" s="91"/>
      <c r="AC464" s="91">
        <f>TRUNC(TRUNC(D464*K464)/1000) * 1000*O464*0.0000001</f>
        <v>1648.9499999999998</v>
      </c>
      <c r="AD464" s="92" t="s">
        <v>4</v>
      </c>
    </row>
    <row r="465" spans="2:30" ht="19.7" customHeight="1">
      <c r="B465" s="88" t="s">
        <v>4</v>
      </c>
      <c r="C465" s="89" t="s">
        <v>4</v>
      </c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90"/>
      <c r="AA465" s="91"/>
      <c r="AB465" s="91"/>
      <c r="AC465" s="91"/>
      <c r="AD465" s="92" t="s">
        <v>4</v>
      </c>
    </row>
    <row r="466" spans="2:30" ht="19.7" customHeight="1">
      <c r="B466" s="82" t="s">
        <v>731</v>
      </c>
      <c r="C466" s="83" t="s">
        <v>732</v>
      </c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5" t="str">
        <f>TEXT(AA466+AB466+AC466,"#,##0")</f>
        <v>3,496</v>
      </c>
      <c r="AA466" s="86">
        <f>TRUNC(AA467)</f>
        <v>0</v>
      </c>
      <c r="AB466" s="86">
        <f>TRUNC(AB467)</f>
        <v>0</v>
      </c>
      <c r="AC466" s="86">
        <f>TRUNC(AC467)</f>
        <v>3496</v>
      </c>
      <c r="AD466" s="87"/>
    </row>
    <row r="467" spans="2:30" ht="19.7" customHeight="1">
      <c r="B467" s="88" t="s">
        <v>592</v>
      </c>
      <c r="C467" s="89" t="s">
        <v>4</v>
      </c>
      <c r="D467" s="471">
        <v>20436000</v>
      </c>
      <c r="E467" s="471"/>
      <c r="F467" s="471"/>
      <c r="G467" s="471"/>
      <c r="H467" s="471"/>
      <c r="I467" s="471" t="s">
        <v>605</v>
      </c>
      <c r="J467" s="471"/>
      <c r="K467" s="471">
        <v>1711</v>
      </c>
      <c r="L467" s="471"/>
      <c r="M467" s="471"/>
      <c r="N467" s="84" t="s">
        <v>594</v>
      </c>
      <c r="O467" s="471" t="s">
        <v>595</v>
      </c>
      <c r="P467" s="471"/>
      <c r="Q467" s="471"/>
      <c r="R467" s="84"/>
      <c r="S467" s="84"/>
      <c r="T467" s="84"/>
      <c r="U467" s="84"/>
      <c r="V467" s="84"/>
      <c r="W467" s="84"/>
      <c r="X467" s="84"/>
      <c r="Y467" s="84"/>
      <c r="Z467" s="90"/>
      <c r="AA467" s="91"/>
      <c r="AB467" s="91"/>
      <c r="AC467" s="91">
        <f>TRUNC(D467*K467*0.0000001,0)</f>
        <v>3496</v>
      </c>
      <c r="AD467" s="92" t="s">
        <v>4</v>
      </c>
    </row>
    <row r="468" spans="2:30" ht="19.7" customHeight="1">
      <c r="B468" s="88" t="s">
        <v>4</v>
      </c>
      <c r="C468" s="89" t="s">
        <v>4</v>
      </c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90"/>
      <c r="AA468" s="91"/>
      <c r="AB468" s="91"/>
      <c r="AC468" s="91"/>
      <c r="AD468" s="92" t="s">
        <v>4</v>
      </c>
    </row>
    <row r="469" spans="2:30" ht="19.7" customHeight="1">
      <c r="B469" s="82" t="s">
        <v>733</v>
      </c>
      <c r="C469" s="83" t="s">
        <v>734</v>
      </c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5" t="str">
        <f>TEXT(AA469+AB469+AC469,"#,##0")</f>
        <v>4,516</v>
      </c>
      <c r="AA469" s="86">
        <f>TRUNC(AA470)</f>
        <v>0</v>
      </c>
      <c r="AB469" s="86">
        <f>TRUNC(AB470)</f>
        <v>0</v>
      </c>
      <c r="AC469" s="86">
        <f>TRUNC(AC470)</f>
        <v>4516</v>
      </c>
      <c r="AD469" s="87"/>
    </row>
    <row r="470" spans="2:30" ht="19.7" customHeight="1">
      <c r="B470" s="88" t="s">
        <v>592</v>
      </c>
      <c r="C470" s="89" t="s">
        <v>4</v>
      </c>
      <c r="D470" s="471">
        <v>26397000</v>
      </c>
      <c r="E470" s="471"/>
      <c r="F470" s="471"/>
      <c r="G470" s="471"/>
      <c r="H470" s="471"/>
      <c r="I470" s="471" t="s">
        <v>605</v>
      </c>
      <c r="J470" s="471"/>
      <c r="K470" s="471">
        <v>1711</v>
      </c>
      <c r="L470" s="471"/>
      <c r="M470" s="471"/>
      <c r="N470" s="84" t="s">
        <v>594</v>
      </c>
      <c r="O470" s="471" t="s">
        <v>595</v>
      </c>
      <c r="P470" s="471"/>
      <c r="Q470" s="471"/>
      <c r="R470" s="84"/>
      <c r="S470" s="84"/>
      <c r="T470" s="84"/>
      <c r="U470" s="84"/>
      <c r="V470" s="84"/>
      <c r="W470" s="84"/>
      <c r="X470" s="84"/>
      <c r="Y470" s="84"/>
      <c r="Z470" s="90"/>
      <c r="AA470" s="91"/>
      <c r="AB470" s="91"/>
      <c r="AC470" s="91">
        <f>TRUNC(D470*K470*0.0000001,0)</f>
        <v>4516</v>
      </c>
      <c r="AD470" s="92" t="s">
        <v>4</v>
      </c>
    </row>
    <row r="471" spans="2:30" ht="19.7" customHeight="1">
      <c r="B471" s="88" t="s">
        <v>4</v>
      </c>
      <c r="C471" s="89" t="s">
        <v>4</v>
      </c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90"/>
      <c r="AA471" s="91"/>
      <c r="AB471" s="91"/>
      <c r="AC471" s="91"/>
      <c r="AD471" s="92" t="s">
        <v>4</v>
      </c>
    </row>
    <row r="472" spans="2:30" ht="19.7" customHeight="1">
      <c r="B472" s="82" t="s">
        <v>735</v>
      </c>
      <c r="C472" s="83" t="s">
        <v>736</v>
      </c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5" t="str">
        <f>TEXT(AA472+AB472+AC472,"#,##0")</f>
        <v>5,244</v>
      </c>
      <c r="AA472" s="86">
        <f>TRUNC(AA473)</f>
        <v>0</v>
      </c>
      <c r="AB472" s="86">
        <f>TRUNC(AB473)</f>
        <v>0</v>
      </c>
      <c r="AC472" s="86">
        <f>TRUNC(AC473)</f>
        <v>5244</v>
      </c>
      <c r="AD472" s="87"/>
    </row>
    <row r="473" spans="2:30" ht="19.7" customHeight="1">
      <c r="B473" s="88" t="s">
        <v>592</v>
      </c>
      <c r="C473" s="89" t="s">
        <v>4</v>
      </c>
      <c r="D473" s="471">
        <v>30654000</v>
      </c>
      <c r="E473" s="471"/>
      <c r="F473" s="471"/>
      <c r="G473" s="471"/>
      <c r="H473" s="471"/>
      <c r="I473" s="471" t="s">
        <v>605</v>
      </c>
      <c r="J473" s="471"/>
      <c r="K473" s="471">
        <v>1711</v>
      </c>
      <c r="L473" s="471"/>
      <c r="M473" s="471"/>
      <c r="N473" s="84" t="s">
        <v>594</v>
      </c>
      <c r="O473" s="471" t="s">
        <v>595</v>
      </c>
      <c r="P473" s="471"/>
      <c r="Q473" s="471"/>
      <c r="R473" s="84"/>
      <c r="S473" s="84"/>
      <c r="T473" s="84"/>
      <c r="U473" s="84"/>
      <c r="V473" s="84"/>
      <c r="W473" s="84"/>
      <c r="X473" s="84"/>
      <c r="Y473" s="84"/>
      <c r="Z473" s="90"/>
      <c r="AA473" s="91"/>
      <c r="AB473" s="91"/>
      <c r="AC473" s="91">
        <f>TRUNC(D473*K473*0.0000001,0)</f>
        <v>5244</v>
      </c>
      <c r="AD473" s="92" t="s">
        <v>4</v>
      </c>
    </row>
    <row r="474" spans="2:30" ht="19.7" customHeight="1">
      <c r="B474" s="88" t="s">
        <v>4</v>
      </c>
      <c r="C474" s="89" t="s">
        <v>4</v>
      </c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90"/>
      <c r="AA474" s="91"/>
      <c r="AB474" s="91"/>
      <c r="AC474" s="91"/>
      <c r="AD474" s="92" t="s">
        <v>4</v>
      </c>
    </row>
    <row r="475" spans="2:30" ht="19.7" customHeight="1">
      <c r="B475" s="82" t="s">
        <v>737</v>
      </c>
      <c r="C475" s="83" t="s">
        <v>734</v>
      </c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5" t="str">
        <f>TEXT(AA475+AB475+AC475,"#,##0")</f>
        <v>11,360</v>
      </c>
      <c r="AA475" s="86">
        <f>TRUNC(AA476)</f>
        <v>0</v>
      </c>
      <c r="AB475" s="86">
        <f>TRUNC(AB476)</f>
        <v>0</v>
      </c>
      <c r="AC475" s="86">
        <f>TRUNC(AC476)</f>
        <v>11360</v>
      </c>
      <c r="AD475" s="87"/>
    </row>
    <row r="476" spans="2:30" ht="19.7" customHeight="1">
      <c r="B476" s="88" t="s">
        <v>592</v>
      </c>
      <c r="C476" s="89" t="s">
        <v>4</v>
      </c>
      <c r="D476" s="471">
        <v>66397000</v>
      </c>
      <c r="E476" s="471"/>
      <c r="F476" s="471"/>
      <c r="G476" s="471"/>
      <c r="H476" s="471"/>
      <c r="I476" s="471" t="s">
        <v>605</v>
      </c>
      <c r="J476" s="471"/>
      <c r="K476" s="471">
        <v>1711</v>
      </c>
      <c r="L476" s="471"/>
      <c r="M476" s="471"/>
      <c r="N476" s="84" t="s">
        <v>594</v>
      </c>
      <c r="O476" s="471" t="s">
        <v>595</v>
      </c>
      <c r="P476" s="471"/>
      <c r="Q476" s="471"/>
      <c r="R476" s="84"/>
      <c r="S476" s="84"/>
      <c r="T476" s="84"/>
      <c r="U476" s="84"/>
      <c r="V476" s="84"/>
      <c r="W476" s="84"/>
      <c r="X476" s="84"/>
      <c r="Y476" s="84"/>
      <c r="Z476" s="90"/>
      <c r="AA476" s="91"/>
      <c r="AB476" s="91"/>
      <c r="AC476" s="91">
        <f>TRUNC(D476*K476*0.0000001,0)</f>
        <v>11360</v>
      </c>
      <c r="AD476" s="92" t="s">
        <v>4</v>
      </c>
    </row>
    <row r="477" spans="2:30" ht="19.7" customHeight="1">
      <c r="B477" s="101" t="s">
        <v>4</v>
      </c>
      <c r="C477" s="102" t="s">
        <v>4</v>
      </c>
      <c r="D477" s="103"/>
      <c r="E477" s="103"/>
      <c r="F477" s="103"/>
      <c r="G477" s="103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103"/>
      <c r="W477" s="103"/>
      <c r="X477" s="103"/>
      <c r="Y477" s="103"/>
      <c r="Z477" s="104"/>
      <c r="AA477" s="105"/>
      <c r="AB477" s="105"/>
      <c r="AC477" s="105"/>
      <c r="AD477" s="106" t="s">
        <v>4</v>
      </c>
    </row>
    <row r="478" spans="2:30" ht="19.7" customHeight="1">
      <c r="B478" s="82" t="s">
        <v>738</v>
      </c>
      <c r="C478" s="83" t="s">
        <v>736</v>
      </c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5" t="str">
        <f>TEXT(AA478+AB478+AC478,"#,##0")</f>
        <v>12,088</v>
      </c>
      <c r="AA478" s="86">
        <f>TRUNC(AA479)</f>
        <v>0</v>
      </c>
      <c r="AB478" s="86">
        <f>TRUNC(AB479)</f>
        <v>0</v>
      </c>
      <c r="AC478" s="86">
        <f>TRUNC(AC479)</f>
        <v>12088</v>
      </c>
      <c r="AD478" s="87"/>
    </row>
    <row r="479" spans="2:30" ht="19.7" customHeight="1">
      <c r="B479" s="88" t="s">
        <v>592</v>
      </c>
      <c r="C479" s="89" t="s">
        <v>4</v>
      </c>
      <c r="D479" s="471">
        <v>70654000</v>
      </c>
      <c r="E479" s="471"/>
      <c r="F479" s="471"/>
      <c r="G479" s="471"/>
      <c r="H479" s="471"/>
      <c r="I479" s="471" t="s">
        <v>605</v>
      </c>
      <c r="J479" s="471"/>
      <c r="K479" s="471">
        <v>1711</v>
      </c>
      <c r="L479" s="471"/>
      <c r="M479" s="471"/>
      <c r="N479" s="84" t="s">
        <v>594</v>
      </c>
      <c r="O479" s="471" t="s">
        <v>595</v>
      </c>
      <c r="P479" s="471"/>
      <c r="Q479" s="471"/>
      <c r="R479" s="84"/>
      <c r="S479" s="84"/>
      <c r="T479" s="84"/>
      <c r="U479" s="84"/>
      <c r="V479" s="84"/>
      <c r="W479" s="84"/>
      <c r="X479" s="84"/>
      <c r="Y479" s="84"/>
      <c r="Z479" s="90"/>
      <c r="AA479" s="91"/>
      <c r="AB479" s="91"/>
      <c r="AC479" s="91">
        <f>TRUNC(D479*K479*0.0000001,0)</f>
        <v>12088</v>
      </c>
      <c r="AD479" s="92" t="s">
        <v>4</v>
      </c>
    </row>
    <row r="480" spans="2:30" ht="19.7" customHeight="1">
      <c r="B480" s="88" t="s">
        <v>4</v>
      </c>
      <c r="C480" s="89" t="s">
        <v>4</v>
      </c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90"/>
      <c r="AA480" s="91"/>
      <c r="AB480" s="91"/>
      <c r="AC480" s="91"/>
      <c r="AD480" s="92" t="s">
        <v>4</v>
      </c>
    </row>
    <row r="481" spans="2:30" ht="19.7" customHeight="1">
      <c r="B481" s="82" t="s">
        <v>739</v>
      </c>
      <c r="C481" s="83" t="s">
        <v>740</v>
      </c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5" t="str">
        <f>TEXT(AA481+AB481+AC481,"#,##0")</f>
        <v>55,112</v>
      </c>
      <c r="AA481" s="86">
        <f>TRUNC(AA482+AA483)</f>
        <v>22864</v>
      </c>
      <c r="AB481" s="86">
        <f>TRUNC(AB482+AB483)</f>
        <v>0</v>
      </c>
      <c r="AC481" s="86">
        <f>TRUNC(AC482+AC483)</f>
        <v>32248</v>
      </c>
      <c r="AD481" s="87"/>
    </row>
    <row r="482" spans="2:30" ht="19.7" customHeight="1">
      <c r="B482" s="88" t="s">
        <v>592</v>
      </c>
      <c r="C482" s="89" t="s">
        <v>4</v>
      </c>
      <c r="D482" s="471">
        <v>220000</v>
      </c>
      <c r="E482" s="471"/>
      <c r="F482" s="471"/>
      <c r="G482" s="471"/>
      <c r="H482" s="471"/>
      <c r="I482" s="471" t="s">
        <v>593</v>
      </c>
      <c r="J482" s="471"/>
      <c r="K482" s="476">
        <f>[186]기계경비적용기준!D7</f>
        <v>1153.3</v>
      </c>
      <c r="L482" s="471"/>
      <c r="M482" s="471"/>
      <c r="N482" s="84" t="s">
        <v>594</v>
      </c>
      <c r="O482" s="471">
        <v>1271</v>
      </c>
      <c r="P482" s="471"/>
      <c r="Q482" s="471"/>
      <c r="R482" s="84" t="s">
        <v>594</v>
      </c>
      <c r="S482" s="471" t="s">
        <v>595</v>
      </c>
      <c r="T482" s="471"/>
      <c r="U482" s="471"/>
      <c r="V482" s="84"/>
      <c r="W482" s="84"/>
      <c r="X482" s="84"/>
      <c r="Y482" s="84"/>
      <c r="Z482" s="90"/>
      <c r="AA482" s="91"/>
      <c r="AB482" s="91"/>
      <c r="AC482" s="91">
        <f>TRUNC(TRUNC(D482*K482)/1000) * 1000*O482*0.0000001</f>
        <v>32248.5746</v>
      </c>
      <c r="AD482" s="92" t="s">
        <v>4</v>
      </c>
    </row>
    <row r="483" spans="2:30" ht="19.7" customHeight="1">
      <c r="B483" s="88" t="s">
        <v>602</v>
      </c>
      <c r="C483" s="89" t="s">
        <v>4</v>
      </c>
      <c r="D483" s="472">
        <v>1</v>
      </c>
      <c r="E483" s="471"/>
      <c r="F483" s="471"/>
      <c r="G483" s="84" t="s">
        <v>98</v>
      </c>
      <c r="H483" s="84" t="s">
        <v>594</v>
      </c>
      <c r="I483" s="471">
        <f>[186]노임단가!L55</f>
        <v>109748</v>
      </c>
      <c r="J483" s="471"/>
      <c r="K483" s="471"/>
      <c r="L483" s="471"/>
      <c r="M483" s="84" t="s">
        <v>594</v>
      </c>
      <c r="N483" s="471" t="s">
        <v>603</v>
      </c>
      <c r="O483" s="471"/>
      <c r="P483" s="471"/>
      <c r="Q483" s="471"/>
      <c r="R483" s="471"/>
      <c r="S483" s="471"/>
      <c r="T483" s="471"/>
      <c r="U483" s="471"/>
      <c r="V483" s="471"/>
      <c r="W483" s="84"/>
      <c r="X483" s="84"/>
      <c r="Y483" s="84"/>
      <c r="Z483" s="90"/>
      <c r="AA483" s="91">
        <f>TRUNC(D483*I483*[186]기계경비적용기준!E18,0)</f>
        <v>22864</v>
      </c>
      <c r="AB483" s="91"/>
      <c r="AC483" s="91"/>
      <c r="AD483" s="92" t="s">
        <v>4</v>
      </c>
    </row>
    <row r="484" spans="2:30" ht="19.7" customHeight="1">
      <c r="B484" s="88" t="s">
        <v>4</v>
      </c>
      <c r="C484" s="89" t="s">
        <v>4</v>
      </c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90"/>
      <c r="AA484" s="91"/>
      <c r="AB484" s="91"/>
      <c r="AC484" s="91"/>
      <c r="AD484" s="92" t="s">
        <v>4</v>
      </c>
    </row>
    <row r="485" spans="2:30" ht="19.7" customHeight="1">
      <c r="B485" s="82" t="s">
        <v>741</v>
      </c>
      <c r="C485" s="83" t="s">
        <v>742</v>
      </c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5" t="str">
        <f>TEXT(AA485+AB485+AC485,"#,##0")</f>
        <v>74,461</v>
      </c>
      <c r="AA485" s="86">
        <f>TRUNC(AA486+AA487)</f>
        <v>22864</v>
      </c>
      <c r="AB485" s="86">
        <f>TRUNC(AB486+AB487)</f>
        <v>0</v>
      </c>
      <c r="AC485" s="86">
        <f>TRUNC(AC486+AC487)</f>
        <v>51597</v>
      </c>
      <c r="AD485" s="87"/>
    </row>
    <row r="486" spans="2:30" ht="19.7" customHeight="1">
      <c r="B486" s="88" t="s">
        <v>592</v>
      </c>
      <c r="C486" s="89" t="s">
        <v>4</v>
      </c>
      <c r="D486" s="471">
        <v>352000</v>
      </c>
      <c r="E486" s="471"/>
      <c r="F486" s="471"/>
      <c r="G486" s="471"/>
      <c r="H486" s="471"/>
      <c r="I486" s="471" t="s">
        <v>593</v>
      </c>
      <c r="J486" s="471"/>
      <c r="K486" s="476">
        <f>[186]기계경비적용기준!D7</f>
        <v>1153.3</v>
      </c>
      <c r="L486" s="471"/>
      <c r="M486" s="471"/>
      <c r="N486" s="84" t="s">
        <v>594</v>
      </c>
      <c r="O486" s="471">
        <v>1271</v>
      </c>
      <c r="P486" s="471"/>
      <c r="Q486" s="471"/>
      <c r="R486" s="84" t="s">
        <v>594</v>
      </c>
      <c r="S486" s="471" t="s">
        <v>595</v>
      </c>
      <c r="T486" s="471"/>
      <c r="U486" s="471"/>
      <c r="V486" s="84"/>
      <c r="W486" s="84"/>
      <c r="X486" s="84"/>
      <c r="Y486" s="84"/>
      <c r="Z486" s="90"/>
      <c r="AA486" s="91"/>
      <c r="AB486" s="91"/>
      <c r="AC486" s="91">
        <f>TRUNC(TRUNC(D486*K486)/1000) * 1000*O486*0.0000001</f>
        <v>51597.643100000001</v>
      </c>
      <c r="AD486" s="92" t="s">
        <v>4</v>
      </c>
    </row>
    <row r="487" spans="2:30" ht="19.7" customHeight="1">
      <c r="B487" s="88" t="s">
        <v>602</v>
      </c>
      <c r="C487" s="89" t="s">
        <v>4</v>
      </c>
      <c r="D487" s="472">
        <v>1</v>
      </c>
      <c r="E487" s="471"/>
      <c r="F487" s="471"/>
      <c r="G487" s="84" t="s">
        <v>98</v>
      </c>
      <c r="H487" s="84" t="s">
        <v>594</v>
      </c>
      <c r="I487" s="471">
        <f>[186]노임단가!L55</f>
        <v>109748</v>
      </c>
      <c r="J487" s="471"/>
      <c r="K487" s="471"/>
      <c r="L487" s="471"/>
      <c r="M487" s="84" t="s">
        <v>594</v>
      </c>
      <c r="N487" s="471" t="s">
        <v>603</v>
      </c>
      <c r="O487" s="471"/>
      <c r="P487" s="471"/>
      <c r="Q487" s="471"/>
      <c r="R487" s="471"/>
      <c r="S487" s="471"/>
      <c r="T487" s="471"/>
      <c r="U487" s="471"/>
      <c r="V487" s="471"/>
      <c r="W487" s="84"/>
      <c r="X487" s="84"/>
      <c r="Y487" s="84"/>
      <c r="Z487" s="90"/>
      <c r="AA487" s="91">
        <f>TRUNC(D487*I487*[186]기계경비적용기준!E18,0)</f>
        <v>22864</v>
      </c>
      <c r="AB487" s="91"/>
      <c r="AC487" s="91"/>
      <c r="AD487" s="92" t="s">
        <v>4</v>
      </c>
    </row>
    <row r="488" spans="2:30" ht="19.7" customHeight="1">
      <c r="B488" s="88" t="s">
        <v>4</v>
      </c>
      <c r="C488" s="89" t="s">
        <v>4</v>
      </c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90"/>
      <c r="AA488" s="91"/>
      <c r="AB488" s="91"/>
      <c r="AC488" s="91"/>
      <c r="AD488" s="92" t="s">
        <v>4</v>
      </c>
    </row>
    <row r="489" spans="2:30" ht="19.7" customHeight="1">
      <c r="B489" s="82" t="s">
        <v>743</v>
      </c>
      <c r="C489" s="83" t="s">
        <v>744</v>
      </c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5" t="str">
        <f>TEXT(AA489+AB489+AC489,"#,##0")</f>
        <v>81,497</v>
      </c>
      <c r="AA489" s="86">
        <f>TRUNC(AA490+AA491)</f>
        <v>22864</v>
      </c>
      <c r="AB489" s="86">
        <f>TRUNC(AB490+AB491)</f>
        <v>0</v>
      </c>
      <c r="AC489" s="86">
        <f>TRUNC(AC490+AC491)</f>
        <v>58633</v>
      </c>
      <c r="AD489" s="87"/>
    </row>
    <row r="490" spans="2:30" ht="19.7" customHeight="1">
      <c r="B490" s="88" t="s">
        <v>592</v>
      </c>
      <c r="C490" s="89" t="s">
        <v>4</v>
      </c>
      <c r="D490" s="471">
        <v>400000</v>
      </c>
      <c r="E490" s="471"/>
      <c r="F490" s="471"/>
      <c r="G490" s="471"/>
      <c r="H490" s="471"/>
      <c r="I490" s="471" t="s">
        <v>593</v>
      </c>
      <c r="J490" s="471"/>
      <c r="K490" s="476">
        <f>[186]기계경비적용기준!D7</f>
        <v>1153.3</v>
      </c>
      <c r="L490" s="471"/>
      <c r="M490" s="471"/>
      <c r="N490" s="84" t="s">
        <v>594</v>
      </c>
      <c r="O490" s="471">
        <v>1271</v>
      </c>
      <c r="P490" s="471"/>
      <c r="Q490" s="471"/>
      <c r="R490" s="84" t="s">
        <v>594</v>
      </c>
      <c r="S490" s="471" t="s">
        <v>595</v>
      </c>
      <c r="T490" s="471"/>
      <c r="U490" s="471"/>
      <c r="V490" s="84"/>
      <c r="W490" s="84"/>
      <c r="X490" s="84"/>
      <c r="Y490" s="84"/>
      <c r="Z490" s="90"/>
      <c r="AA490" s="91"/>
      <c r="AB490" s="91"/>
      <c r="AC490" s="91">
        <f>TRUNC(TRUNC(D490*K490)/1000) * 1000*O490*0.0000001</f>
        <v>58633.771999999997</v>
      </c>
      <c r="AD490" s="92" t="s">
        <v>4</v>
      </c>
    </row>
    <row r="491" spans="2:30" ht="19.7" customHeight="1">
      <c r="B491" s="88" t="s">
        <v>602</v>
      </c>
      <c r="C491" s="89" t="s">
        <v>4</v>
      </c>
      <c r="D491" s="472">
        <v>1</v>
      </c>
      <c r="E491" s="471"/>
      <c r="F491" s="471"/>
      <c r="G491" s="84" t="s">
        <v>98</v>
      </c>
      <c r="H491" s="84" t="s">
        <v>594</v>
      </c>
      <c r="I491" s="471">
        <f>[186]노임단가!L55</f>
        <v>109748</v>
      </c>
      <c r="J491" s="471"/>
      <c r="K491" s="471"/>
      <c r="L491" s="471"/>
      <c r="M491" s="84" t="s">
        <v>594</v>
      </c>
      <c r="N491" s="471" t="s">
        <v>603</v>
      </c>
      <c r="O491" s="471"/>
      <c r="P491" s="471"/>
      <c r="Q491" s="471"/>
      <c r="R491" s="471"/>
      <c r="S491" s="471"/>
      <c r="T491" s="471"/>
      <c r="U491" s="471"/>
      <c r="V491" s="471"/>
      <c r="W491" s="84"/>
      <c r="X491" s="84"/>
      <c r="Y491" s="84"/>
      <c r="Z491" s="90"/>
      <c r="AA491" s="91">
        <f>TRUNC(D491*I491*[186]기계경비적용기준!E18,0)</f>
        <v>22864</v>
      </c>
      <c r="AB491" s="91"/>
      <c r="AC491" s="91"/>
      <c r="AD491" s="92" t="s">
        <v>4</v>
      </c>
    </row>
    <row r="492" spans="2:30" ht="19.7" customHeight="1">
      <c r="B492" s="88" t="s">
        <v>4</v>
      </c>
      <c r="C492" s="89" t="s">
        <v>4</v>
      </c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90"/>
      <c r="AA492" s="91"/>
      <c r="AB492" s="91"/>
      <c r="AC492" s="91"/>
      <c r="AD492" s="92" t="s">
        <v>4</v>
      </c>
    </row>
    <row r="493" spans="2:30" ht="19.7" customHeight="1">
      <c r="B493" s="82" t="s">
        <v>745</v>
      </c>
      <c r="C493" s="83" t="s">
        <v>746</v>
      </c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5" t="str">
        <f>TEXT(AA493+AB493+AC493,"#,##0")</f>
        <v>99,820</v>
      </c>
      <c r="AA493" s="86">
        <f>TRUNC(AA494+AA495)</f>
        <v>22864</v>
      </c>
      <c r="AB493" s="86">
        <f>TRUNC(AB494+AB495)</f>
        <v>0</v>
      </c>
      <c r="AC493" s="86">
        <f>TRUNC(AC494+AC495)</f>
        <v>76956</v>
      </c>
      <c r="AD493" s="87"/>
    </row>
    <row r="494" spans="2:30" ht="19.7" customHeight="1">
      <c r="B494" s="88" t="s">
        <v>592</v>
      </c>
      <c r="C494" s="89" t="s">
        <v>4</v>
      </c>
      <c r="D494" s="471">
        <v>525000</v>
      </c>
      <c r="E494" s="471"/>
      <c r="F494" s="471"/>
      <c r="G494" s="471"/>
      <c r="H494" s="471"/>
      <c r="I494" s="471" t="s">
        <v>593</v>
      </c>
      <c r="J494" s="471"/>
      <c r="K494" s="476">
        <f>[186]기계경비적용기준!D7</f>
        <v>1153.3</v>
      </c>
      <c r="L494" s="471"/>
      <c r="M494" s="471"/>
      <c r="N494" s="84" t="s">
        <v>594</v>
      </c>
      <c r="O494" s="471">
        <v>1271</v>
      </c>
      <c r="P494" s="471"/>
      <c r="Q494" s="471"/>
      <c r="R494" s="84" t="s">
        <v>594</v>
      </c>
      <c r="S494" s="471" t="s">
        <v>595</v>
      </c>
      <c r="T494" s="471"/>
      <c r="U494" s="471"/>
      <c r="V494" s="84"/>
      <c r="W494" s="84"/>
      <c r="X494" s="84"/>
      <c r="Y494" s="84"/>
      <c r="Z494" s="90"/>
      <c r="AA494" s="91"/>
      <c r="AB494" s="91"/>
      <c r="AC494" s="91">
        <f>TRUNC(TRUNC(D494*K494)/1000) * 1000*O494*0.0000001</f>
        <v>76956.762199999997</v>
      </c>
      <c r="AD494" s="92" t="s">
        <v>4</v>
      </c>
    </row>
    <row r="495" spans="2:30" ht="19.7" customHeight="1">
      <c r="B495" s="88" t="s">
        <v>602</v>
      </c>
      <c r="C495" s="89" t="s">
        <v>4</v>
      </c>
      <c r="D495" s="472">
        <v>1</v>
      </c>
      <c r="E495" s="471"/>
      <c r="F495" s="471"/>
      <c r="G495" s="84" t="s">
        <v>98</v>
      </c>
      <c r="H495" s="84" t="s">
        <v>594</v>
      </c>
      <c r="I495" s="471">
        <f>[186]노임단가!L55</f>
        <v>109748</v>
      </c>
      <c r="J495" s="471"/>
      <c r="K495" s="471"/>
      <c r="L495" s="471"/>
      <c r="M495" s="84" t="s">
        <v>594</v>
      </c>
      <c r="N495" s="471" t="s">
        <v>603</v>
      </c>
      <c r="O495" s="471"/>
      <c r="P495" s="471"/>
      <c r="Q495" s="471"/>
      <c r="R495" s="471"/>
      <c r="S495" s="471"/>
      <c r="T495" s="471"/>
      <c r="U495" s="471"/>
      <c r="V495" s="471"/>
      <c r="W495" s="84"/>
      <c r="X495" s="84"/>
      <c r="Y495" s="84"/>
      <c r="Z495" s="90"/>
      <c r="AA495" s="91">
        <f>TRUNC(D495*I495*[186]기계경비적용기준!E18,0)</f>
        <v>22864</v>
      </c>
      <c r="AB495" s="91"/>
      <c r="AC495" s="91"/>
      <c r="AD495" s="92" t="s">
        <v>4</v>
      </c>
    </row>
    <row r="496" spans="2:30" ht="19.7" customHeight="1">
      <c r="B496" s="88" t="s">
        <v>4</v>
      </c>
      <c r="C496" s="89" t="s">
        <v>4</v>
      </c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90"/>
      <c r="AA496" s="91"/>
      <c r="AB496" s="91"/>
      <c r="AC496" s="91"/>
      <c r="AD496" s="92" t="s">
        <v>4</v>
      </c>
    </row>
    <row r="497" spans="2:30" ht="19.7" customHeight="1">
      <c r="B497" s="82" t="s">
        <v>747</v>
      </c>
      <c r="C497" s="83" t="s">
        <v>748</v>
      </c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5" t="str">
        <f>TEXT(AA497+AB497+AC497,"#,##0")</f>
        <v>3,379</v>
      </c>
      <c r="AA497" s="86">
        <f>TRUNC(AA498)</f>
        <v>0</v>
      </c>
      <c r="AB497" s="86">
        <f>TRUNC(AB498)</f>
        <v>0</v>
      </c>
      <c r="AC497" s="86">
        <f>TRUNC(AC498)</f>
        <v>3379</v>
      </c>
      <c r="AD497" s="87"/>
    </row>
    <row r="498" spans="2:30" ht="19.7" customHeight="1">
      <c r="B498" s="88" t="s">
        <v>685</v>
      </c>
      <c r="C498" s="89" t="s">
        <v>4</v>
      </c>
      <c r="D498" s="471">
        <v>19650000</v>
      </c>
      <c r="E498" s="471"/>
      <c r="F498" s="471"/>
      <c r="G498" s="471"/>
      <c r="H498" s="471"/>
      <c r="I498" s="471" t="s">
        <v>605</v>
      </c>
      <c r="J498" s="471"/>
      <c r="K498" s="471">
        <v>1720</v>
      </c>
      <c r="L498" s="471"/>
      <c r="M498" s="471"/>
      <c r="N498" s="84" t="s">
        <v>594</v>
      </c>
      <c r="O498" s="471" t="s">
        <v>595</v>
      </c>
      <c r="P498" s="471"/>
      <c r="Q498" s="471"/>
      <c r="R498" s="84"/>
      <c r="S498" s="84"/>
      <c r="T498" s="84"/>
      <c r="U498" s="84"/>
      <c r="V498" s="84"/>
      <c r="W498" s="84"/>
      <c r="X498" s="84"/>
      <c r="Y498" s="84"/>
      <c r="Z498" s="90"/>
      <c r="AA498" s="91"/>
      <c r="AB498" s="91"/>
      <c r="AC498" s="91">
        <f>TRUNC(D498*K498*0.0000001,0)</f>
        <v>3379</v>
      </c>
      <c r="AD498" s="92" t="s">
        <v>4</v>
      </c>
    </row>
    <row r="499" spans="2:30" ht="19.7" customHeight="1">
      <c r="B499" s="88" t="s">
        <v>4</v>
      </c>
      <c r="C499" s="89" t="s">
        <v>4</v>
      </c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90"/>
      <c r="AA499" s="91"/>
      <c r="AB499" s="91"/>
      <c r="AC499" s="91"/>
      <c r="AD499" s="92" t="s">
        <v>4</v>
      </c>
    </row>
    <row r="500" spans="2:30" ht="19.7" customHeight="1">
      <c r="B500" s="82" t="s">
        <v>749</v>
      </c>
      <c r="C500" s="83" t="s">
        <v>679</v>
      </c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5" t="str">
        <f>TEXT(AA500+AB500+AC500,"#,##0")</f>
        <v>27,754</v>
      </c>
      <c r="AA500" s="86">
        <f>TRUNC(AA501+AA502+AA503+AA504)</f>
        <v>18896</v>
      </c>
      <c r="AB500" s="86">
        <f>TRUNC(AB501+AB502+AB503+AB504)</f>
        <v>6283</v>
      </c>
      <c r="AC500" s="86">
        <f>TRUNC(AC501+AC502+AC503+AC504)</f>
        <v>2575</v>
      </c>
      <c r="AD500" s="87"/>
    </row>
    <row r="501" spans="2:30" ht="19.7" customHeight="1">
      <c r="B501" s="88" t="s">
        <v>592</v>
      </c>
      <c r="C501" s="89" t="s">
        <v>4</v>
      </c>
      <c r="D501" s="471">
        <v>9949</v>
      </c>
      <c r="E501" s="471"/>
      <c r="F501" s="471"/>
      <c r="G501" s="471"/>
      <c r="H501" s="471"/>
      <c r="I501" s="471" t="s">
        <v>593</v>
      </c>
      <c r="J501" s="471"/>
      <c r="K501" s="476">
        <f>[186]기계경비적용기준!D7</f>
        <v>1153.3</v>
      </c>
      <c r="L501" s="471"/>
      <c r="M501" s="471"/>
      <c r="N501" s="84" t="s">
        <v>594</v>
      </c>
      <c r="O501" s="471">
        <v>2245</v>
      </c>
      <c r="P501" s="471"/>
      <c r="Q501" s="471"/>
      <c r="R501" s="84" t="s">
        <v>594</v>
      </c>
      <c r="S501" s="471" t="s">
        <v>595</v>
      </c>
      <c r="T501" s="471"/>
      <c r="U501" s="471"/>
      <c r="V501" s="84"/>
      <c r="W501" s="84"/>
      <c r="X501" s="84"/>
      <c r="Y501" s="84"/>
      <c r="Z501" s="90"/>
      <c r="AA501" s="91"/>
      <c r="AB501" s="91"/>
      <c r="AC501" s="91">
        <f>TRUNC(TRUNC(D501*K501)/1000) * 1000*O501*0.0000001</f>
        <v>2575.913</v>
      </c>
      <c r="AD501" s="92" t="s">
        <v>4</v>
      </c>
    </row>
    <row r="502" spans="2:30" ht="19.7" customHeight="1">
      <c r="B502" s="88" t="s">
        <v>596</v>
      </c>
      <c r="C502" s="89" t="s">
        <v>597</v>
      </c>
      <c r="D502" s="470">
        <v>3.5</v>
      </c>
      <c r="E502" s="471"/>
      <c r="F502" s="471"/>
      <c r="G502" s="471"/>
      <c r="H502" s="84" t="s">
        <v>598</v>
      </c>
      <c r="I502" s="84" t="s">
        <v>594</v>
      </c>
      <c r="J502" s="471">
        <f>[186]자재단가!R6</f>
        <v>1496</v>
      </c>
      <c r="K502" s="471"/>
      <c r="L502" s="471"/>
      <c r="M502" s="471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90"/>
      <c r="AA502" s="91"/>
      <c r="AB502" s="91">
        <f>TRUNC(D502*J502,0)</f>
        <v>5236</v>
      </c>
      <c r="AC502" s="91"/>
      <c r="AD502" s="92" t="s">
        <v>4</v>
      </c>
    </row>
    <row r="503" spans="2:30" ht="19.7" customHeight="1">
      <c r="B503" s="101" t="s">
        <v>599</v>
      </c>
      <c r="C503" s="102" t="s">
        <v>600</v>
      </c>
      <c r="D503" s="479">
        <v>20</v>
      </c>
      <c r="E503" s="477"/>
      <c r="F503" s="477"/>
      <c r="G503" s="477"/>
      <c r="H503" s="103" t="s">
        <v>601</v>
      </c>
      <c r="I503" s="103" t="s">
        <v>594</v>
      </c>
      <c r="J503" s="477">
        <f>AB502</f>
        <v>5236</v>
      </c>
      <c r="K503" s="477"/>
      <c r="L503" s="477"/>
      <c r="M503" s="477"/>
      <c r="N503" s="103"/>
      <c r="O503" s="103"/>
      <c r="P503" s="103"/>
      <c r="Q503" s="103"/>
      <c r="R503" s="103"/>
      <c r="S503" s="103"/>
      <c r="T503" s="103"/>
      <c r="U503" s="103"/>
      <c r="V503" s="103"/>
      <c r="W503" s="103"/>
      <c r="X503" s="103"/>
      <c r="Y503" s="103"/>
      <c r="Z503" s="104"/>
      <c r="AA503" s="105"/>
      <c r="AB503" s="105">
        <f>TRUNC(D503/100*J503,0)</f>
        <v>1047</v>
      </c>
      <c r="AC503" s="105"/>
      <c r="AD503" s="106" t="s">
        <v>4</v>
      </c>
    </row>
    <row r="504" spans="2:30" ht="19.7" customHeight="1">
      <c r="B504" s="88" t="s">
        <v>234</v>
      </c>
      <c r="C504" s="89" t="s">
        <v>4</v>
      </c>
      <c r="D504" s="472">
        <v>1</v>
      </c>
      <c r="E504" s="471"/>
      <c r="F504" s="471"/>
      <c r="G504" s="84" t="s">
        <v>98</v>
      </c>
      <c r="H504" s="84" t="s">
        <v>594</v>
      </c>
      <c r="I504" s="471">
        <f>[186]노임단가!L57</f>
        <v>90701</v>
      </c>
      <c r="J504" s="471"/>
      <c r="K504" s="471"/>
      <c r="L504" s="471"/>
      <c r="M504" s="84" t="s">
        <v>594</v>
      </c>
      <c r="N504" s="471" t="s">
        <v>603</v>
      </c>
      <c r="O504" s="471"/>
      <c r="P504" s="471"/>
      <c r="Q504" s="471"/>
      <c r="R504" s="471"/>
      <c r="S504" s="471"/>
      <c r="T504" s="471"/>
      <c r="U504" s="471"/>
      <c r="V504" s="471"/>
      <c r="W504" s="84"/>
      <c r="X504" s="84"/>
      <c r="Y504" s="84"/>
      <c r="Z504" s="90"/>
      <c r="AA504" s="91">
        <f>TRUNC(D504*I504*[186]기계경비적용기준!E18,0)</f>
        <v>18896</v>
      </c>
      <c r="AB504" s="91"/>
      <c r="AC504" s="91"/>
      <c r="AD504" s="92" t="s">
        <v>4</v>
      </c>
    </row>
    <row r="505" spans="2:30" ht="19.7" customHeight="1">
      <c r="B505" s="88" t="s">
        <v>4</v>
      </c>
      <c r="C505" s="89" t="s">
        <v>4</v>
      </c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90"/>
      <c r="AA505" s="91"/>
      <c r="AB505" s="91"/>
      <c r="AC505" s="91"/>
      <c r="AD505" s="92" t="s">
        <v>4</v>
      </c>
    </row>
    <row r="506" spans="2:30" ht="19.7" customHeight="1">
      <c r="B506" s="82" t="s">
        <v>750</v>
      </c>
      <c r="C506" s="83" t="s">
        <v>751</v>
      </c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5" t="str">
        <f>TEXT(AA506+AB506+AC506,"#,##0")</f>
        <v>30,042</v>
      </c>
      <c r="AA506" s="86">
        <f>TRUNC(AA507+AA508+AA509+AA510)</f>
        <v>18896</v>
      </c>
      <c r="AB506" s="86">
        <f>TRUNC(AB507+AB508+AB509+AB510)</f>
        <v>7539</v>
      </c>
      <c r="AC506" s="86">
        <f>TRUNC(AC507+AC508+AC509+AC510)</f>
        <v>3607</v>
      </c>
      <c r="AD506" s="87"/>
    </row>
    <row r="507" spans="2:30" ht="19.7" customHeight="1">
      <c r="B507" s="88" t="s">
        <v>592</v>
      </c>
      <c r="C507" s="89" t="s">
        <v>4</v>
      </c>
      <c r="D507" s="471">
        <v>13933</v>
      </c>
      <c r="E507" s="471"/>
      <c r="F507" s="471"/>
      <c r="G507" s="471"/>
      <c r="H507" s="471"/>
      <c r="I507" s="471" t="s">
        <v>593</v>
      </c>
      <c r="J507" s="471"/>
      <c r="K507" s="476">
        <f>[186]기계경비적용기준!D7</f>
        <v>1153.3</v>
      </c>
      <c r="L507" s="471"/>
      <c r="M507" s="471"/>
      <c r="N507" s="84" t="s">
        <v>594</v>
      </c>
      <c r="O507" s="471">
        <v>2245</v>
      </c>
      <c r="P507" s="471"/>
      <c r="Q507" s="471"/>
      <c r="R507" s="84" t="s">
        <v>594</v>
      </c>
      <c r="S507" s="471" t="s">
        <v>595</v>
      </c>
      <c r="T507" s="471"/>
      <c r="U507" s="471"/>
      <c r="V507" s="84"/>
      <c r="W507" s="84"/>
      <c r="X507" s="84"/>
      <c r="Y507" s="84"/>
      <c r="Z507" s="90"/>
      <c r="AA507" s="91"/>
      <c r="AB507" s="91"/>
      <c r="AC507" s="91">
        <f>TRUNC(TRUNC(D507*K507)/1000) * 1000*O507*0.0000001</f>
        <v>3607.2659999999996</v>
      </c>
      <c r="AD507" s="92" t="s">
        <v>4</v>
      </c>
    </row>
    <row r="508" spans="2:30" ht="19.7" customHeight="1">
      <c r="B508" s="88" t="s">
        <v>596</v>
      </c>
      <c r="C508" s="89" t="s">
        <v>597</v>
      </c>
      <c r="D508" s="470">
        <v>4.2</v>
      </c>
      <c r="E508" s="471"/>
      <c r="F508" s="471"/>
      <c r="G508" s="471"/>
      <c r="H508" s="84" t="s">
        <v>598</v>
      </c>
      <c r="I508" s="84" t="s">
        <v>594</v>
      </c>
      <c r="J508" s="471">
        <f>[186]자재단가!R6</f>
        <v>1496</v>
      </c>
      <c r="K508" s="471"/>
      <c r="L508" s="471"/>
      <c r="M508" s="471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90"/>
      <c r="AA508" s="91"/>
      <c r="AB508" s="91">
        <f>TRUNC(D508*J508,0)</f>
        <v>6283</v>
      </c>
      <c r="AC508" s="91"/>
      <c r="AD508" s="92" t="s">
        <v>4</v>
      </c>
    </row>
    <row r="509" spans="2:30" ht="19.7" customHeight="1">
      <c r="B509" s="88" t="s">
        <v>599</v>
      </c>
      <c r="C509" s="89" t="s">
        <v>600</v>
      </c>
      <c r="D509" s="470">
        <v>20</v>
      </c>
      <c r="E509" s="471"/>
      <c r="F509" s="471"/>
      <c r="G509" s="471"/>
      <c r="H509" s="84" t="s">
        <v>601</v>
      </c>
      <c r="I509" s="84" t="s">
        <v>594</v>
      </c>
      <c r="J509" s="471">
        <f>AB508</f>
        <v>6283</v>
      </c>
      <c r="K509" s="471"/>
      <c r="L509" s="471"/>
      <c r="M509" s="471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90"/>
      <c r="AA509" s="91"/>
      <c r="AB509" s="91">
        <f>TRUNC(D509/100*J509,0)</f>
        <v>1256</v>
      </c>
      <c r="AC509" s="91"/>
      <c r="AD509" s="92" t="s">
        <v>4</v>
      </c>
    </row>
    <row r="510" spans="2:30" ht="19.7" customHeight="1">
      <c r="B510" s="88" t="s">
        <v>234</v>
      </c>
      <c r="C510" s="89" t="s">
        <v>4</v>
      </c>
      <c r="D510" s="472">
        <v>1</v>
      </c>
      <c r="E510" s="471"/>
      <c r="F510" s="471"/>
      <c r="G510" s="84" t="s">
        <v>98</v>
      </c>
      <c r="H510" s="84" t="s">
        <v>594</v>
      </c>
      <c r="I510" s="471">
        <f>[186]노임단가!L57</f>
        <v>90701</v>
      </c>
      <c r="J510" s="471"/>
      <c r="K510" s="471"/>
      <c r="L510" s="471"/>
      <c r="M510" s="84" t="s">
        <v>594</v>
      </c>
      <c r="N510" s="471" t="s">
        <v>603</v>
      </c>
      <c r="O510" s="471"/>
      <c r="P510" s="471"/>
      <c r="Q510" s="471"/>
      <c r="R510" s="471"/>
      <c r="S510" s="471"/>
      <c r="T510" s="471"/>
      <c r="U510" s="471"/>
      <c r="V510" s="471"/>
      <c r="W510" s="84"/>
      <c r="X510" s="84"/>
      <c r="Y510" s="84"/>
      <c r="Z510" s="90"/>
      <c r="AA510" s="91">
        <f>TRUNC(D510*I510*[186]기계경비적용기준!E18,0)</f>
        <v>18896</v>
      </c>
      <c r="AB510" s="91"/>
      <c r="AC510" s="91"/>
      <c r="AD510" s="92" t="s">
        <v>4</v>
      </c>
    </row>
    <row r="511" spans="2:30" ht="19.7" customHeight="1">
      <c r="B511" s="88" t="s">
        <v>4</v>
      </c>
      <c r="C511" s="89" t="s">
        <v>4</v>
      </c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90"/>
      <c r="AA511" s="91"/>
      <c r="AB511" s="91"/>
      <c r="AC511" s="91"/>
      <c r="AD511" s="92" t="s">
        <v>4</v>
      </c>
    </row>
    <row r="512" spans="2:30" ht="19.7" customHeight="1">
      <c r="B512" s="82" t="s">
        <v>752</v>
      </c>
      <c r="C512" s="83" t="s">
        <v>753</v>
      </c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5" t="str">
        <f>TEXT(AA512+AB512+AC512,"#,##0")</f>
        <v>19,917</v>
      </c>
      <c r="AA512" s="86">
        <f>TRUNC(AA513+AA514+AA515+AA516)</f>
        <v>17026</v>
      </c>
      <c r="AB512" s="86">
        <f>TRUNC(AB513+AB514+AB515+AB516)</f>
        <v>2332</v>
      </c>
      <c r="AC512" s="86">
        <f>TRUNC(AC513+AC514+AC515+AC516)</f>
        <v>559</v>
      </c>
      <c r="AD512" s="87"/>
    </row>
    <row r="513" spans="2:30" ht="19.7" customHeight="1">
      <c r="B513" s="88" t="s">
        <v>685</v>
      </c>
      <c r="C513" s="89" t="s">
        <v>4</v>
      </c>
      <c r="D513" s="471">
        <v>1626000</v>
      </c>
      <c r="E513" s="471"/>
      <c r="F513" s="471"/>
      <c r="G513" s="471"/>
      <c r="H513" s="471"/>
      <c r="I513" s="471" t="s">
        <v>605</v>
      </c>
      <c r="J513" s="471"/>
      <c r="K513" s="471">
        <v>3440</v>
      </c>
      <c r="L513" s="471"/>
      <c r="M513" s="471"/>
      <c r="N513" s="84" t="s">
        <v>594</v>
      </c>
      <c r="O513" s="471" t="s">
        <v>595</v>
      </c>
      <c r="P513" s="471"/>
      <c r="Q513" s="471"/>
      <c r="R513" s="84"/>
      <c r="S513" s="84"/>
      <c r="T513" s="84"/>
      <c r="U513" s="84"/>
      <c r="V513" s="84"/>
      <c r="W513" s="84"/>
      <c r="X513" s="84"/>
      <c r="Y513" s="84"/>
      <c r="Z513" s="90"/>
      <c r="AA513" s="91"/>
      <c r="AB513" s="91"/>
      <c r="AC513" s="91">
        <f>TRUNC(D513*K513*0.0000001,0)</f>
        <v>559</v>
      </c>
      <c r="AD513" s="92" t="s">
        <v>4</v>
      </c>
    </row>
    <row r="514" spans="2:30" ht="19.7" customHeight="1">
      <c r="B514" s="88" t="s">
        <v>596</v>
      </c>
      <c r="C514" s="89" t="s">
        <v>597</v>
      </c>
      <c r="D514" s="470">
        <v>1.3</v>
      </c>
      <c r="E514" s="471"/>
      <c r="F514" s="471"/>
      <c r="G514" s="471"/>
      <c r="H514" s="84" t="s">
        <v>598</v>
      </c>
      <c r="I514" s="84" t="s">
        <v>594</v>
      </c>
      <c r="J514" s="471">
        <f>[186]자재단가!R6</f>
        <v>1496</v>
      </c>
      <c r="K514" s="471"/>
      <c r="L514" s="471"/>
      <c r="M514" s="471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90"/>
      <c r="AA514" s="91"/>
      <c r="AB514" s="91">
        <f>TRUNC(D514*J514,0)</f>
        <v>1944</v>
      </c>
      <c r="AC514" s="91"/>
      <c r="AD514" s="92" t="s">
        <v>4</v>
      </c>
    </row>
    <row r="515" spans="2:30" ht="19.7" customHeight="1">
      <c r="B515" s="88" t="s">
        <v>675</v>
      </c>
      <c r="C515" s="89" t="s">
        <v>600</v>
      </c>
      <c r="D515" s="470">
        <v>20</v>
      </c>
      <c r="E515" s="471"/>
      <c r="F515" s="471"/>
      <c r="G515" s="471"/>
      <c r="H515" s="84" t="s">
        <v>601</v>
      </c>
      <c r="I515" s="84" t="s">
        <v>594</v>
      </c>
      <c r="J515" s="471">
        <f>AB514</f>
        <v>1944</v>
      </c>
      <c r="K515" s="471"/>
      <c r="L515" s="471"/>
      <c r="M515" s="471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90"/>
      <c r="AA515" s="91"/>
      <c r="AB515" s="91">
        <f>TRUNC(D515/100*J515,0)</f>
        <v>388</v>
      </c>
      <c r="AC515" s="91"/>
      <c r="AD515" s="92" t="s">
        <v>4</v>
      </c>
    </row>
    <row r="516" spans="2:30" ht="19.7" customHeight="1">
      <c r="B516" s="88" t="s">
        <v>236</v>
      </c>
      <c r="C516" s="89" t="s">
        <v>4</v>
      </c>
      <c r="D516" s="472">
        <v>1</v>
      </c>
      <c r="E516" s="471"/>
      <c r="F516" s="471"/>
      <c r="G516" s="84" t="s">
        <v>98</v>
      </c>
      <c r="H516" s="84" t="s">
        <v>594</v>
      </c>
      <c r="I516" s="471">
        <f>[186]노임단가!L59</f>
        <v>81728</v>
      </c>
      <c r="J516" s="471"/>
      <c r="K516" s="471"/>
      <c r="L516" s="471"/>
      <c r="M516" s="84" t="s">
        <v>594</v>
      </c>
      <c r="N516" s="471" t="s">
        <v>603</v>
      </c>
      <c r="O516" s="471"/>
      <c r="P516" s="471"/>
      <c r="Q516" s="471"/>
      <c r="R516" s="471"/>
      <c r="S516" s="471"/>
      <c r="T516" s="471"/>
      <c r="U516" s="471"/>
      <c r="V516" s="471"/>
      <c r="W516" s="84"/>
      <c r="X516" s="84"/>
      <c r="Y516" s="84"/>
      <c r="Z516" s="90"/>
      <c r="AA516" s="91">
        <f>TRUNC(D516*I516*[186]기계경비적용기준!E18,0)</f>
        <v>17026</v>
      </c>
      <c r="AB516" s="91"/>
      <c r="AC516" s="91"/>
      <c r="AD516" s="92" t="s">
        <v>4</v>
      </c>
    </row>
    <row r="517" spans="2:30" ht="19.7" customHeight="1">
      <c r="B517" s="88" t="s">
        <v>4</v>
      </c>
      <c r="C517" s="89" t="s">
        <v>4</v>
      </c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90"/>
      <c r="AA517" s="91"/>
      <c r="AB517" s="91"/>
      <c r="AC517" s="91"/>
      <c r="AD517" s="92" t="s">
        <v>4</v>
      </c>
    </row>
    <row r="518" spans="2:30" ht="19.7" customHeight="1">
      <c r="B518" s="82" t="s">
        <v>754</v>
      </c>
      <c r="C518" s="83" t="s">
        <v>672</v>
      </c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5" t="str">
        <f>TEXT(AA518+AB518+AC518,"#,##0")</f>
        <v>34,547</v>
      </c>
      <c r="AA518" s="86">
        <f>TRUNC(AA519+AA520+AA521+AA522)</f>
        <v>22864</v>
      </c>
      <c r="AB518" s="86">
        <f>TRUNC(AB519+AB520+AB521+AB522)</f>
        <v>8198</v>
      </c>
      <c r="AC518" s="86">
        <f>TRUNC(AC519+AC520+AC521+AC522)</f>
        <v>3485</v>
      </c>
      <c r="AD518" s="87"/>
    </row>
    <row r="519" spans="2:30" ht="19.7" customHeight="1">
      <c r="B519" s="88" t="s">
        <v>592</v>
      </c>
      <c r="C519" s="89" t="s">
        <v>4</v>
      </c>
      <c r="D519" s="471">
        <v>23922000</v>
      </c>
      <c r="E519" s="471"/>
      <c r="F519" s="471"/>
      <c r="G519" s="471"/>
      <c r="H519" s="471"/>
      <c r="I519" s="471" t="s">
        <v>605</v>
      </c>
      <c r="J519" s="471"/>
      <c r="K519" s="471">
        <v>1457</v>
      </c>
      <c r="L519" s="471"/>
      <c r="M519" s="471"/>
      <c r="N519" s="84" t="s">
        <v>594</v>
      </c>
      <c r="O519" s="471" t="s">
        <v>595</v>
      </c>
      <c r="P519" s="471"/>
      <c r="Q519" s="471"/>
      <c r="R519" s="84"/>
      <c r="S519" s="84"/>
      <c r="T519" s="84"/>
      <c r="U519" s="84"/>
      <c r="V519" s="84"/>
      <c r="W519" s="84"/>
      <c r="X519" s="84"/>
      <c r="Y519" s="84"/>
      <c r="Z519" s="90"/>
      <c r="AA519" s="91"/>
      <c r="AB519" s="91"/>
      <c r="AC519" s="91">
        <f>TRUNC(D519*K519*0.0000001,0)</f>
        <v>3485</v>
      </c>
      <c r="AD519" s="92" t="s">
        <v>4</v>
      </c>
    </row>
    <row r="520" spans="2:30" ht="19.7" customHeight="1">
      <c r="B520" s="88" t="s">
        <v>596</v>
      </c>
      <c r="C520" s="89" t="s">
        <v>597</v>
      </c>
      <c r="D520" s="470">
        <v>4</v>
      </c>
      <c r="E520" s="471"/>
      <c r="F520" s="471"/>
      <c r="G520" s="471"/>
      <c r="H520" s="84" t="s">
        <v>598</v>
      </c>
      <c r="I520" s="84" t="s">
        <v>594</v>
      </c>
      <c r="J520" s="471">
        <f>[186]자재단가!R6</f>
        <v>1496</v>
      </c>
      <c r="K520" s="471"/>
      <c r="L520" s="471"/>
      <c r="M520" s="471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90"/>
      <c r="AA520" s="91"/>
      <c r="AB520" s="91">
        <f>TRUNC(D520*J520,0)</f>
        <v>5984</v>
      </c>
      <c r="AC520" s="91"/>
      <c r="AD520" s="92" t="s">
        <v>4</v>
      </c>
    </row>
    <row r="521" spans="2:30" ht="19.7" customHeight="1">
      <c r="B521" s="88" t="s">
        <v>599</v>
      </c>
      <c r="C521" s="89" t="s">
        <v>600</v>
      </c>
      <c r="D521" s="470">
        <v>37</v>
      </c>
      <c r="E521" s="471"/>
      <c r="F521" s="471"/>
      <c r="G521" s="471"/>
      <c r="H521" s="84" t="s">
        <v>601</v>
      </c>
      <c r="I521" s="84" t="s">
        <v>594</v>
      </c>
      <c r="J521" s="471">
        <f>AB520</f>
        <v>5984</v>
      </c>
      <c r="K521" s="471"/>
      <c r="L521" s="471"/>
      <c r="M521" s="471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90"/>
      <c r="AA521" s="91"/>
      <c r="AB521" s="91">
        <f>TRUNC(D521/100*J521,0)</f>
        <v>2214</v>
      </c>
      <c r="AC521" s="91"/>
      <c r="AD521" s="92" t="s">
        <v>4</v>
      </c>
    </row>
    <row r="522" spans="2:30" ht="19.7" customHeight="1">
      <c r="B522" s="88" t="s">
        <v>602</v>
      </c>
      <c r="C522" s="89" t="s">
        <v>4</v>
      </c>
      <c r="D522" s="472">
        <v>1</v>
      </c>
      <c r="E522" s="471"/>
      <c r="F522" s="471"/>
      <c r="G522" s="84" t="s">
        <v>98</v>
      </c>
      <c r="H522" s="84" t="s">
        <v>594</v>
      </c>
      <c r="I522" s="471">
        <f>[186]노임단가!L55</f>
        <v>109748</v>
      </c>
      <c r="J522" s="471"/>
      <c r="K522" s="471"/>
      <c r="L522" s="471"/>
      <c r="M522" s="84" t="s">
        <v>594</v>
      </c>
      <c r="N522" s="471" t="s">
        <v>603</v>
      </c>
      <c r="O522" s="471"/>
      <c r="P522" s="471"/>
      <c r="Q522" s="471"/>
      <c r="R522" s="471"/>
      <c r="S522" s="471"/>
      <c r="T522" s="471"/>
      <c r="U522" s="471"/>
      <c r="V522" s="471"/>
      <c r="W522" s="84"/>
      <c r="X522" s="84"/>
      <c r="Y522" s="84"/>
      <c r="Z522" s="90"/>
      <c r="AA522" s="91">
        <f>TRUNC(D522*I522*[186]기계경비적용기준!E18,0)</f>
        <v>22864</v>
      </c>
      <c r="AB522" s="91"/>
      <c r="AC522" s="91"/>
      <c r="AD522" s="92" t="s">
        <v>4</v>
      </c>
    </row>
    <row r="523" spans="2:30" ht="19.7" customHeight="1">
      <c r="B523" s="88" t="s">
        <v>4</v>
      </c>
      <c r="C523" s="89" t="s">
        <v>4</v>
      </c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90"/>
      <c r="AA523" s="91"/>
      <c r="AB523" s="91"/>
      <c r="AC523" s="91"/>
      <c r="AD523" s="92" t="s">
        <v>4</v>
      </c>
    </row>
    <row r="524" spans="2:30" ht="19.7" customHeight="1">
      <c r="B524" s="82" t="s">
        <v>755</v>
      </c>
      <c r="C524" s="83" t="s">
        <v>756</v>
      </c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5" t="str">
        <f>TEXT(AA524+AB524+AC524,"#,##0")</f>
        <v>34,699</v>
      </c>
      <c r="AA524" s="86">
        <f>TRUNC(AA525+AA526+AA527+AA528)</f>
        <v>22864</v>
      </c>
      <c r="AB524" s="86">
        <f>TRUNC(AB525+AB526+AB527+AB528)</f>
        <v>8198</v>
      </c>
      <c r="AC524" s="86">
        <f>TRUNC(AC525+AC526+AC527+AC528)</f>
        <v>3637</v>
      </c>
      <c r="AD524" s="87"/>
    </row>
    <row r="525" spans="2:30" ht="19.7" customHeight="1">
      <c r="B525" s="88" t="s">
        <v>592</v>
      </c>
      <c r="C525" s="89" t="s">
        <v>4</v>
      </c>
      <c r="D525" s="471">
        <v>24967000</v>
      </c>
      <c r="E525" s="471"/>
      <c r="F525" s="471"/>
      <c r="G525" s="471"/>
      <c r="H525" s="471"/>
      <c r="I525" s="471" t="s">
        <v>605</v>
      </c>
      <c r="J525" s="471"/>
      <c r="K525" s="471">
        <v>1457</v>
      </c>
      <c r="L525" s="471"/>
      <c r="M525" s="471"/>
      <c r="N525" s="84" t="s">
        <v>594</v>
      </c>
      <c r="O525" s="471" t="s">
        <v>595</v>
      </c>
      <c r="P525" s="471"/>
      <c r="Q525" s="471"/>
      <c r="R525" s="84"/>
      <c r="S525" s="84"/>
      <c r="T525" s="84"/>
      <c r="U525" s="84"/>
      <c r="V525" s="84"/>
      <c r="W525" s="84"/>
      <c r="X525" s="84"/>
      <c r="Y525" s="84"/>
      <c r="Z525" s="90"/>
      <c r="AA525" s="91"/>
      <c r="AB525" s="91"/>
      <c r="AC525" s="91">
        <f>TRUNC(D525*K525*0.0000001,0)</f>
        <v>3637</v>
      </c>
      <c r="AD525" s="92" t="s">
        <v>4</v>
      </c>
    </row>
    <row r="526" spans="2:30" ht="19.7" customHeight="1">
      <c r="B526" s="88" t="s">
        <v>596</v>
      </c>
      <c r="C526" s="89" t="s">
        <v>597</v>
      </c>
      <c r="D526" s="470">
        <v>4</v>
      </c>
      <c r="E526" s="471"/>
      <c r="F526" s="471"/>
      <c r="G526" s="471"/>
      <c r="H526" s="84" t="s">
        <v>598</v>
      </c>
      <c r="I526" s="84" t="s">
        <v>594</v>
      </c>
      <c r="J526" s="471">
        <f>[186]자재단가!R6</f>
        <v>1496</v>
      </c>
      <c r="K526" s="471"/>
      <c r="L526" s="471"/>
      <c r="M526" s="471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90"/>
      <c r="AA526" s="91"/>
      <c r="AB526" s="91">
        <f>TRUNC(D526*J526,0)</f>
        <v>5984</v>
      </c>
      <c r="AC526" s="91"/>
      <c r="AD526" s="92" t="s">
        <v>4</v>
      </c>
    </row>
    <row r="527" spans="2:30" ht="19.7" customHeight="1">
      <c r="B527" s="88" t="s">
        <v>757</v>
      </c>
      <c r="C527" s="89" t="s">
        <v>600</v>
      </c>
      <c r="D527" s="470">
        <v>37</v>
      </c>
      <c r="E527" s="471"/>
      <c r="F527" s="471"/>
      <c r="G527" s="471"/>
      <c r="H527" s="84" t="s">
        <v>601</v>
      </c>
      <c r="I527" s="84" t="s">
        <v>594</v>
      </c>
      <c r="J527" s="471">
        <f>AB526</f>
        <v>5984</v>
      </c>
      <c r="K527" s="471"/>
      <c r="L527" s="471"/>
      <c r="M527" s="471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90"/>
      <c r="AA527" s="91"/>
      <c r="AB527" s="91">
        <f>TRUNC(D527/100*J527,0)</f>
        <v>2214</v>
      </c>
      <c r="AC527" s="91"/>
      <c r="AD527" s="92" t="s">
        <v>4</v>
      </c>
    </row>
    <row r="528" spans="2:30" ht="19.7" customHeight="1">
      <c r="B528" s="88" t="s">
        <v>602</v>
      </c>
      <c r="C528" s="89" t="s">
        <v>4</v>
      </c>
      <c r="D528" s="472">
        <v>1</v>
      </c>
      <c r="E528" s="471"/>
      <c r="F528" s="471"/>
      <c r="G528" s="84" t="s">
        <v>98</v>
      </c>
      <c r="H528" s="84" t="s">
        <v>594</v>
      </c>
      <c r="I528" s="471">
        <f>[186]노임단가!L55</f>
        <v>109748</v>
      </c>
      <c r="J528" s="471"/>
      <c r="K528" s="471"/>
      <c r="L528" s="471"/>
      <c r="M528" s="84" t="s">
        <v>594</v>
      </c>
      <c r="N528" s="471" t="s">
        <v>603</v>
      </c>
      <c r="O528" s="471"/>
      <c r="P528" s="471"/>
      <c r="Q528" s="471"/>
      <c r="R528" s="471"/>
      <c r="S528" s="471"/>
      <c r="T528" s="471"/>
      <c r="U528" s="471"/>
      <c r="V528" s="471"/>
      <c r="W528" s="84"/>
      <c r="X528" s="84"/>
      <c r="Y528" s="84"/>
      <c r="Z528" s="90"/>
      <c r="AA528" s="91">
        <f>TRUNC(D528*I528*[186]기계경비적용기준!E18,0)</f>
        <v>22864</v>
      </c>
      <c r="AB528" s="91"/>
      <c r="AC528" s="91"/>
      <c r="AD528" s="92" t="s">
        <v>4</v>
      </c>
    </row>
    <row r="529" spans="2:30" ht="19.7" customHeight="1">
      <c r="B529" s="101" t="s">
        <v>4</v>
      </c>
      <c r="C529" s="102" t="s">
        <v>4</v>
      </c>
      <c r="D529" s="103"/>
      <c r="E529" s="103"/>
      <c r="F529" s="103"/>
      <c r="G529" s="103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103"/>
      <c r="W529" s="103"/>
      <c r="X529" s="103"/>
      <c r="Y529" s="103"/>
      <c r="Z529" s="104"/>
      <c r="AA529" s="105"/>
      <c r="AB529" s="105"/>
      <c r="AC529" s="105"/>
      <c r="AD529" s="106" t="s">
        <v>4</v>
      </c>
    </row>
    <row r="530" spans="2:30" ht="19.7" customHeight="1">
      <c r="B530" s="82" t="s">
        <v>758</v>
      </c>
      <c r="C530" s="83" t="s">
        <v>759</v>
      </c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5" t="str">
        <f>TEXT(AA530+AB530+AC530,"#,##0")</f>
        <v>39,343</v>
      </c>
      <c r="AA530" s="86">
        <f>TRUNC(AA531+AA532+AA533+AA534)</f>
        <v>22864</v>
      </c>
      <c r="AB530" s="86">
        <f>TRUNC(AB531+AB532+AB533+AB534)</f>
        <v>11681</v>
      </c>
      <c r="AC530" s="86">
        <f>TRUNC(AC531+AC532+AC533+AC534)</f>
        <v>4798</v>
      </c>
      <c r="AD530" s="87"/>
    </row>
    <row r="531" spans="2:30" ht="19.7" customHeight="1">
      <c r="B531" s="88" t="s">
        <v>592</v>
      </c>
      <c r="C531" s="89" t="s">
        <v>4</v>
      </c>
      <c r="D531" s="471">
        <v>32934000</v>
      </c>
      <c r="E531" s="471"/>
      <c r="F531" s="471"/>
      <c r="G531" s="471"/>
      <c r="H531" s="471"/>
      <c r="I531" s="471" t="s">
        <v>605</v>
      </c>
      <c r="J531" s="471"/>
      <c r="K531" s="471">
        <v>1457</v>
      </c>
      <c r="L531" s="471"/>
      <c r="M531" s="471"/>
      <c r="N531" s="84" t="s">
        <v>594</v>
      </c>
      <c r="O531" s="471" t="s">
        <v>595</v>
      </c>
      <c r="P531" s="471"/>
      <c r="Q531" s="471"/>
      <c r="R531" s="84"/>
      <c r="S531" s="84"/>
      <c r="T531" s="84"/>
      <c r="U531" s="84"/>
      <c r="V531" s="84"/>
      <c r="W531" s="84"/>
      <c r="X531" s="84"/>
      <c r="Y531" s="84"/>
      <c r="Z531" s="90"/>
      <c r="AA531" s="91"/>
      <c r="AB531" s="91"/>
      <c r="AC531" s="91">
        <f>TRUNC(D531*K531*0.0000001,0)</f>
        <v>4798</v>
      </c>
      <c r="AD531" s="92" t="s">
        <v>4</v>
      </c>
    </row>
    <row r="532" spans="2:30" ht="19.7" customHeight="1">
      <c r="B532" s="88" t="s">
        <v>596</v>
      </c>
      <c r="C532" s="89" t="s">
        <v>597</v>
      </c>
      <c r="D532" s="470">
        <v>5.7</v>
      </c>
      <c r="E532" s="471"/>
      <c r="F532" s="471"/>
      <c r="G532" s="471"/>
      <c r="H532" s="84" t="s">
        <v>598</v>
      </c>
      <c r="I532" s="84" t="s">
        <v>594</v>
      </c>
      <c r="J532" s="471">
        <f>[186]자재단가!R6</f>
        <v>1496</v>
      </c>
      <c r="K532" s="471"/>
      <c r="L532" s="471"/>
      <c r="M532" s="471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90"/>
      <c r="AA532" s="91"/>
      <c r="AB532" s="91">
        <f>TRUNC(D532*J532,0)</f>
        <v>8527</v>
      </c>
      <c r="AC532" s="91"/>
      <c r="AD532" s="92" t="s">
        <v>4</v>
      </c>
    </row>
    <row r="533" spans="2:30" ht="19.7" customHeight="1">
      <c r="B533" s="88" t="s">
        <v>599</v>
      </c>
      <c r="C533" s="89" t="s">
        <v>600</v>
      </c>
      <c r="D533" s="470">
        <v>37</v>
      </c>
      <c r="E533" s="471"/>
      <c r="F533" s="471"/>
      <c r="G533" s="471"/>
      <c r="H533" s="84" t="s">
        <v>601</v>
      </c>
      <c r="I533" s="84" t="s">
        <v>594</v>
      </c>
      <c r="J533" s="471">
        <f>AB532</f>
        <v>8527</v>
      </c>
      <c r="K533" s="471"/>
      <c r="L533" s="471"/>
      <c r="M533" s="471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90"/>
      <c r="AA533" s="91"/>
      <c r="AB533" s="91">
        <f>TRUNC(D533/100*J533,0)</f>
        <v>3154</v>
      </c>
      <c r="AC533" s="91"/>
      <c r="AD533" s="92" t="s">
        <v>4</v>
      </c>
    </row>
    <row r="534" spans="2:30" ht="19.7" customHeight="1">
      <c r="B534" s="88" t="s">
        <v>602</v>
      </c>
      <c r="C534" s="89" t="s">
        <v>4</v>
      </c>
      <c r="D534" s="472">
        <v>1</v>
      </c>
      <c r="E534" s="471"/>
      <c r="F534" s="471"/>
      <c r="G534" s="84" t="s">
        <v>98</v>
      </c>
      <c r="H534" s="84" t="s">
        <v>594</v>
      </c>
      <c r="I534" s="471">
        <f>[186]노임단가!L55</f>
        <v>109748</v>
      </c>
      <c r="J534" s="471"/>
      <c r="K534" s="471"/>
      <c r="L534" s="471"/>
      <c r="M534" s="84" t="s">
        <v>594</v>
      </c>
      <c r="N534" s="471" t="s">
        <v>603</v>
      </c>
      <c r="O534" s="471"/>
      <c r="P534" s="471"/>
      <c r="Q534" s="471"/>
      <c r="R534" s="471"/>
      <c r="S534" s="471"/>
      <c r="T534" s="471"/>
      <c r="U534" s="471"/>
      <c r="V534" s="471"/>
      <c r="W534" s="84"/>
      <c r="X534" s="84"/>
      <c r="Y534" s="84"/>
      <c r="Z534" s="90"/>
      <c r="AA534" s="91">
        <f>TRUNC(D534*I534*[186]기계경비적용기준!E18,0)</f>
        <v>22864</v>
      </c>
      <c r="AB534" s="91"/>
      <c r="AC534" s="91"/>
      <c r="AD534" s="92" t="s">
        <v>4</v>
      </c>
    </row>
    <row r="535" spans="2:30" ht="19.7" customHeight="1">
      <c r="B535" s="88" t="s">
        <v>4</v>
      </c>
      <c r="C535" s="89" t="s">
        <v>4</v>
      </c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90"/>
      <c r="AA535" s="91"/>
      <c r="AB535" s="91"/>
      <c r="AC535" s="91"/>
      <c r="AD535" s="92" t="s">
        <v>4</v>
      </c>
    </row>
    <row r="536" spans="2:30" ht="19.7" customHeight="1">
      <c r="B536" s="82" t="s">
        <v>760</v>
      </c>
      <c r="C536" s="83" t="s">
        <v>679</v>
      </c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5" t="str">
        <f>TEXT(AA536+AB536+AC536,"#,##0")</f>
        <v>40,807</v>
      </c>
      <c r="AA536" s="86">
        <f>TRUNC(AA537+AA538+AA539+AA540)</f>
        <v>22864</v>
      </c>
      <c r="AB536" s="86">
        <f>TRUNC(AB537+AB538+AB539+AB540)</f>
        <v>11681</v>
      </c>
      <c r="AC536" s="86">
        <f>TRUNC(AC537+AC538+AC539+AC540)</f>
        <v>6262</v>
      </c>
      <c r="AD536" s="87"/>
    </row>
    <row r="537" spans="2:30" ht="19.7" customHeight="1">
      <c r="B537" s="88" t="s">
        <v>673</v>
      </c>
      <c r="C537" s="89" t="s">
        <v>4</v>
      </c>
      <c r="D537" s="471">
        <v>42984000</v>
      </c>
      <c r="E537" s="471"/>
      <c r="F537" s="471"/>
      <c r="G537" s="471"/>
      <c r="H537" s="471"/>
      <c r="I537" s="471" t="s">
        <v>605</v>
      </c>
      <c r="J537" s="471"/>
      <c r="K537" s="471">
        <v>1457</v>
      </c>
      <c r="L537" s="471"/>
      <c r="M537" s="471"/>
      <c r="N537" s="84" t="s">
        <v>594</v>
      </c>
      <c r="O537" s="471" t="s">
        <v>595</v>
      </c>
      <c r="P537" s="471"/>
      <c r="Q537" s="471"/>
      <c r="R537" s="84"/>
      <c r="S537" s="84"/>
      <c r="T537" s="84"/>
      <c r="U537" s="84"/>
      <c r="V537" s="84"/>
      <c r="W537" s="84"/>
      <c r="X537" s="84"/>
      <c r="Y537" s="84"/>
      <c r="Z537" s="90"/>
      <c r="AA537" s="91"/>
      <c r="AB537" s="91"/>
      <c r="AC537" s="91">
        <f>TRUNC(D537*K537*0.0000001,0)</f>
        <v>6262</v>
      </c>
      <c r="AD537" s="92" t="s">
        <v>4</v>
      </c>
    </row>
    <row r="538" spans="2:30" ht="19.7" customHeight="1">
      <c r="B538" s="88" t="s">
        <v>596</v>
      </c>
      <c r="C538" s="89" t="s">
        <v>597</v>
      </c>
      <c r="D538" s="470">
        <v>5.7</v>
      </c>
      <c r="E538" s="471"/>
      <c r="F538" s="471"/>
      <c r="G538" s="471"/>
      <c r="H538" s="84" t="s">
        <v>598</v>
      </c>
      <c r="I538" s="84" t="s">
        <v>594</v>
      </c>
      <c r="J538" s="471">
        <f>[186]자재단가!R6</f>
        <v>1496</v>
      </c>
      <c r="K538" s="471"/>
      <c r="L538" s="471"/>
      <c r="M538" s="471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90"/>
      <c r="AA538" s="91"/>
      <c r="AB538" s="91">
        <f>TRUNC(D538*J538,0)</f>
        <v>8527</v>
      </c>
      <c r="AC538" s="91"/>
      <c r="AD538" s="92" t="s">
        <v>4</v>
      </c>
    </row>
    <row r="539" spans="2:30" ht="19.7" customHeight="1">
      <c r="B539" s="88" t="s">
        <v>599</v>
      </c>
      <c r="C539" s="89" t="s">
        <v>600</v>
      </c>
      <c r="D539" s="470">
        <v>37</v>
      </c>
      <c r="E539" s="471"/>
      <c r="F539" s="471"/>
      <c r="G539" s="471"/>
      <c r="H539" s="84" t="s">
        <v>601</v>
      </c>
      <c r="I539" s="84" t="s">
        <v>594</v>
      </c>
      <c r="J539" s="471">
        <f>AB538</f>
        <v>8527</v>
      </c>
      <c r="K539" s="471"/>
      <c r="L539" s="471"/>
      <c r="M539" s="471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90"/>
      <c r="AA539" s="91"/>
      <c r="AB539" s="91">
        <f>TRUNC(D539/100*J539,0)</f>
        <v>3154</v>
      </c>
      <c r="AC539" s="91"/>
      <c r="AD539" s="92" t="s">
        <v>4</v>
      </c>
    </row>
    <row r="540" spans="2:30" ht="19.7" customHeight="1">
      <c r="B540" s="88" t="s">
        <v>602</v>
      </c>
      <c r="C540" s="89" t="s">
        <v>4</v>
      </c>
      <c r="D540" s="472">
        <v>1</v>
      </c>
      <c r="E540" s="471"/>
      <c r="F540" s="471"/>
      <c r="G540" s="84" t="s">
        <v>98</v>
      </c>
      <c r="H540" s="84" t="s">
        <v>594</v>
      </c>
      <c r="I540" s="471">
        <f>[186]노임단가!L55</f>
        <v>109748</v>
      </c>
      <c r="J540" s="471"/>
      <c r="K540" s="471"/>
      <c r="L540" s="471"/>
      <c r="M540" s="84" t="s">
        <v>594</v>
      </c>
      <c r="N540" s="471" t="s">
        <v>603</v>
      </c>
      <c r="O540" s="471"/>
      <c r="P540" s="471"/>
      <c r="Q540" s="471"/>
      <c r="R540" s="471"/>
      <c r="S540" s="471"/>
      <c r="T540" s="471"/>
      <c r="U540" s="471"/>
      <c r="V540" s="471"/>
      <c r="W540" s="84"/>
      <c r="X540" s="84"/>
      <c r="Y540" s="84"/>
      <c r="Z540" s="90"/>
      <c r="AA540" s="91">
        <f>TRUNC(D540*I540*[186]기계경비적용기준!E18,0)</f>
        <v>22864</v>
      </c>
      <c r="AB540" s="91"/>
      <c r="AC540" s="91"/>
      <c r="AD540" s="92" t="s">
        <v>4</v>
      </c>
    </row>
    <row r="541" spans="2:30" ht="19.7" customHeight="1">
      <c r="B541" s="88" t="s">
        <v>4</v>
      </c>
      <c r="C541" s="89" t="s">
        <v>4</v>
      </c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90"/>
      <c r="AA541" s="91"/>
      <c r="AB541" s="91"/>
      <c r="AC541" s="91"/>
      <c r="AD541" s="92" t="s">
        <v>4</v>
      </c>
    </row>
    <row r="542" spans="2:30" ht="19.7" customHeight="1">
      <c r="B542" s="82" t="s">
        <v>761</v>
      </c>
      <c r="C542" s="83" t="s">
        <v>762</v>
      </c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5" t="str">
        <f>TEXT(AA542+AB542+AC542,"#,##0")</f>
        <v>43,608</v>
      </c>
      <c r="AA542" s="86">
        <f>TRUNC(AA543+AA544+AA545+AA546)</f>
        <v>22864</v>
      </c>
      <c r="AB542" s="86">
        <f>TRUNC(AB543+AB544+AB545+AB546)</f>
        <v>13526</v>
      </c>
      <c r="AC542" s="86">
        <f>TRUNC(AC543+AC544+AC545+AC546)</f>
        <v>7218</v>
      </c>
      <c r="AD542" s="87"/>
    </row>
    <row r="543" spans="2:30" ht="19.7" customHeight="1">
      <c r="B543" s="88" t="s">
        <v>673</v>
      </c>
      <c r="C543" s="89" t="s">
        <v>4</v>
      </c>
      <c r="D543" s="471">
        <v>49545000</v>
      </c>
      <c r="E543" s="471"/>
      <c r="F543" s="471"/>
      <c r="G543" s="471"/>
      <c r="H543" s="471"/>
      <c r="I543" s="471" t="s">
        <v>605</v>
      </c>
      <c r="J543" s="471"/>
      <c r="K543" s="471">
        <v>1457</v>
      </c>
      <c r="L543" s="471"/>
      <c r="M543" s="471"/>
      <c r="N543" s="84" t="s">
        <v>594</v>
      </c>
      <c r="O543" s="471" t="s">
        <v>595</v>
      </c>
      <c r="P543" s="471"/>
      <c r="Q543" s="471"/>
      <c r="R543" s="84"/>
      <c r="S543" s="84"/>
      <c r="T543" s="84"/>
      <c r="U543" s="84"/>
      <c r="V543" s="84"/>
      <c r="W543" s="84"/>
      <c r="X543" s="84"/>
      <c r="Y543" s="84"/>
      <c r="Z543" s="90"/>
      <c r="AA543" s="91"/>
      <c r="AB543" s="91"/>
      <c r="AC543" s="91">
        <f>TRUNC(D543*K543*0.0000001,0)</f>
        <v>7218</v>
      </c>
      <c r="AD543" s="92" t="s">
        <v>4</v>
      </c>
    </row>
    <row r="544" spans="2:30" ht="19.7" customHeight="1">
      <c r="B544" s="88" t="s">
        <v>596</v>
      </c>
      <c r="C544" s="89" t="s">
        <v>597</v>
      </c>
      <c r="D544" s="470">
        <v>6.6</v>
      </c>
      <c r="E544" s="471"/>
      <c r="F544" s="471"/>
      <c r="G544" s="471"/>
      <c r="H544" s="84" t="s">
        <v>598</v>
      </c>
      <c r="I544" s="84" t="s">
        <v>594</v>
      </c>
      <c r="J544" s="471">
        <f>[186]자재단가!R6</f>
        <v>1496</v>
      </c>
      <c r="K544" s="471"/>
      <c r="L544" s="471"/>
      <c r="M544" s="471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90"/>
      <c r="AA544" s="91"/>
      <c r="AB544" s="91">
        <f>TRUNC(D544*J544,0)</f>
        <v>9873</v>
      </c>
      <c r="AC544" s="91"/>
      <c r="AD544" s="92" t="s">
        <v>4</v>
      </c>
    </row>
    <row r="545" spans="2:30" ht="19.7" customHeight="1">
      <c r="B545" s="88" t="s">
        <v>599</v>
      </c>
      <c r="C545" s="89" t="s">
        <v>600</v>
      </c>
      <c r="D545" s="470">
        <v>37</v>
      </c>
      <c r="E545" s="471"/>
      <c r="F545" s="471"/>
      <c r="G545" s="471"/>
      <c r="H545" s="84" t="s">
        <v>601</v>
      </c>
      <c r="I545" s="84" t="s">
        <v>594</v>
      </c>
      <c r="J545" s="471">
        <f>AB544</f>
        <v>9873</v>
      </c>
      <c r="K545" s="471"/>
      <c r="L545" s="471"/>
      <c r="M545" s="471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90"/>
      <c r="AA545" s="91"/>
      <c r="AB545" s="91">
        <f>TRUNC(D545/100*J545,0)</f>
        <v>3653</v>
      </c>
      <c r="AC545" s="91"/>
      <c r="AD545" s="92" t="s">
        <v>4</v>
      </c>
    </row>
    <row r="546" spans="2:30" ht="19.7" customHeight="1">
      <c r="B546" s="88" t="s">
        <v>602</v>
      </c>
      <c r="C546" s="89" t="s">
        <v>4</v>
      </c>
      <c r="D546" s="472">
        <v>1</v>
      </c>
      <c r="E546" s="471"/>
      <c r="F546" s="471"/>
      <c r="G546" s="84" t="s">
        <v>98</v>
      </c>
      <c r="H546" s="84" t="s">
        <v>594</v>
      </c>
      <c r="I546" s="471">
        <f>[186]노임단가!L55</f>
        <v>109748</v>
      </c>
      <c r="J546" s="471"/>
      <c r="K546" s="471"/>
      <c r="L546" s="471"/>
      <c r="M546" s="84" t="s">
        <v>594</v>
      </c>
      <c r="N546" s="471" t="s">
        <v>603</v>
      </c>
      <c r="O546" s="471"/>
      <c r="P546" s="471"/>
      <c r="Q546" s="471"/>
      <c r="R546" s="471"/>
      <c r="S546" s="471"/>
      <c r="T546" s="471"/>
      <c r="U546" s="471"/>
      <c r="V546" s="471"/>
      <c r="W546" s="84"/>
      <c r="X546" s="84"/>
      <c r="Y546" s="84"/>
      <c r="Z546" s="90"/>
      <c r="AA546" s="91">
        <f>TRUNC(D546*I546*[186]기계경비적용기준!E18,0)</f>
        <v>22864</v>
      </c>
      <c r="AB546" s="91"/>
      <c r="AC546" s="91"/>
      <c r="AD546" s="92" t="s">
        <v>4</v>
      </c>
    </row>
    <row r="547" spans="2:30" ht="19.7" customHeight="1">
      <c r="B547" s="88" t="s">
        <v>4</v>
      </c>
      <c r="C547" s="89" t="s">
        <v>4</v>
      </c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90"/>
      <c r="AA547" s="91"/>
      <c r="AB547" s="91"/>
      <c r="AC547" s="91"/>
      <c r="AD547" s="92" t="s">
        <v>4</v>
      </c>
    </row>
    <row r="548" spans="2:30" ht="19.7" customHeight="1">
      <c r="B548" s="82" t="s">
        <v>763</v>
      </c>
      <c r="C548" s="83" t="s">
        <v>764</v>
      </c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5" t="str">
        <f>TEXT(AA548+AB548+AC548,"#,##0")</f>
        <v>29,434</v>
      </c>
      <c r="AA548" s="86">
        <f>TRUNC(AA549+AA550+AA551+AA552)</f>
        <v>18896</v>
      </c>
      <c r="AB548" s="86">
        <f>TRUNC(AB549+AB550+AB551+AB552)</f>
        <v>8684</v>
      </c>
      <c r="AC548" s="86">
        <f>TRUNC(AC549+AC550+AC551+AC552)</f>
        <v>1854</v>
      </c>
      <c r="AD548" s="87"/>
    </row>
    <row r="549" spans="2:30" ht="19.7" customHeight="1">
      <c r="B549" s="88" t="s">
        <v>592</v>
      </c>
      <c r="C549" s="89" t="s">
        <v>4</v>
      </c>
      <c r="D549" s="471">
        <v>8151</v>
      </c>
      <c r="E549" s="471"/>
      <c r="F549" s="471"/>
      <c r="G549" s="471"/>
      <c r="H549" s="471"/>
      <c r="I549" s="471" t="s">
        <v>593</v>
      </c>
      <c r="J549" s="471"/>
      <c r="K549" s="476">
        <f>[186]기계경비적용기준!D7</f>
        <v>1153.3</v>
      </c>
      <c r="L549" s="471"/>
      <c r="M549" s="471"/>
      <c r="N549" s="84" t="s">
        <v>594</v>
      </c>
      <c r="O549" s="471">
        <v>1973</v>
      </c>
      <c r="P549" s="471"/>
      <c r="Q549" s="471"/>
      <c r="R549" s="84" t="s">
        <v>594</v>
      </c>
      <c r="S549" s="471" t="s">
        <v>595</v>
      </c>
      <c r="T549" s="471"/>
      <c r="U549" s="471"/>
      <c r="V549" s="84"/>
      <c r="W549" s="84"/>
      <c r="X549" s="84"/>
      <c r="Y549" s="84"/>
      <c r="Z549" s="90"/>
      <c r="AA549" s="91"/>
      <c r="AB549" s="91"/>
      <c r="AC549" s="91">
        <f>TRUNC(TRUNC(D549*K549)/1000) * 1000*O549*0.0000001</f>
        <v>1854.62</v>
      </c>
      <c r="AD549" s="92" t="s">
        <v>4</v>
      </c>
    </row>
    <row r="550" spans="2:30" ht="19.7" customHeight="1">
      <c r="B550" s="88" t="s">
        <v>596</v>
      </c>
      <c r="C550" s="89" t="s">
        <v>597</v>
      </c>
      <c r="D550" s="470">
        <v>4.5</v>
      </c>
      <c r="E550" s="471"/>
      <c r="F550" s="471"/>
      <c r="G550" s="471"/>
      <c r="H550" s="84" t="s">
        <v>598</v>
      </c>
      <c r="I550" s="84" t="s">
        <v>594</v>
      </c>
      <c r="J550" s="471">
        <f>[186]자재단가!R6</f>
        <v>1496</v>
      </c>
      <c r="K550" s="471"/>
      <c r="L550" s="471"/>
      <c r="M550" s="471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90"/>
      <c r="AA550" s="91"/>
      <c r="AB550" s="91">
        <f>TRUNC(D550*J550,0)</f>
        <v>6732</v>
      </c>
      <c r="AC550" s="91"/>
      <c r="AD550" s="92" t="s">
        <v>4</v>
      </c>
    </row>
    <row r="551" spans="2:30" ht="19.7" customHeight="1">
      <c r="B551" s="88" t="s">
        <v>599</v>
      </c>
      <c r="C551" s="89" t="s">
        <v>600</v>
      </c>
      <c r="D551" s="470">
        <v>29</v>
      </c>
      <c r="E551" s="471"/>
      <c r="F551" s="471"/>
      <c r="G551" s="471"/>
      <c r="H551" s="84" t="s">
        <v>601</v>
      </c>
      <c r="I551" s="84" t="s">
        <v>594</v>
      </c>
      <c r="J551" s="471">
        <f>AB550</f>
        <v>6732</v>
      </c>
      <c r="K551" s="471"/>
      <c r="L551" s="471"/>
      <c r="M551" s="471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90"/>
      <c r="AA551" s="91"/>
      <c r="AB551" s="91">
        <f>TRUNC(D551/100*J551,0)</f>
        <v>1952</v>
      </c>
      <c r="AC551" s="91"/>
      <c r="AD551" s="92" t="s">
        <v>4</v>
      </c>
    </row>
    <row r="552" spans="2:30" ht="19.7" customHeight="1">
      <c r="B552" s="88" t="s">
        <v>234</v>
      </c>
      <c r="C552" s="89" t="s">
        <v>4</v>
      </c>
      <c r="D552" s="472">
        <v>1</v>
      </c>
      <c r="E552" s="471"/>
      <c r="F552" s="471"/>
      <c r="G552" s="84" t="s">
        <v>98</v>
      </c>
      <c r="H552" s="84" t="s">
        <v>594</v>
      </c>
      <c r="I552" s="471">
        <f>[186]노임단가!L57</f>
        <v>90701</v>
      </c>
      <c r="J552" s="471"/>
      <c r="K552" s="471"/>
      <c r="L552" s="471"/>
      <c r="M552" s="84" t="s">
        <v>594</v>
      </c>
      <c r="N552" s="471" t="s">
        <v>603</v>
      </c>
      <c r="O552" s="471"/>
      <c r="P552" s="471"/>
      <c r="Q552" s="471"/>
      <c r="R552" s="471"/>
      <c r="S552" s="471"/>
      <c r="T552" s="471"/>
      <c r="U552" s="471"/>
      <c r="V552" s="471"/>
      <c r="W552" s="84"/>
      <c r="X552" s="84"/>
      <c r="Y552" s="84"/>
      <c r="Z552" s="90"/>
      <c r="AA552" s="91">
        <f>TRUNC(D552*I552*[186]기계경비적용기준!E18,0)</f>
        <v>18896</v>
      </c>
      <c r="AB552" s="91"/>
      <c r="AC552" s="91"/>
      <c r="AD552" s="92" t="s">
        <v>4</v>
      </c>
    </row>
    <row r="553" spans="2:30" ht="19.7" customHeight="1">
      <c r="B553" s="88" t="s">
        <v>4</v>
      </c>
      <c r="C553" s="89" t="s">
        <v>4</v>
      </c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90"/>
      <c r="AA553" s="91"/>
      <c r="AB553" s="91"/>
      <c r="AC553" s="91"/>
      <c r="AD553" s="92" t="s">
        <v>4</v>
      </c>
    </row>
    <row r="554" spans="2:30" ht="19.7" customHeight="1">
      <c r="B554" s="82" t="s">
        <v>765</v>
      </c>
      <c r="C554" s="83" t="s">
        <v>756</v>
      </c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5" t="str">
        <f>TEXT(AA554+AB554+AC554,"#,##0")</f>
        <v>34,728</v>
      </c>
      <c r="AA554" s="86">
        <f>TRUNC(AA555+AA556+AA557+AA558)</f>
        <v>18896</v>
      </c>
      <c r="AB554" s="86">
        <f>TRUNC(AB555+AB556+AB557+AB558)</f>
        <v>13121</v>
      </c>
      <c r="AC554" s="86">
        <f>TRUNC(AC555+AC556+AC557+AC558)</f>
        <v>2711</v>
      </c>
      <c r="AD554" s="87"/>
    </row>
    <row r="555" spans="2:30" ht="19.7" customHeight="1">
      <c r="B555" s="101" t="s">
        <v>592</v>
      </c>
      <c r="C555" s="102" t="s">
        <v>4</v>
      </c>
      <c r="D555" s="477">
        <v>11918</v>
      </c>
      <c r="E555" s="477"/>
      <c r="F555" s="477"/>
      <c r="G555" s="477"/>
      <c r="H555" s="477"/>
      <c r="I555" s="477" t="s">
        <v>593</v>
      </c>
      <c r="J555" s="477"/>
      <c r="K555" s="480">
        <f>[186]기계경비적용기준!D7</f>
        <v>1153.3</v>
      </c>
      <c r="L555" s="477"/>
      <c r="M555" s="477"/>
      <c r="N555" s="103" t="s">
        <v>594</v>
      </c>
      <c r="O555" s="477">
        <v>1973</v>
      </c>
      <c r="P555" s="477"/>
      <c r="Q555" s="477"/>
      <c r="R555" s="103" t="s">
        <v>594</v>
      </c>
      <c r="S555" s="477" t="s">
        <v>595</v>
      </c>
      <c r="T555" s="477"/>
      <c r="U555" s="477"/>
      <c r="V555" s="103"/>
      <c r="W555" s="103"/>
      <c r="X555" s="103"/>
      <c r="Y555" s="103"/>
      <c r="Z555" s="104"/>
      <c r="AA555" s="105"/>
      <c r="AB555" s="105"/>
      <c r="AC555" s="105">
        <f>TRUNC(TRUNC(D555*K555)/1000) * 1000*O555*0.0000001</f>
        <v>2711.8885</v>
      </c>
      <c r="AD555" s="106" t="s">
        <v>4</v>
      </c>
    </row>
    <row r="556" spans="2:30" ht="19.7" customHeight="1">
      <c r="B556" s="88" t="s">
        <v>596</v>
      </c>
      <c r="C556" s="89" t="s">
        <v>597</v>
      </c>
      <c r="D556" s="470">
        <v>6.8</v>
      </c>
      <c r="E556" s="471"/>
      <c r="F556" s="471"/>
      <c r="G556" s="471"/>
      <c r="H556" s="84" t="s">
        <v>598</v>
      </c>
      <c r="I556" s="84" t="s">
        <v>594</v>
      </c>
      <c r="J556" s="471">
        <f>[186]자재단가!R6</f>
        <v>1496</v>
      </c>
      <c r="K556" s="471"/>
      <c r="L556" s="471"/>
      <c r="M556" s="471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90"/>
      <c r="AA556" s="91"/>
      <c r="AB556" s="91">
        <f>TRUNC(D556*J556,0)</f>
        <v>10172</v>
      </c>
      <c r="AC556" s="91"/>
      <c r="AD556" s="92" t="s">
        <v>4</v>
      </c>
    </row>
    <row r="557" spans="2:30" ht="19.7" customHeight="1">
      <c r="B557" s="88" t="s">
        <v>599</v>
      </c>
      <c r="C557" s="89" t="s">
        <v>600</v>
      </c>
      <c r="D557" s="470">
        <v>29</v>
      </c>
      <c r="E557" s="471"/>
      <c r="F557" s="471"/>
      <c r="G557" s="471"/>
      <c r="H557" s="84" t="s">
        <v>601</v>
      </c>
      <c r="I557" s="84" t="s">
        <v>594</v>
      </c>
      <c r="J557" s="471">
        <f>AB556</f>
        <v>10172</v>
      </c>
      <c r="K557" s="471"/>
      <c r="L557" s="471"/>
      <c r="M557" s="471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90"/>
      <c r="AA557" s="91"/>
      <c r="AB557" s="91">
        <f>TRUNC(D557/100*J557,0)</f>
        <v>2949</v>
      </c>
      <c r="AC557" s="91"/>
      <c r="AD557" s="92" t="s">
        <v>4</v>
      </c>
    </row>
    <row r="558" spans="2:30" ht="19.7" customHeight="1">
      <c r="B558" s="88" t="s">
        <v>234</v>
      </c>
      <c r="C558" s="89" t="s">
        <v>4</v>
      </c>
      <c r="D558" s="472">
        <v>1</v>
      </c>
      <c r="E558" s="471"/>
      <c r="F558" s="471"/>
      <c r="G558" s="84" t="s">
        <v>98</v>
      </c>
      <c r="H558" s="84" t="s">
        <v>594</v>
      </c>
      <c r="I558" s="471">
        <f>[186]노임단가!L57</f>
        <v>90701</v>
      </c>
      <c r="J558" s="471"/>
      <c r="K558" s="471"/>
      <c r="L558" s="471"/>
      <c r="M558" s="84" t="s">
        <v>594</v>
      </c>
      <c r="N558" s="471" t="s">
        <v>603</v>
      </c>
      <c r="O558" s="471"/>
      <c r="P558" s="471"/>
      <c r="Q558" s="471"/>
      <c r="R558" s="471"/>
      <c r="S558" s="471"/>
      <c r="T558" s="471"/>
      <c r="U558" s="471"/>
      <c r="V558" s="471"/>
      <c r="W558" s="84"/>
      <c r="X558" s="84"/>
      <c r="Y558" s="84"/>
      <c r="Z558" s="90"/>
      <c r="AA558" s="91">
        <f>TRUNC(D558*I558*[186]기계경비적용기준!E18,0)</f>
        <v>18896</v>
      </c>
      <c r="AB558" s="91"/>
      <c r="AC558" s="91"/>
      <c r="AD558" s="92" t="s">
        <v>4</v>
      </c>
    </row>
    <row r="559" spans="2:30" ht="19.7" customHeight="1">
      <c r="B559" s="88" t="s">
        <v>4</v>
      </c>
      <c r="C559" s="89" t="s">
        <v>4</v>
      </c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90"/>
      <c r="AA559" s="91"/>
      <c r="AB559" s="91"/>
      <c r="AC559" s="91"/>
      <c r="AD559" s="92" t="s">
        <v>4</v>
      </c>
    </row>
    <row r="560" spans="2:30" ht="19.7" customHeight="1">
      <c r="B560" s="82" t="s">
        <v>766</v>
      </c>
      <c r="C560" s="83" t="s">
        <v>759</v>
      </c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5" t="str">
        <f>TEXT(AA560+AB560+AC560,"#,##0")</f>
        <v>40,011</v>
      </c>
      <c r="AA560" s="86">
        <f>TRUNC(AA561+AA562+AA563+AA564)</f>
        <v>18896</v>
      </c>
      <c r="AB560" s="86">
        <f>TRUNC(AB561+AB562+AB563+AB564)</f>
        <v>17754</v>
      </c>
      <c r="AC560" s="86">
        <f>TRUNC(AC561+AC562+AC563+AC564)</f>
        <v>3361</v>
      </c>
      <c r="AD560" s="87"/>
    </row>
    <row r="561" spans="2:30" ht="19.7" customHeight="1">
      <c r="B561" s="88" t="s">
        <v>592</v>
      </c>
      <c r="C561" s="89" t="s">
        <v>4</v>
      </c>
      <c r="D561" s="471">
        <v>14775</v>
      </c>
      <c r="E561" s="471"/>
      <c r="F561" s="471"/>
      <c r="G561" s="471"/>
      <c r="H561" s="471"/>
      <c r="I561" s="471" t="s">
        <v>593</v>
      </c>
      <c r="J561" s="471"/>
      <c r="K561" s="476">
        <f>[186]기계경비적용기준!D7</f>
        <v>1153.3</v>
      </c>
      <c r="L561" s="471"/>
      <c r="M561" s="471"/>
      <c r="N561" s="84" t="s">
        <v>594</v>
      </c>
      <c r="O561" s="471">
        <v>1973</v>
      </c>
      <c r="P561" s="471"/>
      <c r="Q561" s="471"/>
      <c r="R561" s="84" t="s">
        <v>594</v>
      </c>
      <c r="S561" s="471" t="s">
        <v>595</v>
      </c>
      <c r="T561" s="471"/>
      <c r="U561" s="471"/>
      <c r="V561" s="84"/>
      <c r="W561" s="84"/>
      <c r="X561" s="84"/>
      <c r="Y561" s="84"/>
      <c r="Z561" s="90"/>
      <c r="AA561" s="91"/>
      <c r="AB561" s="91"/>
      <c r="AC561" s="91">
        <f>TRUNC(TRUNC(D561*K561)/1000) * 1000*O561*0.0000001</f>
        <v>3361.9919999999997</v>
      </c>
      <c r="AD561" s="92" t="s">
        <v>4</v>
      </c>
    </row>
    <row r="562" spans="2:30" ht="19.7" customHeight="1">
      <c r="B562" s="88" t="s">
        <v>596</v>
      </c>
      <c r="C562" s="89" t="s">
        <v>597</v>
      </c>
      <c r="D562" s="470">
        <v>9.1999999999999993</v>
      </c>
      <c r="E562" s="471"/>
      <c r="F562" s="471"/>
      <c r="G562" s="471"/>
      <c r="H562" s="84" t="s">
        <v>598</v>
      </c>
      <c r="I562" s="84" t="s">
        <v>594</v>
      </c>
      <c r="J562" s="471">
        <f>[186]자재단가!R6</f>
        <v>1496</v>
      </c>
      <c r="K562" s="471"/>
      <c r="L562" s="471"/>
      <c r="M562" s="471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90"/>
      <c r="AA562" s="91"/>
      <c r="AB562" s="91">
        <f>TRUNC(D562*J562,0)</f>
        <v>13763</v>
      </c>
      <c r="AC562" s="91"/>
      <c r="AD562" s="92" t="s">
        <v>4</v>
      </c>
    </row>
    <row r="563" spans="2:30" ht="19.7" customHeight="1">
      <c r="B563" s="88" t="s">
        <v>599</v>
      </c>
      <c r="C563" s="89" t="s">
        <v>600</v>
      </c>
      <c r="D563" s="470">
        <v>29</v>
      </c>
      <c r="E563" s="471"/>
      <c r="F563" s="471"/>
      <c r="G563" s="471"/>
      <c r="H563" s="84" t="s">
        <v>601</v>
      </c>
      <c r="I563" s="84" t="s">
        <v>594</v>
      </c>
      <c r="J563" s="471">
        <f>AB562</f>
        <v>13763</v>
      </c>
      <c r="K563" s="471"/>
      <c r="L563" s="471"/>
      <c r="M563" s="471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90"/>
      <c r="AA563" s="91"/>
      <c r="AB563" s="91">
        <f>TRUNC(D563/100*J563,0)</f>
        <v>3991</v>
      </c>
      <c r="AC563" s="91"/>
      <c r="AD563" s="92" t="s">
        <v>4</v>
      </c>
    </row>
    <row r="564" spans="2:30" ht="19.7" customHeight="1">
      <c r="B564" s="88" t="s">
        <v>234</v>
      </c>
      <c r="C564" s="89" t="s">
        <v>4</v>
      </c>
      <c r="D564" s="472">
        <v>1</v>
      </c>
      <c r="E564" s="471"/>
      <c r="F564" s="471"/>
      <c r="G564" s="84" t="s">
        <v>98</v>
      </c>
      <c r="H564" s="84" t="s">
        <v>594</v>
      </c>
      <c r="I564" s="471">
        <f>[186]노임단가!L57</f>
        <v>90701</v>
      </c>
      <c r="J564" s="471"/>
      <c r="K564" s="471"/>
      <c r="L564" s="471"/>
      <c r="M564" s="84" t="s">
        <v>594</v>
      </c>
      <c r="N564" s="471" t="s">
        <v>603</v>
      </c>
      <c r="O564" s="471"/>
      <c r="P564" s="471"/>
      <c r="Q564" s="471"/>
      <c r="R564" s="471"/>
      <c r="S564" s="471"/>
      <c r="T564" s="471"/>
      <c r="U564" s="471"/>
      <c r="V564" s="471"/>
      <c r="W564" s="84"/>
      <c r="X564" s="84"/>
      <c r="Y564" s="84"/>
      <c r="Z564" s="90"/>
      <c r="AA564" s="91">
        <f>TRUNC(D564*I564*[186]기계경비적용기준!E18,0)</f>
        <v>18896</v>
      </c>
      <c r="AB564" s="91"/>
      <c r="AC564" s="91"/>
      <c r="AD564" s="92" t="s">
        <v>4</v>
      </c>
    </row>
    <row r="565" spans="2:30" ht="19.7" customHeight="1">
      <c r="B565" s="88" t="s">
        <v>4</v>
      </c>
      <c r="C565" s="89" t="s">
        <v>4</v>
      </c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90"/>
      <c r="AA565" s="91"/>
      <c r="AB565" s="91"/>
      <c r="AC565" s="91"/>
      <c r="AD565" s="92" t="s">
        <v>4</v>
      </c>
    </row>
    <row r="566" spans="2:30" ht="19.7" customHeight="1">
      <c r="B566" s="82" t="s">
        <v>767</v>
      </c>
      <c r="C566" s="83" t="s">
        <v>768</v>
      </c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5" t="str">
        <f>TEXT(AA566+AB566+AC566,"#,##0")</f>
        <v>45,017</v>
      </c>
      <c r="AA566" s="86">
        <f>TRUNC(AA567+AA568+AA569+AA570)</f>
        <v>18896</v>
      </c>
      <c r="AB566" s="86">
        <f>TRUNC(AB567+AB568+AB569+AB570)</f>
        <v>21806</v>
      </c>
      <c r="AC566" s="86">
        <f>TRUNC(AC567+AC568+AC569+AC570)</f>
        <v>4315</v>
      </c>
      <c r="AD566" s="87"/>
    </row>
    <row r="567" spans="2:30" ht="19.7" customHeight="1">
      <c r="B567" s="88" t="s">
        <v>592</v>
      </c>
      <c r="C567" s="89" t="s">
        <v>4</v>
      </c>
      <c r="D567" s="471">
        <v>18964</v>
      </c>
      <c r="E567" s="471"/>
      <c r="F567" s="471"/>
      <c r="G567" s="471"/>
      <c r="H567" s="471"/>
      <c r="I567" s="471" t="s">
        <v>593</v>
      </c>
      <c r="J567" s="471"/>
      <c r="K567" s="476">
        <f>[186]기계경비적용기준!D7</f>
        <v>1153.3</v>
      </c>
      <c r="L567" s="471"/>
      <c r="M567" s="471"/>
      <c r="N567" s="84" t="s">
        <v>594</v>
      </c>
      <c r="O567" s="471">
        <v>1973</v>
      </c>
      <c r="P567" s="471"/>
      <c r="Q567" s="471"/>
      <c r="R567" s="84" t="s">
        <v>594</v>
      </c>
      <c r="S567" s="471" t="s">
        <v>595</v>
      </c>
      <c r="T567" s="471"/>
      <c r="U567" s="471"/>
      <c r="V567" s="84"/>
      <c r="W567" s="84"/>
      <c r="X567" s="84"/>
      <c r="Y567" s="84"/>
      <c r="Z567" s="90"/>
      <c r="AA567" s="91"/>
      <c r="AB567" s="91"/>
      <c r="AC567" s="91">
        <f>TRUNC(TRUNC(D567*K567)/1000) * 1000*O567*0.0000001</f>
        <v>4315.1482999999998</v>
      </c>
      <c r="AD567" s="92" t="s">
        <v>4</v>
      </c>
    </row>
    <row r="568" spans="2:30" ht="19.7" customHeight="1">
      <c r="B568" s="88" t="s">
        <v>596</v>
      </c>
      <c r="C568" s="89" t="s">
        <v>597</v>
      </c>
      <c r="D568" s="470">
        <v>11.3</v>
      </c>
      <c r="E568" s="471"/>
      <c r="F568" s="471"/>
      <c r="G568" s="471"/>
      <c r="H568" s="84" t="s">
        <v>598</v>
      </c>
      <c r="I568" s="84" t="s">
        <v>594</v>
      </c>
      <c r="J568" s="471">
        <f>[186]자재단가!R6</f>
        <v>1496</v>
      </c>
      <c r="K568" s="471"/>
      <c r="L568" s="471"/>
      <c r="M568" s="471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90"/>
      <c r="AA568" s="91"/>
      <c r="AB568" s="91">
        <f>TRUNC(D568*J568,0)</f>
        <v>16904</v>
      </c>
      <c r="AC568" s="91"/>
      <c r="AD568" s="92" t="s">
        <v>4</v>
      </c>
    </row>
    <row r="569" spans="2:30" ht="19.7" customHeight="1">
      <c r="B569" s="88" t="s">
        <v>599</v>
      </c>
      <c r="C569" s="89" t="s">
        <v>600</v>
      </c>
      <c r="D569" s="470">
        <v>29</v>
      </c>
      <c r="E569" s="471"/>
      <c r="F569" s="471"/>
      <c r="G569" s="471"/>
      <c r="H569" s="84" t="s">
        <v>601</v>
      </c>
      <c r="I569" s="84" t="s">
        <v>594</v>
      </c>
      <c r="J569" s="471">
        <f>AB568</f>
        <v>16904</v>
      </c>
      <c r="K569" s="471"/>
      <c r="L569" s="471"/>
      <c r="M569" s="471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90"/>
      <c r="AA569" s="91"/>
      <c r="AB569" s="91">
        <f>TRUNC(D569/100*J569,0)</f>
        <v>4902</v>
      </c>
      <c r="AC569" s="91"/>
      <c r="AD569" s="92" t="s">
        <v>4</v>
      </c>
    </row>
    <row r="570" spans="2:30" ht="19.7" customHeight="1">
      <c r="B570" s="88" t="s">
        <v>234</v>
      </c>
      <c r="C570" s="89" t="s">
        <v>4</v>
      </c>
      <c r="D570" s="472">
        <v>1</v>
      </c>
      <c r="E570" s="471"/>
      <c r="F570" s="471"/>
      <c r="G570" s="84" t="s">
        <v>98</v>
      </c>
      <c r="H570" s="84" t="s">
        <v>594</v>
      </c>
      <c r="I570" s="471">
        <f>[186]노임단가!L57</f>
        <v>90701</v>
      </c>
      <c r="J570" s="471"/>
      <c r="K570" s="471"/>
      <c r="L570" s="471"/>
      <c r="M570" s="84" t="s">
        <v>594</v>
      </c>
      <c r="N570" s="471" t="s">
        <v>603</v>
      </c>
      <c r="O570" s="471"/>
      <c r="P570" s="471"/>
      <c r="Q570" s="471"/>
      <c r="R570" s="471"/>
      <c r="S570" s="471"/>
      <c r="T570" s="471"/>
      <c r="U570" s="471"/>
      <c r="V570" s="471"/>
      <c r="W570" s="84"/>
      <c r="X570" s="84"/>
      <c r="Y570" s="84"/>
      <c r="Z570" s="90"/>
      <c r="AA570" s="91">
        <f>TRUNC(D570*I570*[186]기계경비적용기준!E18,0)</f>
        <v>18896</v>
      </c>
      <c r="AB570" s="91"/>
      <c r="AC570" s="91"/>
      <c r="AD570" s="92" t="s">
        <v>4</v>
      </c>
    </row>
    <row r="571" spans="2:30" ht="19.7" customHeight="1">
      <c r="B571" s="88" t="s">
        <v>4</v>
      </c>
      <c r="C571" s="89" t="s">
        <v>4</v>
      </c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90"/>
      <c r="AA571" s="91"/>
      <c r="AB571" s="91"/>
      <c r="AC571" s="91"/>
      <c r="AD571" s="92" t="s">
        <v>4</v>
      </c>
    </row>
    <row r="572" spans="2:30" ht="19.7" customHeight="1">
      <c r="B572" s="82" t="s">
        <v>769</v>
      </c>
      <c r="C572" s="83" t="s">
        <v>609</v>
      </c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5" t="str">
        <f>TEXT(AA572+AB572+AC572,"#,##0")</f>
        <v>71,638</v>
      </c>
      <c r="AA572" s="86">
        <f>TRUNC(AA573+AA574+AA575+AA576)</f>
        <v>22864</v>
      </c>
      <c r="AB572" s="86">
        <f>TRUNC(AB573+AB574+AB575+AB576)</f>
        <v>34310</v>
      </c>
      <c r="AC572" s="86">
        <f>TRUNC(AC573+AC574+AC575+AC576)</f>
        <v>14464</v>
      </c>
      <c r="AD572" s="87"/>
    </row>
    <row r="573" spans="2:30" ht="19.7" customHeight="1">
      <c r="B573" s="88" t="s">
        <v>592</v>
      </c>
      <c r="C573" s="89" t="s">
        <v>4</v>
      </c>
      <c r="D573" s="471">
        <v>49594</v>
      </c>
      <c r="E573" s="471"/>
      <c r="F573" s="471"/>
      <c r="G573" s="471"/>
      <c r="H573" s="471"/>
      <c r="I573" s="471" t="s">
        <v>593</v>
      </c>
      <c r="J573" s="471"/>
      <c r="K573" s="476">
        <f>[186]기계경비적용기준!D7</f>
        <v>1153.3</v>
      </c>
      <c r="L573" s="471"/>
      <c r="M573" s="471"/>
      <c r="N573" s="84" t="s">
        <v>594</v>
      </c>
      <c r="O573" s="471">
        <v>2529</v>
      </c>
      <c r="P573" s="471"/>
      <c r="Q573" s="471"/>
      <c r="R573" s="84" t="s">
        <v>594</v>
      </c>
      <c r="S573" s="471" t="s">
        <v>595</v>
      </c>
      <c r="T573" s="471"/>
      <c r="U573" s="471"/>
      <c r="V573" s="84"/>
      <c r="W573" s="84"/>
      <c r="X573" s="84"/>
      <c r="Y573" s="84"/>
      <c r="Z573" s="90"/>
      <c r="AA573" s="91"/>
      <c r="AB573" s="91"/>
      <c r="AC573" s="91">
        <f>TRUNC(TRUNC(D573*K573)/1000) * 1000*O573*0.0000001</f>
        <v>14464.868399999999</v>
      </c>
      <c r="AD573" s="92" t="s">
        <v>4</v>
      </c>
    </row>
    <row r="574" spans="2:30" ht="19.7" customHeight="1">
      <c r="B574" s="88" t="s">
        <v>596</v>
      </c>
      <c r="C574" s="89" t="s">
        <v>597</v>
      </c>
      <c r="D574" s="470">
        <v>16.5</v>
      </c>
      <c r="E574" s="471"/>
      <c r="F574" s="471"/>
      <c r="G574" s="471"/>
      <c r="H574" s="84" t="s">
        <v>598</v>
      </c>
      <c r="I574" s="84" t="s">
        <v>594</v>
      </c>
      <c r="J574" s="471">
        <f>[186]자재단가!R6</f>
        <v>1496</v>
      </c>
      <c r="K574" s="471"/>
      <c r="L574" s="471"/>
      <c r="M574" s="471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90"/>
      <c r="AA574" s="91"/>
      <c r="AB574" s="91">
        <f>TRUNC(D574*J574,0)</f>
        <v>24684</v>
      </c>
      <c r="AC574" s="91"/>
      <c r="AD574" s="92" t="s">
        <v>4</v>
      </c>
    </row>
    <row r="575" spans="2:30" ht="19.7" customHeight="1">
      <c r="B575" s="88" t="s">
        <v>599</v>
      </c>
      <c r="C575" s="89" t="s">
        <v>600</v>
      </c>
      <c r="D575" s="470">
        <v>39</v>
      </c>
      <c r="E575" s="471"/>
      <c r="F575" s="471"/>
      <c r="G575" s="471"/>
      <c r="H575" s="84" t="s">
        <v>601</v>
      </c>
      <c r="I575" s="84" t="s">
        <v>594</v>
      </c>
      <c r="J575" s="471">
        <f>AB574</f>
        <v>24684</v>
      </c>
      <c r="K575" s="471"/>
      <c r="L575" s="471"/>
      <c r="M575" s="471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90"/>
      <c r="AA575" s="91"/>
      <c r="AB575" s="91">
        <f>TRUNC(D575/100*J575,0)</f>
        <v>9626</v>
      </c>
      <c r="AC575" s="91"/>
      <c r="AD575" s="92" t="s">
        <v>4</v>
      </c>
    </row>
    <row r="576" spans="2:30" ht="19.7" customHeight="1">
      <c r="B576" s="88" t="s">
        <v>602</v>
      </c>
      <c r="C576" s="89" t="s">
        <v>4</v>
      </c>
      <c r="D576" s="472">
        <v>1</v>
      </c>
      <c r="E576" s="471"/>
      <c r="F576" s="471"/>
      <c r="G576" s="84" t="s">
        <v>98</v>
      </c>
      <c r="H576" s="84" t="s">
        <v>594</v>
      </c>
      <c r="I576" s="471">
        <f>[186]노임단가!L55</f>
        <v>109748</v>
      </c>
      <c r="J576" s="471"/>
      <c r="K576" s="471"/>
      <c r="L576" s="471"/>
      <c r="M576" s="84" t="s">
        <v>594</v>
      </c>
      <c r="N576" s="471" t="s">
        <v>603</v>
      </c>
      <c r="O576" s="471"/>
      <c r="P576" s="471"/>
      <c r="Q576" s="471"/>
      <c r="R576" s="471"/>
      <c r="S576" s="471"/>
      <c r="T576" s="471"/>
      <c r="U576" s="471"/>
      <c r="V576" s="471"/>
      <c r="W576" s="84"/>
      <c r="X576" s="84"/>
      <c r="Y576" s="84"/>
      <c r="Z576" s="90"/>
      <c r="AA576" s="91">
        <f>TRUNC(D576*I576*[186]기계경비적용기준!E18,0)</f>
        <v>22864</v>
      </c>
      <c r="AB576" s="91"/>
      <c r="AC576" s="91"/>
      <c r="AD576" s="92" t="s">
        <v>4</v>
      </c>
    </row>
    <row r="577" spans="2:30" ht="19.7" customHeight="1">
      <c r="B577" s="88" t="s">
        <v>4</v>
      </c>
      <c r="C577" s="89" t="s">
        <v>4</v>
      </c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90"/>
      <c r="AA577" s="91"/>
      <c r="AB577" s="91"/>
      <c r="AC577" s="91"/>
      <c r="AD577" s="92" t="s">
        <v>4</v>
      </c>
    </row>
    <row r="578" spans="2:30" ht="19.7" customHeight="1">
      <c r="B578" s="82" t="s">
        <v>770</v>
      </c>
      <c r="C578" s="83" t="s">
        <v>613</v>
      </c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5" t="str">
        <f>TEXT(AA578+AB578+AC578,"#,##0")</f>
        <v>78,121</v>
      </c>
      <c r="AA578" s="86">
        <f>TRUNC(AA579+AA580+AA581+AA582)</f>
        <v>22864</v>
      </c>
      <c r="AB578" s="86">
        <f>TRUNC(AB579+AB580+AB581+AB582)</f>
        <v>35766</v>
      </c>
      <c r="AC578" s="86">
        <f>TRUNC(AC579+AC580+AC581+AC582)</f>
        <v>19491</v>
      </c>
      <c r="AD578" s="87"/>
    </row>
    <row r="579" spans="2:30" ht="19.7" customHeight="1">
      <c r="B579" s="88" t="s">
        <v>592</v>
      </c>
      <c r="C579" s="89" t="s">
        <v>4</v>
      </c>
      <c r="D579" s="471">
        <v>66826</v>
      </c>
      <c r="E579" s="471"/>
      <c r="F579" s="471"/>
      <c r="G579" s="471"/>
      <c r="H579" s="471"/>
      <c r="I579" s="471" t="s">
        <v>593</v>
      </c>
      <c r="J579" s="471"/>
      <c r="K579" s="476">
        <f>[186]기계경비적용기준!D7</f>
        <v>1153.3</v>
      </c>
      <c r="L579" s="471"/>
      <c r="M579" s="471"/>
      <c r="N579" s="84" t="s">
        <v>594</v>
      </c>
      <c r="O579" s="471">
        <v>2529</v>
      </c>
      <c r="P579" s="471"/>
      <c r="Q579" s="471"/>
      <c r="R579" s="84" t="s">
        <v>594</v>
      </c>
      <c r="S579" s="471" t="s">
        <v>595</v>
      </c>
      <c r="T579" s="471"/>
      <c r="U579" s="471"/>
      <c r="V579" s="84"/>
      <c r="W579" s="84"/>
      <c r="X579" s="84"/>
      <c r="Y579" s="84"/>
      <c r="Z579" s="90"/>
      <c r="AA579" s="91"/>
      <c r="AB579" s="91"/>
      <c r="AC579" s="91">
        <f>TRUNC(TRUNC(D579*K579)/1000) * 1000*O579*0.0000001</f>
        <v>19491.003000000001</v>
      </c>
      <c r="AD579" s="92" t="s">
        <v>4</v>
      </c>
    </row>
    <row r="580" spans="2:30" ht="19.7" customHeight="1">
      <c r="B580" s="88" t="s">
        <v>596</v>
      </c>
      <c r="C580" s="89" t="s">
        <v>597</v>
      </c>
      <c r="D580" s="470">
        <v>17.2</v>
      </c>
      <c r="E580" s="471"/>
      <c r="F580" s="471"/>
      <c r="G580" s="471"/>
      <c r="H580" s="84" t="s">
        <v>598</v>
      </c>
      <c r="I580" s="84" t="s">
        <v>594</v>
      </c>
      <c r="J580" s="471">
        <f>[186]자재단가!R6</f>
        <v>1496</v>
      </c>
      <c r="K580" s="471"/>
      <c r="L580" s="471"/>
      <c r="M580" s="471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90"/>
      <c r="AA580" s="91"/>
      <c r="AB580" s="91">
        <f>TRUNC(D580*J580,0)</f>
        <v>25731</v>
      </c>
      <c r="AC580" s="91"/>
      <c r="AD580" s="92" t="s">
        <v>4</v>
      </c>
    </row>
    <row r="581" spans="2:30" ht="19.7" customHeight="1">
      <c r="B581" s="101" t="s">
        <v>599</v>
      </c>
      <c r="C581" s="102" t="s">
        <v>600</v>
      </c>
      <c r="D581" s="479">
        <v>39</v>
      </c>
      <c r="E581" s="477"/>
      <c r="F581" s="477"/>
      <c r="G581" s="477"/>
      <c r="H581" s="103" t="s">
        <v>601</v>
      </c>
      <c r="I581" s="103" t="s">
        <v>594</v>
      </c>
      <c r="J581" s="477">
        <f>AB580</f>
        <v>25731</v>
      </c>
      <c r="K581" s="477"/>
      <c r="L581" s="477"/>
      <c r="M581" s="477"/>
      <c r="N581" s="103"/>
      <c r="O581" s="103"/>
      <c r="P581" s="103"/>
      <c r="Q581" s="103"/>
      <c r="R581" s="103"/>
      <c r="S581" s="103"/>
      <c r="T581" s="103"/>
      <c r="U581" s="103"/>
      <c r="V581" s="103"/>
      <c r="W581" s="103"/>
      <c r="X581" s="103"/>
      <c r="Y581" s="103"/>
      <c r="Z581" s="104"/>
      <c r="AA581" s="105"/>
      <c r="AB581" s="105">
        <f>TRUNC(D581/100*J581,0)</f>
        <v>10035</v>
      </c>
      <c r="AC581" s="105"/>
      <c r="AD581" s="106" t="s">
        <v>4</v>
      </c>
    </row>
    <row r="582" spans="2:30" ht="19.7" customHeight="1">
      <c r="B582" s="88" t="s">
        <v>602</v>
      </c>
      <c r="C582" s="89" t="s">
        <v>4</v>
      </c>
      <c r="D582" s="472">
        <v>1</v>
      </c>
      <c r="E582" s="471"/>
      <c r="F582" s="471"/>
      <c r="G582" s="84" t="s">
        <v>98</v>
      </c>
      <c r="H582" s="84" t="s">
        <v>594</v>
      </c>
      <c r="I582" s="471">
        <f>[186]노임단가!L55</f>
        <v>109748</v>
      </c>
      <c r="J582" s="471"/>
      <c r="K582" s="471"/>
      <c r="L582" s="471"/>
      <c r="M582" s="84" t="s">
        <v>594</v>
      </c>
      <c r="N582" s="471" t="s">
        <v>603</v>
      </c>
      <c r="O582" s="471"/>
      <c r="P582" s="471"/>
      <c r="Q582" s="471"/>
      <c r="R582" s="471"/>
      <c r="S582" s="471"/>
      <c r="T582" s="471"/>
      <c r="U582" s="471"/>
      <c r="V582" s="471"/>
      <c r="W582" s="84"/>
      <c r="X582" s="84"/>
      <c r="Y582" s="84"/>
      <c r="Z582" s="90"/>
      <c r="AA582" s="91">
        <f>TRUNC(D582*I582*[186]기계경비적용기준!E18,0)</f>
        <v>22864</v>
      </c>
      <c r="AB582" s="91"/>
      <c r="AC582" s="91"/>
      <c r="AD582" s="92" t="s">
        <v>4</v>
      </c>
    </row>
    <row r="583" spans="2:30" ht="19.7" customHeight="1">
      <c r="B583" s="88" t="s">
        <v>4</v>
      </c>
      <c r="C583" s="89" t="s">
        <v>4</v>
      </c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90"/>
      <c r="AA583" s="91"/>
      <c r="AB583" s="91"/>
      <c r="AC583" s="91"/>
      <c r="AD583" s="92" t="s">
        <v>4</v>
      </c>
    </row>
    <row r="584" spans="2:30" ht="19.7" customHeight="1">
      <c r="B584" s="82" t="s">
        <v>771</v>
      </c>
      <c r="C584" s="83" t="s">
        <v>617</v>
      </c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5" t="str">
        <f>TEXT(AA584+AB584+AC584,"#,##0")</f>
        <v>91,206</v>
      </c>
      <c r="AA584" s="86">
        <f>TRUNC(AA585+AA586+AA587+AA588)</f>
        <v>22864</v>
      </c>
      <c r="AB584" s="86">
        <f>TRUNC(AB585+AB586+AB587+AB588)</f>
        <v>42628</v>
      </c>
      <c r="AC584" s="86">
        <f>TRUNC(AC585+AC586+AC587+AC588)</f>
        <v>25714</v>
      </c>
      <c r="AD584" s="87"/>
    </row>
    <row r="585" spans="2:30" ht="19.7" customHeight="1">
      <c r="B585" s="88" t="s">
        <v>592</v>
      </c>
      <c r="C585" s="89" t="s">
        <v>4</v>
      </c>
      <c r="D585" s="471">
        <v>88164</v>
      </c>
      <c r="E585" s="471"/>
      <c r="F585" s="471"/>
      <c r="G585" s="471"/>
      <c r="H585" s="471"/>
      <c r="I585" s="471" t="s">
        <v>593</v>
      </c>
      <c r="J585" s="471"/>
      <c r="K585" s="476">
        <f>[186]기계경비적용기준!D7</f>
        <v>1153.3</v>
      </c>
      <c r="L585" s="471"/>
      <c r="M585" s="471"/>
      <c r="N585" s="84" t="s">
        <v>594</v>
      </c>
      <c r="O585" s="471">
        <v>2529</v>
      </c>
      <c r="P585" s="471"/>
      <c r="Q585" s="471"/>
      <c r="R585" s="84" t="s">
        <v>594</v>
      </c>
      <c r="S585" s="471" t="s">
        <v>595</v>
      </c>
      <c r="T585" s="471"/>
      <c r="U585" s="471"/>
      <c r="V585" s="84"/>
      <c r="W585" s="84"/>
      <c r="X585" s="84"/>
      <c r="Y585" s="84"/>
      <c r="Z585" s="90"/>
      <c r="AA585" s="91"/>
      <c r="AB585" s="91"/>
      <c r="AC585" s="91">
        <f>TRUNC(TRUNC(D585*K585)/1000) * 1000*O585*0.0000001</f>
        <v>25714.6191</v>
      </c>
      <c r="AD585" s="92" t="s">
        <v>4</v>
      </c>
    </row>
    <row r="586" spans="2:30" ht="19.7" customHeight="1">
      <c r="B586" s="88" t="s">
        <v>596</v>
      </c>
      <c r="C586" s="89" t="s">
        <v>597</v>
      </c>
      <c r="D586" s="470">
        <v>20.5</v>
      </c>
      <c r="E586" s="471"/>
      <c r="F586" s="471"/>
      <c r="G586" s="471"/>
      <c r="H586" s="84" t="s">
        <v>598</v>
      </c>
      <c r="I586" s="84" t="s">
        <v>594</v>
      </c>
      <c r="J586" s="471">
        <f>[186]자재단가!R6</f>
        <v>1496</v>
      </c>
      <c r="K586" s="471"/>
      <c r="L586" s="471"/>
      <c r="M586" s="471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90"/>
      <c r="AA586" s="91"/>
      <c r="AB586" s="91">
        <f>TRUNC(D586*J586,0)</f>
        <v>30668</v>
      </c>
      <c r="AC586" s="91"/>
      <c r="AD586" s="92" t="s">
        <v>4</v>
      </c>
    </row>
    <row r="587" spans="2:30" ht="19.7" customHeight="1">
      <c r="B587" s="88" t="s">
        <v>599</v>
      </c>
      <c r="C587" s="89" t="s">
        <v>600</v>
      </c>
      <c r="D587" s="470">
        <v>39</v>
      </c>
      <c r="E587" s="471"/>
      <c r="F587" s="471"/>
      <c r="G587" s="471"/>
      <c r="H587" s="84" t="s">
        <v>601</v>
      </c>
      <c r="I587" s="84" t="s">
        <v>594</v>
      </c>
      <c r="J587" s="471">
        <f>AB586</f>
        <v>30668</v>
      </c>
      <c r="K587" s="471"/>
      <c r="L587" s="471"/>
      <c r="M587" s="471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90"/>
      <c r="AA587" s="91"/>
      <c r="AB587" s="91">
        <f>TRUNC(D587/100*J587,0)</f>
        <v>11960</v>
      </c>
      <c r="AC587" s="91"/>
      <c r="AD587" s="92" t="s">
        <v>4</v>
      </c>
    </row>
    <row r="588" spans="2:30" ht="19.7" customHeight="1">
      <c r="B588" s="88" t="s">
        <v>602</v>
      </c>
      <c r="C588" s="89" t="s">
        <v>4</v>
      </c>
      <c r="D588" s="472">
        <v>1</v>
      </c>
      <c r="E588" s="471"/>
      <c r="F588" s="471"/>
      <c r="G588" s="84" t="s">
        <v>98</v>
      </c>
      <c r="H588" s="84" t="s">
        <v>594</v>
      </c>
      <c r="I588" s="471">
        <f>[186]노임단가!L55</f>
        <v>109748</v>
      </c>
      <c r="J588" s="471"/>
      <c r="K588" s="471"/>
      <c r="L588" s="471"/>
      <c r="M588" s="84" t="s">
        <v>594</v>
      </c>
      <c r="N588" s="471" t="s">
        <v>603</v>
      </c>
      <c r="O588" s="471"/>
      <c r="P588" s="471"/>
      <c r="Q588" s="471"/>
      <c r="R588" s="471"/>
      <c r="S588" s="471"/>
      <c r="T588" s="471"/>
      <c r="U588" s="471"/>
      <c r="V588" s="471"/>
      <c r="W588" s="84"/>
      <c r="X588" s="84"/>
      <c r="Y588" s="84"/>
      <c r="Z588" s="90"/>
      <c r="AA588" s="91">
        <f>TRUNC(D588*I588*[186]기계경비적용기준!E18,0)</f>
        <v>22864</v>
      </c>
      <c r="AB588" s="91"/>
      <c r="AC588" s="91"/>
      <c r="AD588" s="92" t="s">
        <v>4</v>
      </c>
    </row>
    <row r="589" spans="2:30" ht="19.7" customHeight="1">
      <c r="B589" s="88" t="s">
        <v>4</v>
      </c>
      <c r="C589" s="89" t="s">
        <v>4</v>
      </c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90"/>
      <c r="AA589" s="91"/>
      <c r="AB589" s="91"/>
      <c r="AC589" s="91"/>
      <c r="AD589" s="92" t="s">
        <v>4</v>
      </c>
    </row>
    <row r="590" spans="2:30" ht="19.7" customHeight="1">
      <c r="B590" s="82" t="s">
        <v>772</v>
      </c>
      <c r="C590" s="83" t="s">
        <v>645</v>
      </c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5" t="str">
        <f>TEXT(AA590+AB590+AC590,"#,##0")</f>
        <v>113,552</v>
      </c>
      <c r="AA590" s="86">
        <f>TRUNC(AA591+AA592+AA593+AA594)</f>
        <v>22864</v>
      </c>
      <c r="AB590" s="86">
        <f>TRUNC(AB591+AB592+AB593+AB594)</f>
        <v>54688</v>
      </c>
      <c r="AC590" s="86">
        <f>TRUNC(AC591+AC592+AC593+AC594)</f>
        <v>36000</v>
      </c>
      <c r="AD590" s="87"/>
    </row>
    <row r="591" spans="2:30" ht="19.7" customHeight="1">
      <c r="B591" s="88" t="s">
        <v>592</v>
      </c>
      <c r="C591" s="89" t="s">
        <v>4</v>
      </c>
      <c r="D591" s="471">
        <v>123428</v>
      </c>
      <c r="E591" s="471"/>
      <c r="F591" s="471"/>
      <c r="G591" s="471"/>
      <c r="H591" s="471"/>
      <c r="I591" s="471" t="s">
        <v>593</v>
      </c>
      <c r="J591" s="471"/>
      <c r="K591" s="476">
        <f>[186]기계경비적용기준!D7</f>
        <v>1153.3</v>
      </c>
      <c r="L591" s="471"/>
      <c r="M591" s="471"/>
      <c r="N591" s="84" t="s">
        <v>594</v>
      </c>
      <c r="O591" s="471">
        <v>2529</v>
      </c>
      <c r="P591" s="471"/>
      <c r="Q591" s="471"/>
      <c r="R591" s="84" t="s">
        <v>594</v>
      </c>
      <c r="S591" s="471" t="s">
        <v>595</v>
      </c>
      <c r="T591" s="471"/>
      <c r="U591" s="471"/>
      <c r="V591" s="84"/>
      <c r="W591" s="84"/>
      <c r="X591" s="84"/>
      <c r="Y591" s="84"/>
      <c r="Z591" s="90"/>
      <c r="AA591" s="91"/>
      <c r="AB591" s="91"/>
      <c r="AC591" s="91">
        <f>TRUNC(TRUNC(D591*K591)/1000) * 1000*O591*0.0000001</f>
        <v>36000.062099999996</v>
      </c>
      <c r="AD591" s="92" t="s">
        <v>4</v>
      </c>
    </row>
    <row r="592" spans="2:30" ht="19.7" customHeight="1">
      <c r="B592" s="88" t="s">
        <v>596</v>
      </c>
      <c r="C592" s="89" t="s">
        <v>597</v>
      </c>
      <c r="D592" s="470">
        <v>26.3</v>
      </c>
      <c r="E592" s="471"/>
      <c r="F592" s="471"/>
      <c r="G592" s="471"/>
      <c r="H592" s="84" t="s">
        <v>598</v>
      </c>
      <c r="I592" s="84" t="s">
        <v>594</v>
      </c>
      <c r="J592" s="471">
        <f>[186]자재단가!R6</f>
        <v>1496</v>
      </c>
      <c r="K592" s="471"/>
      <c r="L592" s="471"/>
      <c r="M592" s="471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90"/>
      <c r="AA592" s="91"/>
      <c r="AB592" s="91">
        <f>TRUNC(D592*J592,0)</f>
        <v>39344</v>
      </c>
      <c r="AC592" s="91"/>
      <c r="AD592" s="92" t="s">
        <v>4</v>
      </c>
    </row>
    <row r="593" spans="2:30" ht="19.7" customHeight="1">
      <c r="B593" s="88" t="s">
        <v>599</v>
      </c>
      <c r="C593" s="89" t="s">
        <v>600</v>
      </c>
      <c r="D593" s="470">
        <v>39</v>
      </c>
      <c r="E593" s="471"/>
      <c r="F593" s="471"/>
      <c r="G593" s="471"/>
      <c r="H593" s="84" t="s">
        <v>601</v>
      </c>
      <c r="I593" s="84" t="s">
        <v>594</v>
      </c>
      <c r="J593" s="471">
        <f>AB592</f>
        <v>39344</v>
      </c>
      <c r="K593" s="471"/>
      <c r="L593" s="471"/>
      <c r="M593" s="471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90"/>
      <c r="AA593" s="91"/>
      <c r="AB593" s="91">
        <f>TRUNC(D593/100*J593,0)</f>
        <v>15344</v>
      </c>
      <c r="AC593" s="91"/>
      <c r="AD593" s="92" t="s">
        <v>4</v>
      </c>
    </row>
    <row r="594" spans="2:30" ht="19.7" customHeight="1">
      <c r="B594" s="88" t="s">
        <v>602</v>
      </c>
      <c r="C594" s="89" t="s">
        <v>4</v>
      </c>
      <c r="D594" s="472">
        <v>1</v>
      </c>
      <c r="E594" s="471"/>
      <c r="F594" s="471"/>
      <c r="G594" s="84" t="s">
        <v>98</v>
      </c>
      <c r="H594" s="84" t="s">
        <v>594</v>
      </c>
      <c r="I594" s="471">
        <f>[186]노임단가!L55</f>
        <v>109748</v>
      </c>
      <c r="J594" s="471"/>
      <c r="K594" s="471"/>
      <c r="L594" s="471"/>
      <c r="M594" s="84" t="s">
        <v>594</v>
      </c>
      <c r="N594" s="471" t="s">
        <v>603</v>
      </c>
      <c r="O594" s="471"/>
      <c r="P594" s="471"/>
      <c r="Q594" s="471"/>
      <c r="R594" s="471"/>
      <c r="S594" s="471"/>
      <c r="T594" s="471"/>
      <c r="U594" s="471"/>
      <c r="V594" s="471"/>
      <c r="W594" s="84"/>
      <c r="X594" s="84"/>
      <c r="Y594" s="84"/>
      <c r="Z594" s="90"/>
      <c r="AA594" s="91">
        <f>TRUNC(D594*I594*[186]기계경비적용기준!E18,0)</f>
        <v>22864</v>
      </c>
      <c r="AB594" s="91"/>
      <c r="AC594" s="91"/>
      <c r="AD594" s="92" t="s">
        <v>4</v>
      </c>
    </row>
    <row r="595" spans="2:30" ht="19.7" customHeight="1">
      <c r="B595" s="88" t="s">
        <v>4</v>
      </c>
      <c r="C595" s="89" t="s">
        <v>4</v>
      </c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90"/>
      <c r="AA595" s="91"/>
      <c r="AB595" s="91"/>
      <c r="AC595" s="91"/>
      <c r="AD595" s="92" t="s">
        <v>4</v>
      </c>
    </row>
    <row r="596" spans="2:30" ht="19.7" customHeight="1">
      <c r="B596" s="82" t="s">
        <v>773</v>
      </c>
      <c r="C596" s="83" t="s">
        <v>774</v>
      </c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5" t="str">
        <f>TEXT(AA596+AB596+AC596,"#,##0")</f>
        <v>561,230</v>
      </c>
      <c r="AA596" s="86">
        <f>TRUNC(AA597+AA598+AA599)</f>
        <v>45728</v>
      </c>
      <c r="AB596" s="86">
        <f>TRUNC(AB597+AB598+AB599)</f>
        <v>472584</v>
      </c>
      <c r="AC596" s="86">
        <f>TRUNC(AC597+AC598+AC599)</f>
        <v>42918</v>
      </c>
      <c r="AD596" s="87"/>
    </row>
    <row r="597" spans="2:30" ht="19.7" customHeight="1">
      <c r="B597" s="88" t="s">
        <v>592</v>
      </c>
      <c r="C597" s="89" t="s">
        <v>4</v>
      </c>
      <c r="D597" s="471">
        <v>176400000</v>
      </c>
      <c r="E597" s="471"/>
      <c r="F597" s="471"/>
      <c r="G597" s="471"/>
      <c r="H597" s="471"/>
      <c r="I597" s="471" t="s">
        <v>605</v>
      </c>
      <c r="J597" s="471"/>
      <c r="K597" s="471">
        <v>2433</v>
      </c>
      <c r="L597" s="471"/>
      <c r="M597" s="471"/>
      <c r="N597" s="84" t="s">
        <v>594</v>
      </c>
      <c r="O597" s="471" t="s">
        <v>595</v>
      </c>
      <c r="P597" s="471"/>
      <c r="Q597" s="471"/>
      <c r="R597" s="84"/>
      <c r="S597" s="84"/>
      <c r="T597" s="84"/>
      <c r="U597" s="84"/>
      <c r="V597" s="84"/>
      <c r="W597" s="84"/>
      <c r="X597" s="84"/>
      <c r="Y597" s="84"/>
      <c r="Z597" s="90"/>
      <c r="AA597" s="91"/>
      <c r="AB597" s="91"/>
      <c r="AC597" s="91">
        <f>TRUNC(D597*K597*0.0000001,0)</f>
        <v>42918</v>
      </c>
      <c r="AD597" s="92" t="s">
        <v>4</v>
      </c>
    </row>
    <row r="598" spans="2:30" ht="19.7" customHeight="1">
      <c r="B598" s="88" t="s">
        <v>596</v>
      </c>
      <c r="C598" s="89" t="s">
        <v>775</v>
      </c>
      <c r="D598" s="470">
        <v>487.2</v>
      </c>
      <c r="E598" s="471"/>
      <c r="F598" s="471"/>
      <c r="G598" s="471"/>
      <c r="H598" s="84" t="s">
        <v>598</v>
      </c>
      <c r="I598" s="84" t="s">
        <v>594</v>
      </c>
      <c r="J598" s="471">
        <f>[186]자재단가!R7</f>
        <v>970</v>
      </c>
      <c r="K598" s="471"/>
      <c r="L598" s="471"/>
      <c r="M598" s="471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90"/>
      <c r="AA598" s="91"/>
      <c r="AB598" s="91">
        <f>TRUNC(D598*J598,0)</f>
        <v>472584</v>
      </c>
      <c r="AC598" s="91"/>
      <c r="AD598" s="92" t="s">
        <v>4</v>
      </c>
    </row>
    <row r="599" spans="2:30" ht="19.7" customHeight="1">
      <c r="B599" s="88" t="s">
        <v>602</v>
      </c>
      <c r="C599" s="89" t="s">
        <v>4</v>
      </c>
      <c r="D599" s="472">
        <v>2</v>
      </c>
      <c r="E599" s="471"/>
      <c r="F599" s="471"/>
      <c r="G599" s="84" t="s">
        <v>98</v>
      </c>
      <c r="H599" s="84" t="s">
        <v>594</v>
      </c>
      <c r="I599" s="471">
        <f>[186]노임단가!L55</f>
        <v>109748</v>
      </c>
      <c r="J599" s="471"/>
      <c r="K599" s="471"/>
      <c r="L599" s="471"/>
      <c r="M599" s="84" t="s">
        <v>594</v>
      </c>
      <c r="N599" s="471" t="s">
        <v>603</v>
      </c>
      <c r="O599" s="471"/>
      <c r="P599" s="471"/>
      <c r="Q599" s="471"/>
      <c r="R599" s="471"/>
      <c r="S599" s="471"/>
      <c r="T599" s="471"/>
      <c r="U599" s="471"/>
      <c r="V599" s="471"/>
      <c r="W599" s="84"/>
      <c r="X599" s="84"/>
      <c r="Y599" s="84"/>
      <c r="Z599" s="90"/>
      <c r="AA599" s="91">
        <f>TRUNC(D599*I599*[186]기계경비적용기준!E18,0)</f>
        <v>45728</v>
      </c>
      <c r="AB599" s="91"/>
      <c r="AC599" s="91"/>
      <c r="AD599" s="92" t="s">
        <v>4</v>
      </c>
    </row>
    <row r="600" spans="2:30" ht="19.7" customHeight="1">
      <c r="B600" s="88" t="s">
        <v>4</v>
      </c>
      <c r="C600" s="89" t="s">
        <v>4</v>
      </c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90"/>
      <c r="AA600" s="91"/>
      <c r="AB600" s="91"/>
      <c r="AC600" s="91"/>
      <c r="AD600" s="92" t="s">
        <v>4</v>
      </c>
    </row>
    <row r="601" spans="2:30" ht="19.7" customHeight="1">
      <c r="B601" s="82" t="s">
        <v>776</v>
      </c>
      <c r="C601" s="83" t="s">
        <v>777</v>
      </c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5" t="str">
        <f>TEXT(AA601+AB601+AC601,"#,##0")</f>
        <v>690,586</v>
      </c>
      <c r="AA601" s="86">
        <f>TRUNC(AA602+AA603+AA604)</f>
        <v>45728</v>
      </c>
      <c r="AB601" s="86">
        <f>TRUNC(AB602+AB603+AB604)</f>
        <v>596259</v>
      </c>
      <c r="AC601" s="86">
        <f>TRUNC(AC602+AC603+AC604)</f>
        <v>48599</v>
      </c>
      <c r="AD601" s="87"/>
    </row>
    <row r="602" spans="2:30" ht="19.7" customHeight="1">
      <c r="B602" s="88" t="s">
        <v>592</v>
      </c>
      <c r="C602" s="89" t="s">
        <v>4</v>
      </c>
      <c r="D602" s="471">
        <v>232420000</v>
      </c>
      <c r="E602" s="471"/>
      <c r="F602" s="471"/>
      <c r="G602" s="471"/>
      <c r="H602" s="471"/>
      <c r="I602" s="471" t="s">
        <v>605</v>
      </c>
      <c r="J602" s="471"/>
      <c r="K602" s="471">
        <v>2091</v>
      </c>
      <c r="L602" s="471"/>
      <c r="M602" s="471"/>
      <c r="N602" s="84" t="s">
        <v>594</v>
      </c>
      <c r="O602" s="471" t="s">
        <v>595</v>
      </c>
      <c r="P602" s="471"/>
      <c r="Q602" s="471"/>
      <c r="R602" s="84"/>
      <c r="S602" s="84"/>
      <c r="T602" s="84"/>
      <c r="U602" s="84"/>
      <c r="V602" s="84"/>
      <c r="W602" s="84"/>
      <c r="X602" s="84"/>
      <c r="Y602" s="84"/>
      <c r="Z602" s="90"/>
      <c r="AA602" s="91"/>
      <c r="AB602" s="91"/>
      <c r="AC602" s="91">
        <f>TRUNC(D602*K602*0.0000001,0)</f>
        <v>48599</v>
      </c>
      <c r="AD602" s="92" t="s">
        <v>4</v>
      </c>
    </row>
    <row r="603" spans="2:30" ht="19.7" customHeight="1">
      <c r="B603" s="88" t="s">
        <v>596</v>
      </c>
      <c r="C603" s="89" t="s">
        <v>775</v>
      </c>
      <c r="D603" s="470">
        <v>614.70000000000005</v>
      </c>
      <c r="E603" s="471"/>
      <c r="F603" s="471"/>
      <c r="G603" s="471"/>
      <c r="H603" s="84" t="s">
        <v>598</v>
      </c>
      <c r="I603" s="84" t="s">
        <v>594</v>
      </c>
      <c r="J603" s="471">
        <f>[186]자재단가!R7</f>
        <v>970</v>
      </c>
      <c r="K603" s="471"/>
      <c r="L603" s="471"/>
      <c r="M603" s="471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90"/>
      <c r="AA603" s="91"/>
      <c r="AB603" s="91">
        <f>TRUNC(D603*J603,0)</f>
        <v>596259</v>
      </c>
      <c r="AC603" s="91"/>
      <c r="AD603" s="92" t="s">
        <v>4</v>
      </c>
    </row>
    <row r="604" spans="2:30" ht="19.7" customHeight="1">
      <c r="B604" s="88" t="s">
        <v>602</v>
      </c>
      <c r="C604" s="89" t="s">
        <v>4</v>
      </c>
      <c r="D604" s="472">
        <v>2</v>
      </c>
      <c r="E604" s="471"/>
      <c r="F604" s="471"/>
      <c r="G604" s="84" t="s">
        <v>98</v>
      </c>
      <c r="H604" s="84" t="s">
        <v>594</v>
      </c>
      <c r="I604" s="471">
        <f>[186]노임단가!L55</f>
        <v>109748</v>
      </c>
      <c r="J604" s="471"/>
      <c r="K604" s="471"/>
      <c r="L604" s="471"/>
      <c r="M604" s="84" t="s">
        <v>594</v>
      </c>
      <c r="N604" s="471" t="s">
        <v>603</v>
      </c>
      <c r="O604" s="471"/>
      <c r="P604" s="471"/>
      <c r="Q604" s="471"/>
      <c r="R604" s="471"/>
      <c r="S604" s="471"/>
      <c r="T604" s="471"/>
      <c r="U604" s="471"/>
      <c r="V604" s="471"/>
      <c r="W604" s="84"/>
      <c r="X604" s="84"/>
      <c r="Y604" s="84"/>
      <c r="Z604" s="90"/>
      <c r="AA604" s="91">
        <f>TRUNC(D604*I604*[186]기계경비적용기준!E18,0)</f>
        <v>45728</v>
      </c>
      <c r="AB604" s="91"/>
      <c r="AC604" s="91"/>
      <c r="AD604" s="92" t="s">
        <v>4</v>
      </c>
    </row>
    <row r="605" spans="2:30" ht="19.7" customHeight="1">
      <c r="B605" s="88" t="s">
        <v>4</v>
      </c>
      <c r="C605" s="89" t="s">
        <v>4</v>
      </c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90"/>
      <c r="AA605" s="91"/>
      <c r="AB605" s="91"/>
      <c r="AC605" s="91"/>
      <c r="AD605" s="92" t="s">
        <v>4</v>
      </c>
    </row>
    <row r="606" spans="2:30" ht="19.7" customHeight="1">
      <c r="B606" s="82" t="s">
        <v>778</v>
      </c>
      <c r="C606" s="83" t="s">
        <v>779</v>
      </c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5" t="str">
        <f>TEXT(AA606+AB606+AC606,"#,##0")</f>
        <v>767,724</v>
      </c>
      <c r="AA606" s="86">
        <f>TRUNC(AA607+AA608+AA609)</f>
        <v>45728</v>
      </c>
      <c r="AB606" s="86">
        <f>TRUNC(AB607+AB608+AB609)</f>
        <v>658048</v>
      </c>
      <c r="AC606" s="86">
        <f>TRUNC(AC607+AC608+AC609)</f>
        <v>63948</v>
      </c>
      <c r="AD606" s="87"/>
    </row>
    <row r="607" spans="2:30" ht="19.7" customHeight="1">
      <c r="B607" s="101" t="s">
        <v>592</v>
      </c>
      <c r="C607" s="102" t="s">
        <v>4</v>
      </c>
      <c r="D607" s="477">
        <v>305825000</v>
      </c>
      <c r="E607" s="477"/>
      <c r="F607" s="477"/>
      <c r="G607" s="477"/>
      <c r="H607" s="477"/>
      <c r="I607" s="477" t="s">
        <v>605</v>
      </c>
      <c r="J607" s="477"/>
      <c r="K607" s="477">
        <v>2091</v>
      </c>
      <c r="L607" s="477"/>
      <c r="M607" s="477"/>
      <c r="N607" s="103" t="s">
        <v>594</v>
      </c>
      <c r="O607" s="477" t="s">
        <v>595</v>
      </c>
      <c r="P607" s="477"/>
      <c r="Q607" s="477"/>
      <c r="R607" s="103"/>
      <c r="S607" s="103"/>
      <c r="T607" s="103"/>
      <c r="U607" s="103"/>
      <c r="V607" s="103"/>
      <c r="W607" s="103"/>
      <c r="X607" s="103"/>
      <c r="Y607" s="103"/>
      <c r="Z607" s="104"/>
      <c r="AA607" s="105"/>
      <c r="AB607" s="105"/>
      <c r="AC607" s="105">
        <f>TRUNC(D607*K607*0.0000001,0)</f>
        <v>63948</v>
      </c>
      <c r="AD607" s="106" t="s">
        <v>4</v>
      </c>
    </row>
    <row r="608" spans="2:30" ht="19.7" customHeight="1">
      <c r="B608" s="88" t="s">
        <v>596</v>
      </c>
      <c r="C608" s="89" t="s">
        <v>775</v>
      </c>
      <c r="D608" s="470">
        <v>678.4</v>
      </c>
      <c r="E608" s="471"/>
      <c r="F608" s="471"/>
      <c r="G608" s="471"/>
      <c r="H608" s="84" t="s">
        <v>598</v>
      </c>
      <c r="I608" s="84" t="s">
        <v>594</v>
      </c>
      <c r="J608" s="471">
        <f>[186]자재단가!R7</f>
        <v>970</v>
      </c>
      <c r="K608" s="471"/>
      <c r="L608" s="471"/>
      <c r="M608" s="471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90"/>
      <c r="AA608" s="91"/>
      <c r="AB608" s="91">
        <f>TRUNC(D608*J608,0)</f>
        <v>658048</v>
      </c>
      <c r="AC608" s="91"/>
      <c r="AD608" s="92" t="s">
        <v>4</v>
      </c>
    </row>
    <row r="609" spans="2:30" ht="19.7" customHeight="1">
      <c r="B609" s="88" t="s">
        <v>602</v>
      </c>
      <c r="C609" s="89" t="s">
        <v>4</v>
      </c>
      <c r="D609" s="472">
        <v>2</v>
      </c>
      <c r="E609" s="471"/>
      <c r="F609" s="471"/>
      <c r="G609" s="84" t="s">
        <v>98</v>
      </c>
      <c r="H609" s="84" t="s">
        <v>594</v>
      </c>
      <c r="I609" s="471">
        <f>[186]노임단가!L55</f>
        <v>109748</v>
      </c>
      <c r="J609" s="471"/>
      <c r="K609" s="471"/>
      <c r="L609" s="471"/>
      <c r="M609" s="84" t="s">
        <v>594</v>
      </c>
      <c r="N609" s="471" t="s">
        <v>603</v>
      </c>
      <c r="O609" s="471"/>
      <c r="P609" s="471"/>
      <c r="Q609" s="471"/>
      <c r="R609" s="471"/>
      <c r="S609" s="471"/>
      <c r="T609" s="471"/>
      <c r="U609" s="471"/>
      <c r="V609" s="471"/>
      <c r="W609" s="84"/>
      <c r="X609" s="84"/>
      <c r="Y609" s="84"/>
      <c r="Z609" s="90"/>
      <c r="AA609" s="91">
        <f>TRUNC(D609*I609*[186]기계경비적용기준!E18,0)</f>
        <v>45728</v>
      </c>
      <c r="AB609" s="91"/>
      <c r="AC609" s="91"/>
      <c r="AD609" s="92" t="s">
        <v>4</v>
      </c>
    </row>
    <row r="610" spans="2:30" ht="19.7" customHeight="1">
      <c r="B610" s="88" t="s">
        <v>4</v>
      </c>
      <c r="C610" s="89" t="s">
        <v>4</v>
      </c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90"/>
      <c r="AA610" s="91"/>
      <c r="AB610" s="91"/>
      <c r="AC610" s="91"/>
      <c r="AD610" s="92" t="s">
        <v>4</v>
      </c>
    </row>
    <row r="611" spans="2:30" ht="19.7" customHeight="1">
      <c r="B611" s="82" t="s">
        <v>780</v>
      </c>
      <c r="C611" s="83" t="s">
        <v>781</v>
      </c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5" t="str">
        <f>TEXT(AA611+AB611+AC611,"#,##0")</f>
        <v>839,090</v>
      </c>
      <c r="AA611" s="86">
        <f>TRUNC(AA612+AA613+AA614)</f>
        <v>45728</v>
      </c>
      <c r="AB611" s="86">
        <f>TRUNC(AB612+AB613+AB614)</f>
        <v>724299</v>
      </c>
      <c r="AC611" s="86">
        <f>TRUNC(AC612+AC613+AC614)</f>
        <v>69063</v>
      </c>
      <c r="AD611" s="87"/>
    </row>
    <row r="612" spans="2:30" ht="19.7" customHeight="1">
      <c r="B612" s="88" t="s">
        <v>592</v>
      </c>
      <c r="C612" s="89" t="s">
        <v>4</v>
      </c>
      <c r="D612" s="471">
        <v>330290000</v>
      </c>
      <c r="E612" s="471"/>
      <c r="F612" s="471"/>
      <c r="G612" s="471"/>
      <c r="H612" s="471"/>
      <c r="I612" s="471" t="s">
        <v>605</v>
      </c>
      <c r="J612" s="471"/>
      <c r="K612" s="471">
        <v>2091</v>
      </c>
      <c r="L612" s="471"/>
      <c r="M612" s="471"/>
      <c r="N612" s="84" t="s">
        <v>594</v>
      </c>
      <c r="O612" s="471" t="s">
        <v>595</v>
      </c>
      <c r="P612" s="471"/>
      <c r="Q612" s="471"/>
      <c r="R612" s="84"/>
      <c r="S612" s="84"/>
      <c r="T612" s="84"/>
      <c r="U612" s="84"/>
      <c r="V612" s="84"/>
      <c r="W612" s="84"/>
      <c r="X612" s="84"/>
      <c r="Y612" s="84"/>
      <c r="Z612" s="90"/>
      <c r="AA612" s="91"/>
      <c r="AB612" s="91"/>
      <c r="AC612" s="91">
        <f>TRUNC(D612*K612*0.0000001,0)</f>
        <v>69063</v>
      </c>
      <c r="AD612" s="92" t="s">
        <v>4</v>
      </c>
    </row>
    <row r="613" spans="2:30" ht="19.7" customHeight="1">
      <c r="B613" s="88" t="s">
        <v>596</v>
      </c>
      <c r="C613" s="89" t="s">
        <v>775</v>
      </c>
      <c r="D613" s="470">
        <v>746.7</v>
      </c>
      <c r="E613" s="471"/>
      <c r="F613" s="471"/>
      <c r="G613" s="471"/>
      <c r="H613" s="84" t="s">
        <v>598</v>
      </c>
      <c r="I613" s="84" t="s">
        <v>594</v>
      </c>
      <c r="J613" s="471">
        <f>[186]자재단가!R7</f>
        <v>970</v>
      </c>
      <c r="K613" s="471"/>
      <c r="L613" s="471"/>
      <c r="M613" s="471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90"/>
      <c r="AA613" s="91"/>
      <c r="AB613" s="91">
        <f>TRUNC(D613*J613,0)</f>
        <v>724299</v>
      </c>
      <c r="AC613" s="91"/>
      <c r="AD613" s="92" t="s">
        <v>4</v>
      </c>
    </row>
    <row r="614" spans="2:30" ht="19.7" customHeight="1">
      <c r="B614" s="88" t="s">
        <v>602</v>
      </c>
      <c r="C614" s="89" t="s">
        <v>4</v>
      </c>
      <c r="D614" s="472">
        <v>2</v>
      </c>
      <c r="E614" s="471"/>
      <c r="F614" s="471"/>
      <c r="G614" s="84" t="s">
        <v>98</v>
      </c>
      <c r="H614" s="84" t="s">
        <v>594</v>
      </c>
      <c r="I614" s="471">
        <f>[186]노임단가!L55</f>
        <v>109748</v>
      </c>
      <c r="J614" s="471"/>
      <c r="K614" s="471"/>
      <c r="L614" s="471"/>
      <c r="M614" s="84" t="s">
        <v>594</v>
      </c>
      <c r="N614" s="471" t="s">
        <v>603</v>
      </c>
      <c r="O614" s="471"/>
      <c r="P614" s="471"/>
      <c r="Q614" s="471"/>
      <c r="R614" s="471"/>
      <c r="S614" s="471"/>
      <c r="T614" s="471"/>
      <c r="U614" s="471"/>
      <c r="V614" s="471"/>
      <c r="W614" s="84"/>
      <c r="X614" s="84"/>
      <c r="Y614" s="84"/>
      <c r="Z614" s="90"/>
      <c r="AA614" s="91">
        <f>TRUNC(D614*I614*[186]기계경비적용기준!E18,0)</f>
        <v>45728</v>
      </c>
      <c r="AB614" s="91"/>
      <c r="AC614" s="91"/>
      <c r="AD614" s="92" t="s">
        <v>4</v>
      </c>
    </row>
    <row r="615" spans="2:30" ht="19.7" customHeight="1">
      <c r="B615" s="88" t="s">
        <v>4</v>
      </c>
      <c r="C615" s="89" t="s">
        <v>4</v>
      </c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90"/>
      <c r="AA615" s="91"/>
      <c r="AB615" s="91"/>
      <c r="AC615" s="91"/>
      <c r="AD615" s="92" t="s">
        <v>4</v>
      </c>
    </row>
    <row r="616" spans="2:30" ht="19.7" customHeight="1">
      <c r="B616" s="82" t="s">
        <v>782</v>
      </c>
      <c r="C616" s="83" t="s">
        <v>783</v>
      </c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5" t="str">
        <f>TEXT(AA616+AB616+AC616,"#,##0")</f>
        <v>930,265</v>
      </c>
      <c r="AA616" s="86">
        <f>TRUNC(AA617+AA618+AA619)</f>
        <v>45728</v>
      </c>
      <c r="AB616" s="86">
        <f>TRUNC(AB617+AB618+AB619)</f>
        <v>795012</v>
      </c>
      <c r="AC616" s="86">
        <f>TRUNC(AC617+AC618+AC619)</f>
        <v>89525</v>
      </c>
      <c r="AD616" s="87"/>
    </row>
    <row r="617" spans="2:30" ht="19.7" customHeight="1">
      <c r="B617" s="88" t="s">
        <v>592</v>
      </c>
      <c r="C617" s="89" t="s">
        <v>4</v>
      </c>
      <c r="D617" s="471">
        <v>428148000</v>
      </c>
      <c r="E617" s="471"/>
      <c r="F617" s="471"/>
      <c r="G617" s="471"/>
      <c r="H617" s="471"/>
      <c r="I617" s="471" t="s">
        <v>605</v>
      </c>
      <c r="J617" s="471"/>
      <c r="K617" s="471">
        <v>2091</v>
      </c>
      <c r="L617" s="471"/>
      <c r="M617" s="471"/>
      <c r="N617" s="84" t="s">
        <v>594</v>
      </c>
      <c r="O617" s="471" t="s">
        <v>595</v>
      </c>
      <c r="P617" s="471"/>
      <c r="Q617" s="471"/>
      <c r="R617" s="84"/>
      <c r="S617" s="84"/>
      <c r="T617" s="84"/>
      <c r="U617" s="84"/>
      <c r="V617" s="84"/>
      <c r="W617" s="84"/>
      <c r="X617" s="84"/>
      <c r="Y617" s="84"/>
      <c r="Z617" s="90"/>
      <c r="AA617" s="91"/>
      <c r="AB617" s="91"/>
      <c r="AC617" s="91">
        <f>TRUNC(D617*K617*0.0000001,0)</f>
        <v>89525</v>
      </c>
      <c r="AD617" s="92" t="s">
        <v>4</v>
      </c>
    </row>
    <row r="618" spans="2:30" ht="19.7" customHeight="1">
      <c r="B618" s="88" t="s">
        <v>596</v>
      </c>
      <c r="C618" s="89" t="s">
        <v>775</v>
      </c>
      <c r="D618" s="470">
        <v>819.6</v>
      </c>
      <c r="E618" s="471"/>
      <c r="F618" s="471"/>
      <c r="G618" s="471"/>
      <c r="H618" s="84" t="s">
        <v>598</v>
      </c>
      <c r="I618" s="84" t="s">
        <v>594</v>
      </c>
      <c r="J618" s="471">
        <f>[186]자재단가!R7</f>
        <v>970</v>
      </c>
      <c r="K618" s="471"/>
      <c r="L618" s="471"/>
      <c r="M618" s="471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90"/>
      <c r="AA618" s="91"/>
      <c r="AB618" s="91">
        <f>TRUNC(D618*J618,0)</f>
        <v>795012</v>
      </c>
      <c r="AC618" s="91"/>
      <c r="AD618" s="92" t="s">
        <v>4</v>
      </c>
    </row>
    <row r="619" spans="2:30" ht="19.7" customHeight="1">
      <c r="B619" s="88" t="s">
        <v>602</v>
      </c>
      <c r="C619" s="89" t="s">
        <v>4</v>
      </c>
      <c r="D619" s="472">
        <v>2</v>
      </c>
      <c r="E619" s="471"/>
      <c r="F619" s="471"/>
      <c r="G619" s="84" t="s">
        <v>98</v>
      </c>
      <c r="H619" s="84" t="s">
        <v>594</v>
      </c>
      <c r="I619" s="471">
        <f>[186]노임단가!L55</f>
        <v>109748</v>
      </c>
      <c r="J619" s="471"/>
      <c r="K619" s="471"/>
      <c r="L619" s="471"/>
      <c r="M619" s="84" t="s">
        <v>594</v>
      </c>
      <c r="N619" s="471" t="s">
        <v>603</v>
      </c>
      <c r="O619" s="471"/>
      <c r="P619" s="471"/>
      <c r="Q619" s="471"/>
      <c r="R619" s="471"/>
      <c r="S619" s="471"/>
      <c r="T619" s="471"/>
      <c r="U619" s="471"/>
      <c r="V619" s="471"/>
      <c r="W619" s="84"/>
      <c r="X619" s="84"/>
      <c r="Y619" s="84"/>
      <c r="Z619" s="90"/>
      <c r="AA619" s="91">
        <f>TRUNC(D619*I619*[186]기계경비적용기준!E18,0)</f>
        <v>45728</v>
      </c>
      <c r="AB619" s="91"/>
      <c r="AC619" s="91"/>
      <c r="AD619" s="92" t="s">
        <v>4</v>
      </c>
    </row>
    <row r="620" spans="2:30" ht="19.7" customHeight="1">
      <c r="B620" s="88" t="s">
        <v>4</v>
      </c>
      <c r="C620" s="89" t="s">
        <v>4</v>
      </c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90"/>
      <c r="AA620" s="91"/>
      <c r="AB620" s="91"/>
      <c r="AC620" s="91"/>
      <c r="AD620" s="92" t="s">
        <v>4</v>
      </c>
    </row>
    <row r="621" spans="2:30" ht="19.7" customHeight="1">
      <c r="B621" s="82" t="s">
        <v>784</v>
      </c>
      <c r="C621" s="83" t="s">
        <v>785</v>
      </c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5" t="str">
        <f>TEXT(AA621+AB621+AC621,"#,##0")</f>
        <v>78,564</v>
      </c>
      <c r="AA621" s="86">
        <f>TRUNC(AA622+AA623+AA624+AA625)</f>
        <v>22864</v>
      </c>
      <c r="AB621" s="86">
        <f>TRUNC(AB622+AB623+AB624+AB625)</f>
        <v>20809</v>
      </c>
      <c r="AC621" s="86">
        <f>TRUNC(AC622+AC623+AC624+AC625)</f>
        <v>34891</v>
      </c>
      <c r="AD621" s="87"/>
    </row>
    <row r="622" spans="2:30" ht="19.7" customHeight="1">
      <c r="B622" s="88" t="s">
        <v>592</v>
      </c>
      <c r="C622" s="89" t="s">
        <v>4</v>
      </c>
      <c r="D622" s="471">
        <v>131883</v>
      </c>
      <c r="E622" s="471"/>
      <c r="F622" s="471"/>
      <c r="G622" s="471"/>
      <c r="H622" s="471"/>
      <c r="I622" s="471" t="s">
        <v>593</v>
      </c>
      <c r="J622" s="471"/>
      <c r="K622" s="476">
        <f>[186]기계경비적용기준!D7</f>
        <v>1153.3</v>
      </c>
      <c r="L622" s="471"/>
      <c r="M622" s="471"/>
      <c r="N622" s="84" t="s">
        <v>594</v>
      </c>
      <c r="O622" s="471">
        <v>2294</v>
      </c>
      <c r="P622" s="471"/>
      <c r="Q622" s="471"/>
      <c r="R622" s="84" t="s">
        <v>594</v>
      </c>
      <c r="S622" s="471" t="s">
        <v>595</v>
      </c>
      <c r="T622" s="471"/>
      <c r="U622" s="471"/>
      <c r="V622" s="84"/>
      <c r="W622" s="84"/>
      <c r="X622" s="84"/>
      <c r="Y622" s="84"/>
      <c r="Z622" s="90"/>
      <c r="AA622" s="91"/>
      <c r="AB622" s="91"/>
      <c r="AC622" s="91">
        <f>TRUNC(TRUNC(D622*K622)/1000) * 1000*O622*0.0000001</f>
        <v>34891.74</v>
      </c>
      <c r="AD622" s="92" t="s">
        <v>4</v>
      </c>
    </row>
    <row r="623" spans="2:30" ht="19.7" customHeight="1">
      <c r="B623" s="88" t="s">
        <v>596</v>
      </c>
      <c r="C623" s="89" t="s">
        <v>597</v>
      </c>
      <c r="D623" s="470">
        <v>13</v>
      </c>
      <c r="E623" s="471"/>
      <c r="F623" s="471"/>
      <c r="G623" s="471"/>
      <c r="H623" s="84" t="s">
        <v>598</v>
      </c>
      <c r="I623" s="84" t="s">
        <v>594</v>
      </c>
      <c r="J623" s="471">
        <f>[186]자재단가!R6</f>
        <v>1496</v>
      </c>
      <c r="K623" s="471"/>
      <c r="L623" s="471"/>
      <c r="M623" s="471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90"/>
      <c r="AA623" s="91"/>
      <c r="AB623" s="91">
        <f>TRUNC(D623*J623,0)</f>
        <v>19448</v>
      </c>
      <c r="AC623" s="91"/>
      <c r="AD623" s="92" t="s">
        <v>4</v>
      </c>
    </row>
    <row r="624" spans="2:30" ht="19.7" customHeight="1">
      <c r="B624" s="88" t="s">
        <v>599</v>
      </c>
      <c r="C624" s="89" t="s">
        <v>600</v>
      </c>
      <c r="D624" s="470">
        <v>7</v>
      </c>
      <c r="E624" s="471"/>
      <c r="F624" s="471"/>
      <c r="G624" s="471"/>
      <c r="H624" s="84" t="s">
        <v>601</v>
      </c>
      <c r="I624" s="84" t="s">
        <v>594</v>
      </c>
      <c r="J624" s="471">
        <f>AB623</f>
        <v>19448</v>
      </c>
      <c r="K624" s="471"/>
      <c r="L624" s="471"/>
      <c r="M624" s="471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90"/>
      <c r="AA624" s="91"/>
      <c r="AB624" s="91">
        <f>TRUNC(D624/100*J624,0)</f>
        <v>1361</v>
      </c>
      <c r="AC624" s="91"/>
      <c r="AD624" s="92" t="s">
        <v>4</v>
      </c>
    </row>
    <row r="625" spans="2:30" ht="19.7" customHeight="1">
      <c r="B625" s="88" t="s">
        <v>602</v>
      </c>
      <c r="C625" s="89" t="s">
        <v>4</v>
      </c>
      <c r="D625" s="472">
        <v>1</v>
      </c>
      <c r="E625" s="471"/>
      <c r="F625" s="471"/>
      <c r="G625" s="84" t="s">
        <v>98</v>
      </c>
      <c r="H625" s="84" t="s">
        <v>594</v>
      </c>
      <c r="I625" s="471">
        <f>[186]노임단가!L55</f>
        <v>109748</v>
      </c>
      <c r="J625" s="471"/>
      <c r="K625" s="471"/>
      <c r="L625" s="471"/>
      <c r="M625" s="84" t="s">
        <v>594</v>
      </c>
      <c r="N625" s="471" t="s">
        <v>603</v>
      </c>
      <c r="O625" s="471"/>
      <c r="P625" s="471"/>
      <c r="Q625" s="471"/>
      <c r="R625" s="471"/>
      <c r="S625" s="471"/>
      <c r="T625" s="471"/>
      <c r="U625" s="471"/>
      <c r="V625" s="471"/>
      <c r="W625" s="84"/>
      <c r="X625" s="84"/>
      <c r="Y625" s="84"/>
      <c r="Z625" s="90"/>
      <c r="AA625" s="91">
        <f>TRUNC(D625*I625*[186]기계경비적용기준!E18,0)</f>
        <v>22864</v>
      </c>
      <c r="AB625" s="91"/>
      <c r="AC625" s="91"/>
      <c r="AD625" s="92" t="s">
        <v>4</v>
      </c>
    </row>
    <row r="626" spans="2:30" ht="19.7" customHeight="1">
      <c r="B626" s="88" t="s">
        <v>4</v>
      </c>
      <c r="C626" s="89" t="s">
        <v>4</v>
      </c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90"/>
      <c r="AA626" s="91"/>
      <c r="AB626" s="91"/>
      <c r="AC626" s="91"/>
      <c r="AD626" s="92" t="s">
        <v>4</v>
      </c>
    </row>
    <row r="627" spans="2:30" ht="19.7" customHeight="1">
      <c r="B627" s="82" t="s">
        <v>786</v>
      </c>
      <c r="C627" s="83" t="s">
        <v>787</v>
      </c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5" t="str">
        <f>TEXT(AA627+AB627+AC627,"#,##0")</f>
        <v>48,141</v>
      </c>
      <c r="AA627" s="86">
        <f>TRUNC(AA628+AA629+AA630+AA631)</f>
        <v>22864</v>
      </c>
      <c r="AB627" s="86">
        <f>TRUNC(AB628+AB629+AB630+AB631)</f>
        <v>16642</v>
      </c>
      <c r="AC627" s="86">
        <f>TRUNC(AC628+AC629+AC630+AC631)</f>
        <v>8635</v>
      </c>
      <c r="AD627" s="87"/>
    </row>
    <row r="628" spans="2:30" ht="19.7" customHeight="1">
      <c r="B628" s="88" t="s">
        <v>592</v>
      </c>
      <c r="C628" s="89" t="s">
        <v>4</v>
      </c>
      <c r="D628" s="471">
        <v>30264</v>
      </c>
      <c r="E628" s="471"/>
      <c r="F628" s="471"/>
      <c r="G628" s="471"/>
      <c r="H628" s="471"/>
      <c r="I628" s="471" t="s">
        <v>593</v>
      </c>
      <c r="J628" s="471"/>
      <c r="K628" s="476">
        <f>[186]기계경비적용기준!D7</f>
        <v>1153.3</v>
      </c>
      <c r="L628" s="471"/>
      <c r="M628" s="471"/>
      <c r="N628" s="84" t="s">
        <v>594</v>
      </c>
      <c r="O628" s="471">
        <v>2474</v>
      </c>
      <c r="P628" s="471"/>
      <c r="Q628" s="471"/>
      <c r="R628" s="84" t="s">
        <v>594</v>
      </c>
      <c r="S628" s="471" t="s">
        <v>595</v>
      </c>
      <c r="T628" s="471"/>
      <c r="U628" s="471"/>
      <c r="V628" s="84"/>
      <c r="W628" s="84"/>
      <c r="X628" s="84"/>
      <c r="Y628" s="84"/>
      <c r="Z628" s="90"/>
      <c r="AA628" s="91"/>
      <c r="AB628" s="91"/>
      <c r="AC628" s="91">
        <f>TRUNC(TRUNC(D628*K628)/1000) * 1000*O628*0.0000001</f>
        <v>8635.002199999999</v>
      </c>
      <c r="AD628" s="92" t="s">
        <v>4</v>
      </c>
    </row>
    <row r="629" spans="2:30" ht="19.7" customHeight="1">
      <c r="B629" s="88" t="s">
        <v>596</v>
      </c>
      <c r="C629" s="89" t="s">
        <v>597</v>
      </c>
      <c r="D629" s="470">
        <v>8.9</v>
      </c>
      <c r="E629" s="471"/>
      <c r="F629" s="471"/>
      <c r="G629" s="471"/>
      <c r="H629" s="84" t="s">
        <v>598</v>
      </c>
      <c r="I629" s="84" t="s">
        <v>594</v>
      </c>
      <c r="J629" s="471">
        <f>[186]자재단가!R6</f>
        <v>1496</v>
      </c>
      <c r="K629" s="471"/>
      <c r="L629" s="471"/>
      <c r="M629" s="471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90"/>
      <c r="AA629" s="91"/>
      <c r="AB629" s="91">
        <f>TRUNC(D629*J629,0)</f>
        <v>13314</v>
      </c>
      <c r="AC629" s="91"/>
      <c r="AD629" s="92" t="s">
        <v>4</v>
      </c>
    </row>
    <row r="630" spans="2:30" ht="19.7" customHeight="1">
      <c r="B630" s="88" t="s">
        <v>599</v>
      </c>
      <c r="C630" s="89" t="s">
        <v>600</v>
      </c>
      <c r="D630" s="470">
        <v>25</v>
      </c>
      <c r="E630" s="471"/>
      <c r="F630" s="471"/>
      <c r="G630" s="471"/>
      <c r="H630" s="84" t="s">
        <v>601</v>
      </c>
      <c r="I630" s="84" t="s">
        <v>594</v>
      </c>
      <c r="J630" s="471">
        <f>AB629</f>
        <v>13314</v>
      </c>
      <c r="K630" s="471"/>
      <c r="L630" s="471"/>
      <c r="M630" s="471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90"/>
      <c r="AA630" s="91"/>
      <c r="AB630" s="91">
        <f>TRUNC(D630/100*J630,0)</f>
        <v>3328</v>
      </c>
      <c r="AC630" s="91"/>
      <c r="AD630" s="92" t="s">
        <v>4</v>
      </c>
    </row>
    <row r="631" spans="2:30" ht="19.7" customHeight="1">
      <c r="B631" s="88" t="s">
        <v>602</v>
      </c>
      <c r="C631" s="89" t="s">
        <v>4</v>
      </c>
      <c r="D631" s="472">
        <v>1</v>
      </c>
      <c r="E631" s="471"/>
      <c r="F631" s="471"/>
      <c r="G631" s="84" t="s">
        <v>98</v>
      </c>
      <c r="H631" s="84" t="s">
        <v>594</v>
      </c>
      <c r="I631" s="471">
        <f>[186]노임단가!L55</f>
        <v>109748</v>
      </c>
      <c r="J631" s="471"/>
      <c r="K631" s="471"/>
      <c r="L631" s="471"/>
      <c r="M631" s="84" t="s">
        <v>594</v>
      </c>
      <c r="N631" s="471" t="s">
        <v>603</v>
      </c>
      <c r="O631" s="471"/>
      <c r="P631" s="471"/>
      <c r="Q631" s="471"/>
      <c r="R631" s="471"/>
      <c r="S631" s="471"/>
      <c r="T631" s="471"/>
      <c r="U631" s="471"/>
      <c r="V631" s="471"/>
      <c r="W631" s="84"/>
      <c r="X631" s="84"/>
      <c r="Y631" s="84"/>
      <c r="Z631" s="90"/>
      <c r="AA631" s="91">
        <f>TRUNC(D631*I631*[186]기계경비적용기준!E18,0)</f>
        <v>22864</v>
      </c>
      <c r="AB631" s="91"/>
      <c r="AC631" s="91"/>
      <c r="AD631" s="92" t="s">
        <v>4</v>
      </c>
    </row>
    <row r="632" spans="2:30" ht="19.7" customHeight="1">
      <c r="B632" s="88" t="s">
        <v>4</v>
      </c>
      <c r="C632" s="89" t="s">
        <v>4</v>
      </c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90"/>
      <c r="AA632" s="91"/>
      <c r="AB632" s="91"/>
      <c r="AC632" s="91"/>
      <c r="AD632" s="92" t="s">
        <v>4</v>
      </c>
    </row>
    <row r="633" spans="2:30" ht="19.7" customHeight="1">
      <c r="B633" s="107" t="s">
        <v>788</v>
      </c>
      <c r="C633" s="108" t="s">
        <v>789</v>
      </c>
      <c r="D633" s="103"/>
      <c r="E633" s="103"/>
      <c r="F633" s="103"/>
      <c r="G633" s="103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103"/>
      <c r="W633" s="103"/>
      <c r="X633" s="103"/>
      <c r="Y633" s="103"/>
      <c r="Z633" s="109" t="str">
        <f>TEXT(AA633+AB633+AC633,"#,##0")</f>
        <v>53,680</v>
      </c>
      <c r="AA633" s="110">
        <f>TRUNC(AA634+AA635+AA636+AA637)</f>
        <v>22864</v>
      </c>
      <c r="AB633" s="110">
        <f>TRUNC(AB634+AB635+AB636+AB637)</f>
        <v>20382</v>
      </c>
      <c r="AC633" s="110">
        <f>TRUNC(AC634+AC635+AC636+AC637)</f>
        <v>10434</v>
      </c>
      <c r="AD633" s="111"/>
    </row>
    <row r="634" spans="2:30" ht="19.7" customHeight="1">
      <c r="B634" s="88" t="s">
        <v>592</v>
      </c>
      <c r="C634" s="89" t="s">
        <v>4</v>
      </c>
      <c r="D634" s="471">
        <v>36572</v>
      </c>
      <c r="E634" s="471"/>
      <c r="F634" s="471"/>
      <c r="G634" s="471"/>
      <c r="H634" s="471"/>
      <c r="I634" s="471" t="s">
        <v>593</v>
      </c>
      <c r="J634" s="471"/>
      <c r="K634" s="476">
        <f>[186]기계경비적용기준!D7</f>
        <v>1153.3</v>
      </c>
      <c r="L634" s="471"/>
      <c r="M634" s="471"/>
      <c r="N634" s="84" t="s">
        <v>594</v>
      </c>
      <c r="O634" s="471">
        <v>2474</v>
      </c>
      <c r="P634" s="471"/>
      <c r="Q634" s="471"/>
      <c r="R634" s="84" t="s">
        <v>594</v>
      </c>
      <c r="S634" s="471" t="s">
        <v>595</v>
      </c>
      <c r="T634" s="471"/>
      <c r="U634" s="471"/>
      <c r="V634" s="84"/>
      <c r="W634" s="84"/>
      <c r="X634" s="84"/>
      <c r="Y634" s="84"/>
      <c r="Z634" s="90"/>
      <c r="AA634" s="91"/>
      <c r="AB634" s="91"/>
      <c r="AC634" s="91">
        <f>TRUNC(TRUNC(D634*K634)/1000) * 1000*O634*0.0000001</f>
        <v>10434.8372</v>
      </c>
      <c r="AD634" s="92" t="s">
        <v>4</v>
      </c>
    </row>
    <row r="635" spans="2:30" ht="19.7" customHeight="1">
      <c r="B635" s="88" t="s">
        <v>596</v>
      </c>
      <c r="C635" s="89" t="s">
        <v>597</v>
      </c>
      <c r="D635" s="470">
        <v>10.9</v>
      </c>
      <c r="E635" s="471"/>
      <c r="F635" s="471"/>
      <c r="G635" s="471"/>
      <c r="H635" s="84" t="s">
        <v>598</v>
      </c>
      <c r="I635" s="84" t="s">
        <v>594</v>
      </c>
      <c r="J635" s="471">
        <f>[186]자재단가!R6</f>
        <v>1496</v>
      </c>
      <c r="K635" s="471"/>
      <c r="L635" s="471"/>
      <c r="M635" s="471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90"/>
      <c r="AA635" s="91"/>
      <c r="AB635" s="91">
        <f>TRUNC(D635*J635,0)</f>
        <v>16306</v>
      </c>
      <c r="AC635" s="91"/>
      <c r="AD635" s="92" t="s">
        <v>4</v>
      </c>
    </row>
    <row r="636" spans="2:30" ht="19.7" customHeight="1">
      <c r="B636" s="88" t="s">
        <v>599</v>
      </c>
      <c r="C636" s="89" t="s">
        <v>600</v>
      </c>
      <c r="D636" s="470">
        <v>25</v>
      </c>
      <c r="E636" s="471"/>
      <c r="F636" s="471"/>
      <c r="G636" s="471"/>
      <c r="H636" s="84" t="s">
        <v>601</v>
      </c>
      <c r="I636" s="84" t="s">
        <v>594</v>
      </c>
      <c r="J636" s="471">
        <f>AB635</f>
        <v>16306</v>
      </c>
      <c r="K636" s="471"/>
      <c r="L636" s="471"/>
      <c r="M636" s="471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90"/>
      <c r="AA636" s="91"/>
      <c r="AB636" s="91">
        <f>TRUNC(D636/100*J636,0)</f>
        <v>4076</v>
      </c>
      <c r="AC636" s="91"/>
      <c r="AD636" s="92" t="s">
        <v>4</v>
      </c>
    </row>
    <row r="637" spans="2:30" ht="19.7" customHeight="1">
      <c r="B637" s="88" t="s">
        <v>602</v>
      </c>
      <c r="C637" s="89" t="s">
        <v>4</v>
      </c>
      <c r="D637" s="472">
        <v>1</v>
      </c>
      <c r="E637" s="471"/>
      <c r="F637" s="471"/>
      <c r="G637" s="84" t="s">
        <v>98</v>
      </c>
      <c r="H637" s="84" t="s">
        <v>594</v>
      </c>
      <c r="I637" s="471">
        <f>[186]노임단가!L55</f>
        <v>109748</v>
      </c>
      <c r="J637" s="471"/>
      <c r="K637" s="471"/>
      <c r="L637" s="471"/>
      <c r="M637" s="84" t="s">
        <v>594</v>
      </c>
      <c r="N637" s="471" t="s">
        <v>603</v>
      </c>
      <c r="O637" s="471"/>
      <c r="P637" s="471"/>
      <c r="Q637" s="471"/>
      <c r="R637" s="471"/>
      <c r="S637" s="471"/>
      <c r="T637" s="471"/>
      <c r="U637" s="471"/>
      <c r="V637" s="471"/>
      <c r="W637" s="84"/>
      <c r="X637" s="84"/>
      <c r="Y637" s="84"/>
      <c r="Z637" s="90"/>
      <c r="AA637" s="91">
        <f>TRUNC(D637*I637*[186]기계경비적용기준!E18,0)</f>
        <v>22864</v>
      </c>
      <c r="AB637" s="91"/>
      <c r="AC637" s="91"/>
      <c r="AD637" s="92" t="s">
        <v>4</v>
      </c>
    </row>
    <row r="638" spans="2:30" ht="19.7" customHeight="1">
      <c r="B638" s="88" t="s">
        <v>4</v>
      </c>
      <c r="C638" s="89" t="s">
        <v>4</v>
      </c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90"/>
      <c r="AA638" s="91"/>
      <c r="AB638" s="91"/>
      <c r="AC638" s="91"/>
      <c r="AD638" s="92" t="s">
        <v>4</v>
      </c>
    </row>
    <row r="639" spans="2:30" ht="19.7" customHeight="1">
      <c r="B639" s="82" t="s">
        <v>790</v>
      </c>
      <c r="C639" s="83" t="s">
        <v>791</v>
      </c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5" t="str">
        <f>TEXT(AA639+AB639+AC639,"#,##0")</f>
        <v>56,873</v>
      </c>
      <c r="AA639" s="86">
        <f>TRUNC(AA640+AA641+AA642+AA643)</f>
        <v>22864</v>
      </c>
      <c r="AB639" s="86">
        <f>TRUNC(AB640+AB641+AB642+AB643)</f>
        <v>21130</v>
      </c>
      <c r="AC639" s="86">
        <f>TRUNC(AC640+AC641+AC642+AC643)</f>
        <v>12879</v>
      </c>
      <c r="AD639" s="87"/>
    </row>
    <row r="640" spans="2:30" ht="19.7" customHeight="1">
      <c r="B640" s="88" t="s">
        <v>592</v>
      </c>
      <c r="C640" s="89" t="s">
        <v>4</v>
      </c>
      <c r="D640" s="471">
        <v>45140</v>
      </c>
      <c r="E640" s="471"/>
      <c r="F640" s="471"/>
      <c r="G640" s="471"/>
      <c r="H640" s="471"/>
      <c r="I640" s="471" t="s">
        <v>593</v>
      </c>
      <c r="J640" s="471"/>
      <c r="K640" s="476">
        <f>[186]기계경비적용기준!D7</f>
        <v>1153.3</v>
      </c>
      <c r="L640" s="471"/>
      <c r="M640" s="471"/>
      <c r="N640" s="84" t="s">
        <v>594</v>
      </c>
      <c r="O640" s="471">
        <v>2474</v>
      </c>
      <c r="P640" s="471"/>
      <c r="Q640" s="471"/>
      <c r="R640" s="84" t="s">
        <v>594</v>
      </c>
      <c r="S640" s="471" t="s">
        <v>595</v>
      </c>
      <c r="T640" s="471"/>
      <c r="U640" s="471"/>
      <c r="V640" s="84"/>
      <c r="W640" s="84"/>
      <c r="X640" s="84"/>
      <c r="Y640" s="84"/>
      <c r="Z640" s="90"/>
      <c r="AA640" s="91"/>
      <c r="AB640" s="91"/>
      <c r="AC640" s="91">
        <f>TRUNC(TRUNC(D640*K640)/1000) * 1000*O640*0.0000001</f>
        <v>12879.3966</v>
      </c>
      <c r="AD640" s="92" t="s">
        <v>4</v>
      </c>
    </row>
    <row r="641" spans="2:30" ht="19.7" customHeight="1">
      <c r="B641" s="88" t="s">
        <v>596</v>
      </c>
      <c r="C641" s="89" t="s">
        <v>597</v>
      </c>
      <c r="D641" s="470">
        <v>11.3</v>
      </c>
      <c r="E641" s="471"/>
      <c r="F641" s="471"/>
      <c r="G641" s="471"/>
      <c r="H641" s="84" t="s">
        <v>598</v>
      </c>
      <c r="I641" s="84" t="s">
        <v>594</v>
      </c>
      <c r="J641" s="471">
        <f>[186]자재단가!R6</f>
        <v>1496</v>
      </c>
      <c r="K641" s="471"/>
      <c r="L641" s="471"/>
      <c r="M641" s="471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90"/>
      <c r="AA641" s="91"/>
      <c r="AB641" s="91">
        <f>TRUNC(D641*J641,0)</f>
        <v>16904</v>
      </c>
      <c r="AC641" s="91"/>
      <c r="AD641" s="92" t="s">
        <v>4</v>
      </c>
    </row>
    <row r="642" spans="2:30" ht="19.7" customHeight="1">
      <c r="B642" s="88" t="s">
        <v>599</v>
      </c>
      <c r="C642" s="89" t="s">
        <v>600</v>
      </c>
      <c r="D642" s="470">
        <v>25</v>
      </c>
      <c r="E642" s="471"/>
      <c r="F642" s="471"/>
      <c r="G642" s="471"/>
      <c r="H642" s="84" t="s">
        <v>601</v>
      </c>
      <c r="I642" s="84" t="s">
        <v>594</v>
      </c>
      <c r="J642" s="471">
        <f>AB641</f>
        <v>16904</v>
      </c>
      <c r="K642" s="471"/>
      <c r="L642" s="471"/>
      <c r="M642" s="471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90"/>
      <c r="AA642" s="91"/>
      <c r="AB642" s="91">
        <f>TRUNC(D642/100*J642,0)</f>
        <v>4226</v>
      </c>
      <c r="AC642" s="91"/>
      <c r="AD642" s="92" t="s">
        <v>4</v>
      </c>
    </row>
    <row r="643" spans="2:30" ht="19.7" customHeight="1">
      <c r="B643" s="88" t="s">
        <v>602</v>
      </c>
      <c r="C643" s="89" t="s">
        <v>4</v>
      </c>
      <c r="D643" s="472">
        <v>1</v>
      </c>
      <c r="E643" s="471"/>
      <c r="F643" s="471"/>
      <c r="G643" s="84" t="s">
        <v>98</v>
      </c>
      <c r="H643" s="84" t="s">
        <v>594</v>
      </c>
      <c r="I643" s="471">
        <f>[186]노임단가!L55</f>
        <v>109748</v>
      </c>
      <c r="J643" s="471"/>
      <c r="K643" s="471"/>
      <c r="L643" s="471"/>
      <c r="M643" s="84" t="s">
        <v>594</v>
      </c>
      <c r="N643" s="471" t="s">
        <v>603</v>
      </c>
      <c r="O643" s="471"/>
      <c r="P643" s="471"/>
      <c r="Q643" s="471"/>
      <c r="R643" s="471"/>
      <c r="S643" s="471"/>
      <c r="T643" s="471"/>
      <c r="U643" s="471"/>
      <c r="V643" s="471"/>
      <c r="W643" s="84"/>
      <c r="X643" s="84"/>
      <c r="Y643" s="84"/>
      <c r="Z643" s="90"/>
      <c r="AA643" s="91">
        <f>TRUNC(D643*I643*[186]기계경비적용기준!E18,0)</f>
        <v>22864</v>
      </c>
      <c r="AB643" s="91"/>
      <c r="AC643" s="91"/>
      <c r="AD643" s="92" t="s">
        <v>4</v>
      </c>
    </row>
    <row r="644" spans="2:30" ht="19.7" customHeight="1">
      <c r="B644" s="88" t="s">
        <v>4</v>
      </c>
      <c r="C644" s="89" t="s">
        <v>4</v>
      </c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90"/>
      <c r="AA644" s="91"/>
      <c r="AB644" s="91"/>
      <c r="AC644" s="91"/>
      <c r="AD644" s="92" t="s">
        <v>4</v>
      </c>
    </row>
    <row r="645" spans="2:30" ht="19.7" customHeight="1">
      <c r="B645" s="82" t="s">
        <v>792</v>
      </c>
      <c r="C645" s="83" t="s">
        <v>793</v>
      </c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5" t="str">
        <f>TEXT(AA645+AB645+AC645,"#,##0")</f>
        <v>64,619</v>
      </c>
      <c r="AA645" s="86">
        <f>TRUNC(AA646+AA647+AA648+AA649)</f>
        <v>22864</v>
      </c>
      <c r="AB645" s="86">
        <f>TRUNC(AB646+AB647+AB648+AB649)</f>
        <v>26740</v>
      </c>
      <c r="AC645" s="86">
        <f>TRUNC(AC646+AC647+AC648+AC649)</f>
        <v>15015</v>
      </c>
      <c r="AD645" s="87"/>
    </row>
    <row r="646" spans="2:30" ht="19.7" customHeight="1">
      <c r="B646" s="88" t="s">
        <v>592</v>
      </c>
      <c r="C646" s="89" t="s">
        <v>4</v>
      </c>
      <c r="D646" s="471">
        <v>52628</v>
      </c>
      <c r="E646" s="471"/>
      <c r="F646" s="471"/>
      <c r="G646" s="471"/>
      <c r="H646" s="471"/>
      <c r="I646" s="471" t="s">
        <v>593</v>
      </c>
      <c r="J646" s="471"/>
      <c r="K646" s="476">
        <f>[186]기계경비적용기준!D7</f>
        <v>1153.3</v>
      </c>
      <c r="L646" s="471"/>
      <c r="M646" s="471"/>
      <c r="N646" s="84" t="s">
        <v>594</v>
      </c>
      <c r="O646" s="471">
        <v>2474</v>
      </c>
      <c r="P646" s="471"/>
      <c r="Q646" s="471"/>
      <c r="R646" s="84" t="s">
        <v>594</v>
      </c>
      <c r="S646" s="471" t="s">
        <v>595</v>
      </c>
      <c r="T646" s="471"/>
      <c r="U646" s="471"/>
      <c r="V646" s="84"/>
      <c r="W646" s="84"/>
      <c r="X646" s="84"/>
      <c r="Y646" s="84"/>
      <c r="Z646" s="90"/>
      <c r="AA646" s="91"/>
      <c r="AB646" s="91"/>
      <c r="AC646" s="91">
        <f>TRUNC(TRUNC(D646*K646)/1000) * 1000*O646*0.0000001</f>
        <v>15015.942999999999</v>
      </c>
      <c r="AD646" s="92" t="s">
        <v>4</v>
      </c>
    </row>
    <row r="647" spans="2:30" ht="19.7" customHeight="1">
      <c r="B647" s="88" t="s">
        <v>596</v>
      </c>
      <c r="C647" s="89" t="s">
        <v>597</v>
      </c>
      <c r="D647" s="470">
        <v>14.3</v>
      </c>
      <c r="E647" s="471"/>
      <c r="F647" s="471"/>
      <c r="G647" s="471"/>
      <c r="H647" s="84" t="s">
        <v>598</v>
      </c>
      <c r="I647" s="84" t="s">
        <v>594</v>
      </c>
      <c r="J647" s="471">
        <f>[186]자재단가!R6</f>
        <v>1496</v>
      </c>
      <c r="K647" s="471"/>
      <c r="L647" s="471"/>
      <c r="M647" s="471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90"/>
      <c r="AA647" s="91"/>
      <c r="AB647" s="91">
        <f>TRUNC(D647*J647,0)</f>
        <v>21392</v>
      </c>
      <c r="AC647" s="91"/>
      <c r="AD647" s="92" t="s">
        <v>4</v>
      </c>
    </row>
    <row r="648" spans="2:30" ht="19.7" customHeight="1">
      <c r="B648" s="88" t="s">
        <v>599</v>
      </c>
      <c r="C648" s="89" t="s">
        <v>600</v>
      </c>
      <c r="D648" s="470">
        <v>25</v>
      </c>
      <c r="E648" s="471"/>
      <c r="F648" s="471"/>
      <c r="G648" s="471"/>
      <c r="H648" s="84" t="s">
        <v>601</v>
      </c>
      <c r="I648" s="84" t="s">
        <v>594</v>
      </c>
      <c r="J648" s="471">
        <f>AB647</f>
        <v>21392</v>
      </c>
      <c r="K648" s="471"/>
      <c r="L648" s="471"/>
      <c r="M648" s="471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90"/>
      <c r="AA648" s="91"/>
      <c r="AB648" s="91">
        <f>TRUNC(D648/100*J648,0)</f>
        <v>5348</v>
      </c>
      <c r="AC648" s="91"/>
      <c r="AD648" s="92" t="s">
        <v>4</v>
      </c>
    </row>
    <row r="649" spans="2:30" ht="19.7" customHeight="1">
      <c r="B649" s="88" t="s">
        <v>602</v>
      </c>
      <c r="C649" s="89" t="s">
        <v>4</v>
      </c>
      <c r="D649" s="472">
        <v>1</v>
      </c>
      <c r="E649" s="471"/>
      <c r="F649" s="471"/>
      <c r="G649" s="84" t="s">
        <v>98</v>
      </c>
      <c r="H649" s="84" t="s">
        <v>594</v>
      </c>
      <c r="I649" s="471">
        <f>[186]노임단가!L55</f>
        <v>109748</v>
      </c>
      <c r="J649" s="471"/>
      <c r="K649" s="471"/>
      <c r="L649" s="471"/>
      <c r="M649" s="84" t="s">
        <v>594</v>
      </c>
      <c r="N649" s="471" t="s">
        <v>603</v>
      </c>
      <c r="O649" s="471"/>
      <c r="P649" s="471"/>
      <c r="Q649" s="471"/>
      <c r="R649" s="471"/>
      <c r="S649" s="471"/>
      <c r="T649" s="471"/>
      <c r="U649" s="471"/>
      <c r="V649" s="471"/>
      <c r="W649" s="84"/>
      <c r="X649" s="84"/>
      <c r="Y649" s="84"/>
      <c r="Z649" s="90"/>
      <c r="AA649" s="91">
        <f>TRUNC(D649*I649*[186]기계경비적용기준!E18,0)</f>
        <v>22864</v>
      </c>
      <c r="AB649" s="91"/>
      <c r="AC649" s="91"/>
      <c r="AD649" s="92" t="s">
        <v>4</v>
      </c>
    </row>
    <row r="650" spans="2:30" ht="19.7" customHeight="1">
      <c r="B650" s="88" t="s">
        <v>4</v>
      </c>
      <c r="C650" s="89" t="s">
        <v>4</v>
      </c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90"/>
      <c r="AA650" s="91"/>
      <c r="AB650" s="91"/>
      <c r="AC650" s="91"/>
      <c r="AD650" s="92" t="s">
        <v>4</v>
      </c>
    </row>
    <row r="651" spans="2:30" ht="19.7" customHeight="1">
      <c r="B651" s="82" t="s">
        <v>794</v>
      </c>
      <c r="C651" s="83" t="s">
        <v>795</v>
      </c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5" t="str">
        <f>TEXT(AA651+AB651+AC651,"#,##0")</f>
        <v>18,946</v>
      </c>
      <c r="AA651" s="86">
        <f>TRUNC(AA652+AA653+AA654+AA655)</f>
        <v>17026</v>
      </c>
      <c r="AB651" s="86">
        <f>TRUNC(AB652+AB653+AB654+AB655)</f>
        <v>1416</v>
      </c>
      <c r="AC651" s="86">
        <f>TRUNC(AC652+AC653+AC654+AC655)</f>
        <v>504</v>
      </c>
      <c r="AD651" s="87"/>
    </row>
    <row r="652" spans="2:30" ht="19.7" customHeight="1">
      <c r="B652" s="88" t="s">
        <v>592</v>
      </c>
      <c r="C652" s="89" t="s">
        <v>4</v>
      </c>
      <c r="D652" s="471">
        <v>1764</v>
      </c>
      <c r="E652" s="471"/>
      <c r="F652" s="471"/>
      <c r="G652" s="471"/>
      <c r="H652" s="471"/>
      <c r="I652" s="471" t="s">
        <v>593</v>
      </c>
      <c r="J652" s="471"/>
      <c r="K652" s="476">
        <f>[186]기계경비적용기준!D7</f>
        <v>1153.3</v>
      </c>
      <c r="L652" s="471"/>
      <c r="M652" s="471"/>
      <c r="N652" s="84" t="s">
        <v>594</v>
      </c>
      <c r="O652" s="471">
        <v>2481</v>
      </c>
      <c r="P652" s="471"/>
      <c r="Q652" s="471"/>
      <c r="R652" s="84" t="s">
        <v>594</v>
      </c>
      <c r="S652" s="471" t="s">
        <v>595</v>
      </c>
      <c r="T652" s="471"/>
      <c r="U652" s="471"/>
      <c r="V652" s="84"/>
      <c r="W652" s="84"/>
      <c r="X652" s="84"/>
      <c r="Y652" s="84"/>
      <c r="Z652" s="90"/>
      <c r="AA652" s="91"/>
      <c r="AB652" s="91"/>
      <c r="AC652" s="91">
        <f>TRUNC(TRUNC(D652*K652)/1000) * 1000*O652*0.0000001</f>
        <v>504.6354</v>
      </c>
      <c r="AD652" s="92" t="s">
        <v>4</v>
      </c>
    </row>
    <row r="653" spans="2:30" ht="19.7" customHeight="1">
      <c r="B653" s="88" t="s">
        <v>596</v>
      </c>
      <c r="C653" s="89" t="s">
        <v>796</v>
      </c>
      <c r="D653" s="470">
        <v>0.8</v>
      </c>
      <c r="E653" s="471"/>
      <c r="F653" s="471"/>
      <c r="G653" s="471"/>
      <c r="H653" s="84" t="s">
        <v>598</v>
      </c>
      <c r="I653" s="84" t="s">
        <v>594</v>
      </c>
      <c r="J653" s="471">
        <f>[186]자재단가!R5</f>
        <v>1671</v>
      </c>
      <c r="K653" s="471"/>
      <c r="L653" s="471"/>
      <c r="M653" s="471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90"/>
      <c r="AA653" s="91"/>
      <c r="AB653" s="91">
        <f>TRUNC(D653*J653,0)</f>
        <v>1336</v>
      </c>
      <c r="AC653" s="91"/>
      <c r="AD653" s="92" t="s">
        <v>4</v>
      </c>
    </row>
    <row r="654" spans="2:30" ht="19.7" customHeight="1">
      <c r="B654" s="88" t="s">
        <v>599</v>
      </c>
      <c r="C654" s="89" t="s">
        <v>600</v>
      </c>
      <c r="D654" s="470">
        <v>6</v>
      </c>
      <c r="E654" s="471"/>
      <c r="F654" s="471"/>
      <c r="G654" s="471"/>
      <c r="H654" s="84" t="s">
        <v>601</v>
      </c>
      <c r="I654" s="84" t="s">
        <v>594</v>
      </c>
      <c r="J654" s="471">
        <f>AB653</f>
        <v>1336</v>
      </c>
      <c r="K654" s="471"/>
      <c r="L654" s="471"/>
      <c r="M654" s="471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90"/>
      <c r="AA654" s="91"/>
      <c r="AB654" s="91">
        <f>TRUNC(D654/100*J654,0)</f>
        <v>80</v>
      </c>
      <c r="AC654" s="91"/>
      <c r="AD654" s="92" t="s">
        <v>4</v>
      </c>
    </row>
    <row r="655" spans="2:30" ht="19.7" customHeight="1">
      <c r="B655" s="88" t="s">
        <v>236</v>
      </c>
      <c r="C655" s="89" t="s">
        <v>4</v>
      </c>
      <c r="D655" s="472">
        <v>1</v>
      </c>
      <c r="E655" s="471"/>
      <c r="F655" s="471"/>
      <c r="G655" s="84" t="s">
        <v>98</v>
      </c>
      <c r="H655" s="84" t="s">
        <v>594</v>
      </c>
      <c r="I655" s="471">
        <f>[186]노임단가!L59</f>
        <v>81728</v>
      </c>
      <c r="J655" s="471"/>
      <c r="K655" s="471"/>
      <c r="L655" s="471"/>
      <c r="M655" s="84" t="s">
        <v>594</v>
      </c>
      <c r="N655" s="471" t="s">
        <v>603</v>
      </c>
      <c r="O655" s="471"/>
      <c r="P655" s="471"/>
      <c r="Q655" s="471"/>
      <c r="R655" s="471"/>
      <c r="S655" s="471"/>
      <c r="T655" s="471"/>
      <c r="U655" s="471"/>
      <c r="V655" s="471"/>
      <c r="W655" s="84"/>
      <c r="X655" s="84"/>
      <c r="Y655" s="84"/>
      <c r="Z655" s="90"/>
      <c r="AA655" s="91">
        <f>TRUNC(D655*I655*[186]기계경비적용기준!E18,0)</f>
        <v>17026</v>
      </c>
      <c r="AB655" s="91"/>
      <c r="AC655" s="91"/>
      <c r="AD655" s="92" t="s">
        <v>4</v>
      </c>
    </row>
    <row r="656" spans="2:30" ht="19.7" customHeight="1">
      <c r="B656" s="88" t="s">
        <v>4</v>
      </c>
      <c r="C656" s="89" t="s">
        <v>4</v>
      </c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90"/>
      <c r="AA656" s="91"/>
      <c r="AB656" s="91"/>
      <c r="AC656" s="91"/>
      <c r="AD656" s="92" t="s">
        <v>4</v>
      </c>
    </row>
    <row r="657" spans="2:30" ht="19.7" customHeight="1">
      <c r="B657" s="82" t="s">
        <v>797</v>
      </c>
      <c r="C657" s="83" t="s">
        <v>798</v>
      </c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5" t="str">
        <f>TEXT(AA657+AB657+AC657,"#,##0")</f>
        <v>19,837</v>
      </c>
      <c r="AA657" s="86">
        <f>TRUNC(AA658+AA659+AA660+AA661)</f>
        <v>17026</v>
      </c>
      <c r="AB657" s="86">
        <f>TRUNC(AB658+AB659+AB660+AB661)</f>
        <v>2125</v>
      </c>
      <c r="AC657" s="86">
        <f>TRUNC(AC658+AC659+AC660+AC661)</f>
        <v>686</v>
      </c>
      <c r="AD657" s="87"/>
    </row>
    <row r="658" spans="2:30" ht="19.7" customHeight="1">
      <c r="B658" s="88" t="s">
        <v>592</v>
      </c>
      <c r="C658" s="89" t="s">
        <v>4</v>
      </c>
      <c r="D658" s="471">
        <v>2400</v>
      </c>
      <c r="E658" s="471"/>
      <c r="F658" s="471"/>
      <c r="G658" s="471"/>
      <c r="H658" s="471"/>
      <c r="I658" s="471" t="s">
        <v>593</v>
      </c>
      <c r="J658" s="471"/>
      <c r="K658" s="476">
        <f>[186]기계경비적용기준!D7</f>
        <v>1153.3</v>
      </c>
      <c r="L658" s="471"/>
      <c r="M658" s="471"/>
      <c r="N658" s="84" t="s">
        <v>594</v>
      </c>
      <c r="O658" s="471">
        <v>2481</v>
      </c>
      <c r="P658" s="471"/>
      <c r="Q658" s="471"/>
      <c r="R658" s="84" t="s">
        <v>594</v>
      </c>
      <c r="S658" s="471" t="s">
        <v>595</v>
      </c>
      <c r="T658" s="471"/>
      <c r="U658" s="471"/>
      <c r="V658" s="84"/>
      <c r="W658" s="84"/>
      <c r="X658" s="84"/>
      <c r="Y658" s="84"/>
      <c r="Z658" s="90"/>
      <c r="AA658" s="91"/>
      <c r="AB658" s="91"/>
      <c r="AC658" s="91">
        <f>TRUNC(TRUNC(D658*K658)/1000) * 1000*O658*0.0000001</f>
        <v>686.49270000000001</v>
      </c>
      <c r="AD658" s="92" t="s">
        <v>4</v>
      </c>
    </row>
    <row r="659" spans="2:30" ht="19.7" customHeight="1">
      <c r="B659" s="101" t="s">
        <v>596</v>
      </c>
      <c r="C659" s="102" t="s">
        <v>796</v>
      </c>
      <c r="D659" s="479">
        <v>1.2</v>
      </c>
      <c r="E659" s="477"/>
      <c r="F659" s="477"/>
      <c r="G659" s="477"/>
      <c r="H659" s="103" t="s">
        <v>598</v>
      </c>
      <c r="I659" s="103" t="s">
        <v>594</v>
      </c>
      <c r="J659" s="477">
        <f>[186]자재단가!R5</f>
        <v>1671</v>
      </c>
      <c r="K659" s="477"/>
      <c r="L659" s="477"/>
      <c r="M659" s="477"/>
      <c r="N659" s="103"/>
      <c r="O659" s="103"/>
      <c r="P659" s="103"/>
      <c r="Q659" s="103"/>
      <c r="R659" s="103"/>
      <c r="S659" s="103"/>
      <c r="T659" s="103"/>
      <c r="U659" s="103"/>
      <c r="V659" s="103"/>
      <c r="W659" s="103"/>
      <c r="X659" s="103"/>
      <c r="Y659" s="103"/>
      <c r="Z659" s="104"/>
      <c r="AA659" s="105"/>
      <c r="AB659" s="105">
        <f>TRUNC(D659*J659,0)</f>
        <v>2005</v>
      </c>
      <c r="AC659" s="105"/>
      <c r="AD659" s="106" t="s">
        <v>4</v>
      </c>
    </row>
    <row r="660" spans="2:30" ht="19.7" customHeight="1">
      <c r="B660" s="88" t="s">
        <v>599</v>
      </c>
      <c r="C660" s="89" t="s">
        <v>600</v>
      </c>
      <c r="D660" s="470">
        <v>6</v>
      </c>
      <c r="E660" s="471"/>
      <c r="F660" s="471"/>
      <c r="G660" s="471"/>
      <c r="H660" s="84" t="s">
        <v>601</v>
      </c>
      <c r="I660" s="84" t="s">
        <v>594</v>
      </c>
      <c r="J660" s="471">
        <f>AB659</f>
        <v>2005</v>
      </c>
      <c r="K660" s="471"/>
      <c r="L660" s="471"/>
      <c r="M660" s="471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90"/>
      <c r="AA660" s="91"/>
      <c r="AB660" s="91">
        <f>TRUNC(D660/100*J660,0)</f>
        <v>120</v>
      </c>
      <c r="AC660" s="91"/>
      <c r="AD660" s="92" t="s">
        <v>4</v>
      </c>
    </row>
    <row r="661" spans="2:30" ht="19.7" customHeight="1">
      <c r="B661" s="88" t="s">
        <v>236</v>
      </c>
      <c r="C661" s="89" t="s">
        <v>4</v>
      </c>
      <c r="D661" s="472">
        <v>1</v>
      </c>
      <c r="E661" s="471"/>
      <c r="F661" s="471"/>
      <c r="G661" s="84" t="s">
        <v>98</v>
      </c>
      <c r="H661" s="84" t="s">
        <v>594</v>
      </c>
      <c r="I661" s="471">
        <f>[186]노임단가!L59</f>
        <v>81728</v>
      </c>
      <c r="J661" s="471"/>
      <c r="K661" s="471"/>
      <c r="L661" s="471"/>
      <c r="M661" s="84" t="s">
        <v>594</v>
      </c>
      <c r="N661" s="471" t="s">
        <v>603</v>
      </c>
      <c r="O661" s="471"/>
      <c r="P661" s="471"/>
      <c r="Q661" s="471"/>
      <c r="R661" s="471"/>
      <c r="S661" s="471"/>
      <c r="T661" s="471"/>
      <c r="U661" s="471"/>
      <c r="V661" s="471"/>
      <c r="W661" s="84"/>
      <c r="X661" s="84"/>
      <c r="Y661" s="84"/>
      <c r="Z661" s="90"/>
      <c r="AA661" s="91">
        <f>TRUNC(D661*I661*[186]기계경비적용기준!E18,0)</f>
        <v>17026</v>
      </c>
      <c r="AB661" s="91"/>
      <c r="AC661" s="91"/>
      <c r="AD661" s="92" t="s">
        <v>4</v>
      </c>
    </row>
    <row r="662" spans="2:30" ht="19.7" customHeight="1">
      <c r="B662" s="88" t="s">
        <v>4</v>
      </c>
      <c r="C662" s="89" t="s">
        <v>4</v>
      </c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90"/>
      <c r="AA662" s="91"/>
      <c r="AB662" s="91"/>
      <c r="AC662" s="91"/>
      <c r="AD662" s="92" t="s">
        <v>4</v>
      </c>
    </row>
    <row r="663" spans="2:30" ht="19.7" customHeight="1">
      <c r="B663" s="82" t="s">
        <v>799</v>
      </c>
      <c r="C663" s="83" t="s">
        <v>800</v>
      </c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5" t="str">
        <f>TEXT(AA663+AB663+AC663,"#,##0")</f>
        <v>1,691,064</v>
      </c>
      <c r="AA663" s="86">
        <f>TRUNC(AA664+AA665+AA666+AA667+AA668+AA669)</f>
        <v>160049</v>
      </c>
      <c r="AB663" s="86">
        <f>TRUNC(AB664+AB665+AB666+AB667+AB668+AB669)</f>
        <v>241588</v>
      </c>
      <c r="AC663" s="86">
        <f>TRUNC(AC664+AC665+AC666+AC667+AC668+AC669)</f>
        <v>1289427</v>
      </c>
      <c r="AD663" s="87"/>
    </row>
    <row r="664" spans="2:30" ht="19.7" customHeight="1">
      <c r="B664" s="88" t="s">
        <v>685</v>
      </c>
      <c r="C664" s="89" t="s">
        <v>4</v>
      </c>
      <c r="D664" s="471">
        <v>3493854</v>
      </c>
      <c r="E664" s="471"/>
      <c r="F664" s="471"/>
      <c r="G664" s="471"/>
      <c r="H664" s="471"/>
      <c r="I664" s="471" t="s">
        <v>593</v>
      </c>
      <c r="J664" s="471"/>
      <c r="K664" s="476">
        <f>[186]기계경비적용기준!D7</f>
        <v>1153.3</v>
      </c>
      <c r="L664" s="471"/>
      <c r="M664" s="471"/>
      <c r="N664" s="84" t="s">
        <v>594</v>
      </c>
      <c r="O664" s="471">
        <v>3200</v>
      </c>
      <c r="P664" s="471"/>
      <c r="Q664" s="471"/>
      <c r="R664" s="84" t="s">
        <v>594</v>
      </c>
      <c r="S664" s="471" t="s">
        <v>595</v>
      </c>
      <c r="T664" s="471"/>
      <c r="U664" s="471"/>
      <c r="V664" s="84"/>
      <c r="W664" s="84"/>
      <c r="X664" s="84"/>
      <c r="Y664" s="84"/>
      <c r="Z664" s="90"/>
      <c r="AA664" s="91"/>
      <c r="AB664" s="91"/>
      <c r="AC664" s="91">
        <f>TRUNC(TRUNC(D664*K664)/1000) * 1000*O664*0.0000001</f>
        <v>1289427.52</v>
      </c>
      <c r="AD664" s="92" t="s">
        <v>4</v>
      </c>
    </row>
    <row r="665" spans="2:30" ht="19.7" customHeight="1">
      <c r="B665" s="88" t="s">
        <v>596</v>
      </c>
      <c r="C665" s="89" t="s">
        <v>597</v>
      </c>
      <c r="D665" s="470">
        <v>73.7</v>
      </c>
      <c r="E665" s="471"/>
      <c r="F665" s="471"/>
      <c r="G665" s="471"/>
      <c r="H665" s="84" t="s">
        <v>598</v>
      </c>
      <c r="I665" s="84" t="s">
        <v>594</v>
      </c>
      <c r="J665" s="471">
        <f>[186]자재단가!R6</f>
        <v>1496</v>
      </c>
      <c r="K665" s="471"/>
      <c r="L665" s="471"/>
      <c r="M665" s="471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90"/>
      <c r="AA665" s="91"/>
      <c r="AB665" s="91">
        <f>TRUNC(D665*J665,0)</f>
        <v>110255</v>
      </c>
      <c r="AC665" s="91"/>
      <c r="AD665" s="92" t="s">
        <v>4</v>
      </c>
    </row>
    <row r="666" spans="2:30" ht="19.7" customHeight="1">
      <c r="B666" s="88" t="s">
        <v>757</v>
      </c>
      <c r="C666" s="89" t="s">
        <v>600</v>
      </c>
      <c r="D666" s="470">
        <v>20</v>
      </c>
      <c r="E666" s="471"/>
      <c r="F666" s="471"/>
      <c r="G666" s="471"/>
      <c r="H666" s="84" t="s">
        <v>601</v>
      </c>
      <c r="I666" s="84" t="s">
        <v>594</v>
      </c>
      <c r="J666" s="471">
        <f>AB665</f>
        <v>110255</v>
      </c>
      <c r="K666" s="471"/>
      <c r="L666" s="471"/>
      <c r="M666" s="471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90"/>
      <c r="AA666" s="91"/>
      <c r="AB666" s="91">
        <f>TRUNC(D666/100*J666,0)</f>
        <v>22051</v>
      </c>
      <c r="AC666" s="91"/>
      <c r="AD666" s="92" t="s">
        <v>4</v>
      </c>
    </row>
    <row r="667" spans="2:30" ht="19.7" customHeight="1">
      <c r="B667" s="88" t="s">
        <v>596</v>
      </c>
      <c r="C667" s="89" t="s">
        <v>796</v>
      </c>
      <c r="D667" s="470">
        <v>54.5</v>
      </c>
      <c r="E667" s="471"/>
      <c r="F667" s="471"/>
      <c r="G667" s="471"/>
      <c r="H667" s="84" t="s">
        <v>598</v>
      </c>
      <c r="I667" s="84" t="s">
        <v>594</v>
      </c>
      <c r="J667" s="471">
        <f>[186]자재단가!R5</f>
        <v>1671</v>
      </c>
      <c r="K667" s="471"/>
      <c r="L667" s="471"/>
      <c r="M667" s="471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90"/>
      <c r="AA667" s="91"/>
      <c r="AB667" s="91">
        <f>TRUNC(D667*J667,0)</f>
        <v>91069</v>
      </c>
      <c r="AC667" s="91"/>
      <c r="AD667" s="92" t="s">
        <v>4</v>
      </c>
    </row>
    <row r="668" spans="2:30" ht="19.7" customHeight="1">
      <c r="B668" s="88" t="s">
        <v>675</v>
      </c>
      <c r="C668" s="89" t="s">
        <v>600</v>
      </c>
      <c r="D668" s="470">
        <v>20</v>
      </c>
      <c r="E668" s="471"/>
      <c r="F668" s="471"/>
      <c r="G668" s="471"/>
      <c r="H668" s="84" t="s">
        <v>601</v>
      </c>
      <c r="I668" s="84" t="s">
        <v>594</v>
      </c>
      <c r="J668" s="471">
        <f>AB667</f>
        <v>91069</v>
      </c>
      <c r="K668" s="471"/>
      <c r="L668" s="471"/>
      <c r="M668" s="471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90"/>
      <c r="AA668" s="91"/>
      <c r="AB668" s="91">
        <f>TRUNC(D668/100*J668,0)</f>
        <v>18213</v>
      </c>
      <c r="AC668" s="91"/>
      <c r="AD668" s="92" t="s">
        <v>4</v>
      </c>
    </row>
    <row r="669" spans="2:30" ht="19.7" customHeight="1">
      <c r="B669" s="88" t="s">
        <v>602</v>
      </c>
      <c r="C669" s="89" t="s">
        <v>4</v>
      </c>
      <c r="D669" s="472">
        <v>7</v>
      </c>
      <c r="E669" s="471"/>
      <c r="F669" s="471"/>
      <c r="G669" s="84" t="s">
        <v>98</v>
      </c>
      <c r="H669" s="84" t="s">
        <v>594</v>
      </c>
      <c r="I669" s="471">
        <f>[186]노임단가!L55</f>
        <v>109748</v>
      </c>
      <c r="J669" s="471"/>
      <c r="K669" s="471"/>
      <c r="L669" s="471"/>
      <c r="M669" s="84" t="s">
        <v>594</v>
      </c>
      <c r="N669" s="471" t="s">
        <v>603</v>
      </c>
      <c r="O669" s="471"/>
      <c r="P669" s="471"/>
      <c r="Q669" s="471"/>
      <c r="R669" s="471"/>
      <c r="S669" s="471"/>
      <c r="T669" s="471"/>
      <c r="U669" s="471"/>
      <c r="V669" s="471"/>
      <c r="W669" s="84"/>
      <c r="X669" s="84"/>
      <c r="Y669" s="84"/>
      <c r="Z669" s="90"/>
      <c r="AA669" s="91">
        <f>TRUNC(D669*I669*[186]기계경비적용기준!E18,0)</f>
        <v>160049</v>
      </c>
      <c r="AB669" s="91"/>
      <c r="AC669" s="91"/>
      <c r="AD669" s="92" t="s">
        <v>4</v>
      </c>
    </row>
    <row r="670" spans="2:30" ht="19.7" customHeight="1">
      <c r="B670" s="88" t="s">
        <v>4</v>
      </c>
      <c r="C670" s="89" t="s">
        <v>4</v>
      </c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90"/>
      <c r="AA670" s="91"/>
      <c r="AB670" s="91"/>
      <c r="AC670" s="91"/>
      <c r="AD670" s="92" t="s">
        <v>4</v>
      </c>
    </row>
    <row r="671" spans="2:30" ht="19.7" customHeight="1">
      <c r="B671" s="82" t="s">
        <v>801</v>
      </c>
      <c r="C671" s="83" t="s">
        <v>802</v>
      </c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5" t="str">
        <f>TEXT(AA671+AB671+AC671,"#,##0")</f>
        <v>70,491</v>
      </c>
      <c r="AA671" s="86">
        <f>TRUNC(AA672+AA673+AA674+AA675)</f>
        <v>22864</v>
      </c>
      <c r="AB671" s="86">
        <f>TRUNC(AB672+AB673+AB674+AB675)</f>
        <v>32298</v>
      </c>
      <c r="AC671" s="86">
        <f>TRUNC(AC672+AC673+AC674+AC675)</f>
        <v>15329</v>
      </c>
      <c r="AD671" s="87"/>
    </row>
    <row r="672" spans="2:30" ht="19.7" customHeight="1">
      <c r="B672" s="88" t="s">
        <v>592</v>
      </c>
      <c r="C672" s="89" t="s">
        <v>4</v>
      </c>
      <c r="D672" s="471">
        <v>63295</v>
      </c>
      <c r="E672" s="471"/>
      <c r="F672" s="471"/>
      <c r="G672" s="471"/>
      <c r="H672" s="471"/>
      <c r="I672" s="471" t="s">
        <v>593</v>
      </c>
      <c r="J672" s="471"/>
      <c r="K672" s="476">
        <f>[186]기계경비적용기준!D7</f>
        <v>1153.3</v>
      </c>
      <c r="L672" s="471"/>
      <c r="M672" s="471"/>
      <c r="N672" s="84" t="s">
        <v>594</v>
      </c>
      <c r="O672" s="471">
        <v>2100</v>
      </c>
      <c r="P672" s="471"/>
      <c r="Q672" s="471"/>
      <c r="R672" s="84" t="s">
        <v>594</v>
      </c>
      <c r="S672" s="471" t="s">
        <v>595</v>
      </c>
      <c r="T672" s="471"/>
      <c r="U672" s="471"/>
      <c r="V672" s="84"/>
      <c r="W672" s="84"/>
      <c r="X672" s="84"/>
      <c r="Y672" s="84"/>
      <c r="Z672" s="90"/>
      <c r="AA672" s="91"/>
      <c r="AB672" s="91"/>
      <c r="AC672" s="91">
        <f>TRUNC(TRUNC(D672*K672)/1000) * 1000*O672*0.0000001</f>
        <v>15329.58</v>
      </c>
      <c r="AD672" s="92" t="s">
        <v>4</v>
      </c>
    </row>
    <row r="673" spans="2:30" ht="19.7" customHeight="1">
      <c r="B673" s="88" t="s">
        <v>596</v>
      </c>
      <c r="C673" s="89" t="s">
        <v>597</v>
      </c>
      <c r="D673" s="470">
        <v>17</v>
      </c>
      <c r="E673" s="471"/>
      <c r="F673" s="471"/>
      <c r="G673" s="471"/>
      <c r="H673" s="84" t="s">
        <v>598</v>
      </c>
      <c r="I673" s="84" t="s">
        <v>594</v>
      </c>
      <c r="J673" s="471">
        <f>[186]자재단가!R6</f>
        <v>1496</v>
      </c>
      <c r="K673" s="471"/>
      <c r="L673" s="471"/>
      <c r="M673" s="471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90"/>
      <c r="AA673" s="91"/>
      <c r="AB673" s="91">
        <f>TRUNC(D673*J673,0)</f>
        <v>25432</v>
      </c>
      <c r="AC673" s="91"/>
      <c r="AD673" s="92" t="s">
        <v>4</v>
      </c>
    </row>
    <row r="674" spans="2:30" ht="19.7" customHeight="1">
      <c r="B674" s="88" t="s">
        <v>599</v>
      </c>
      <c r="C674" s="89" t="s">
        <v>600</v>
      </c>
      <c r="D674" s="470">
        <v>27</v>
      </c>
      <c r="E674" s="471"/>
      <c r="F674" s="471"/>
      <c r="G674" s="471"/>
      <c r="H674" s="84" t="s">
        <v>601</v>
      </c>
      <c r="I674" s="84" t="s">
        <v>594</v>
      </c>
      <c r="J674" s="471">
        <f>AB673</f>
        <v>25432</v>
      </c>
      <c r="K674" s="471"/>
      <c r="L674" s="471"/>
      <c r="M674" s="471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90"/>
      <c r="AA674" s="91"/>
      <c r="AB674" s="91">
        <f>TRUNC(D674/100*J674,0)</f>
        <v>6866</v>
      </c>
      <c r="AC674" s="91"/>
      <c r="AD674" s="92" t="s">
        <v>4</v>
      </c>
    </row>
    <row r="675" spans="2:30" ht="19.7" customHeight="1">
      <c r="B675" s="88" t="s">
        <v>602</v>
      </c>
      <c r="C675" s="89" t="s">
        <v>4</v>
      </c>
      <c r="D675" s="472">
        <v>1</v>
      </c>
      <c r="E675" s="471"/>
      <c r="F675" s="471"/>
      <c r="G675" s="84" t="s">
        <v>98</v>
      </c>
      <c r="H675" s="84" t="s">
        <v>594</v>
      </c>
      <c r="I675" s="471">
        <f>[186]노임단가!L55</f>
        <v>109748</v>
      </c>
      <c r="J675" s="471"/>
      <c r="K675" s="471"/>
      <c r="L675" s="471"/>
      <c r="M675" s="84" t="s">
        <v>594</v>
      </c>
      <c r="N675" s="471" t="s">
        <v>603</v>
      </c>
      <c r="O675" s="471"/>
      <c r="P675" s="471"/>
      <c r="Q675" s="471"/>
      <c r="R675" s="471"/>
      <c r="S675" s="471"/>
      <c r="T675" s="471"/>
      <c r="U675" s="471"/>
      <c r="V675" s="471"/>
      <c r="W675" s="84"/>
      <c r="X675" s="84"/>
      <c r="Y675" s="84"/>
      <c r="Z675" s="90"/>
      <c r="AA675" s="91">
        <f>TRUNC(D675*I675*[186]기계경비적용기준!E18,0)</f>
        <v>22864</v>
      </c>
      <c r="AB675" s="91"/>
      <c r="AC675" s="91"/>
      <c r="AD675" s="92" t="s">
        <v>4</v>
      </c>
    </row>
    <row r="676" spans="2:30" ht="19.7" customHeight="1">
      <c r="B676" s="88" t="s">
        <v>4</v>
      </c>
      <c r="C676" s="89" t="s">
        <v>4</v>
      </c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90"/>
      <c r="AA676" s="91"/>
      <c r="AB676" s="91"/>
      <c r="AC676" s="91"/>
      <c r="AD676" s="92" t="s">
        <v>4</v>
      </c>
    </row>
    <row r="677" spans="2:30" ht="19.7" customHeight="1">
      <c r="B677" s="82" t="s">
        <v>803</v>
      </c>
      <c r="C677" s="83" t="s">
        <v>804</v>
      </c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5" t="str">
        <f>TEXT(AA677+AB677+AC677,"#,##0")</f>
        <v>108,864</v>
      </c>
      <c r="AA677" s="86">
        <f>TRUNC(AA678+AA679+AA680+AA681)</f>
        <v>22864</v>
      </c>
      <c r="AB677" s="86">
        <f>TRUNC(AB678+AB679+AB680+AB681)</f>
        <v>66497</v>
      </c>
      <c r="AC677" s="86">
        <f>TRUNC(AC678+AC679+AC680+AC681)</f>
        <v>19503</v>
      </c>
      <c r="AD677" s="87"/>
    </row>
    <row r="678" spans="2:30" ht="19.7" customHeight="1">
      <c r="B678" s="88" t="s">
        <v>592</v>
      </c>
      <c r="C678" s="89" t="s">
        <v>4</v>
      </c>
      <c r="D678" s="471">
        <v>80530</v>
      </c>
      <c r="E678" s="471"/>
      <c r="F678" s="471"/>
      <c r="G678" s="471"/>
      <c r="H678" s="471"/>
      <c r="I678" s="471" t="s">
        <v>593</v>
      </c>
      <c r="J678" s="471"/>
      <c r="K678" s="476">
        <f>[186]기계경비적용기준!D7</f>
        <v>1153.3</v>
      </c>
      <c r="L678" s="471"/>
      <c r="M678" s="471"/>
      <c r="N678" s="84" t="s">
        <v>594</v>
      </c>
      <c r="O678" s="471">
        <v>2100</v>
      </c>
      <c r="P678" s="471"/>
      <c r="Q678" s="471"/>
      <c r="R678" s="84" t="s">
        <v>594</v>
      </c>
      <c r="S678" s="471" t="s">
        <v>595</v>
      </c>
      <c r="T678" s="471"/>
      <c r="U678" s="471"/>
      <c r="V678" s="84"/>
      <c r="W678" s="84"/>
      <c r="X678" s="84"/>
      <c r="Y678" s="84"/>
      <c r="Z678" s="90"/>
      <c r="AA678" s="91"/>
      <c r="AB678" s="91"/>
      <c r="AC678" s="91">
        <f>TRUNC(TRUNC(D678*K678)/1000) * 1000*O678*0.0000001</f>
        <v>19503.75</v>
      </c>
      <c r="AD678" s="92" t="s">
        <v>4</v>
      </c>
    </row>
    <row r="679" spans="2:30" ht="19.7" customHeight="1">
      <c r="B679" s="88" t="s">
        <v>596</v>
      </c>
      <c r="C679" s="89" t="s">
        <v>597</v>
      </c>
      <c r="D679" s="470">
        <v>35</v>
      </c>
      <c r="E679" s="471"/>
      <c r="F679" s="471"/>
      <c r="G679" s="471"/>
      <c r="H679" s="84" t="s">
        <v>598</v>
      </c>
      <c r="I679" s="84" t="s">
        <v>594</v>
      </c>
      <c r="J679" s="471">
        <f>[186]자재단가!R6</f>
        <v>1496</v>
      </c>
      <c r="K679" s="471"/>
      <c r="L679" s="471"/>
      <c r="M679" s="471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90"/>
      <c r="AA679" s="91"/>
      <c r="AB679" s="91">
        <f>TRUNC(D679*J679,0)</f>
        <v>52360</v>
      </c>
      <c r="AC679" s="91"/>
      <c r="AD679" s="92" t="s">
        <v>4</v>
      </c>
    </row>
    <row r="680" spans="2:30" ht="19.7" customHeight="1">
      <c r="B680" s="88" t="s">
        <v>599</v>
      </c>
      <c r="C680" s="89" t="s">
        <v>600</v>
      </c>
      <c r="D680" s="470">
        <v>27</v>
      </c>
      <c r="E680" s="471"/>
      <c r="F680" s="471"/>
      <c r="G680" s="471"/>
      <c r="H680" s="84" t="s">
        <v>601</v>
      </c>
      <c r="I680" s="84" t="s">
        <v>594</v>
      </c>
      <c r="J680" s="471">
        <f>AB679</f>
        <v>52360</v>
      </c>
      <c r="K680" s="471"/>
      <c r="L680" s="471"/>
      <c r="M680" s="471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90"/>
      <c r="AA680" s="91"/>
      <c r="AB680" s="91">
        <f>TRUNC(D680/100*J680,0)</f>
        <v>14137</v>
      </c>
      <c r="AC680" s="91"/>
      <c r="AD680" s="92" t="s">
        <v>4</v>
      </c>
    </row>
    <row r="681" spans="2:30" ht="19.7" customHeight="1">
      <c r="B681" s="88" t="s">
        <v>602</v>
      </c>
      <c r="C681" s="89" t="s">
        <v>4</v>
      </c>
      <c r="D681" s="472">
        <v>1</v>
      </c>
      <c r="E681" s="471"/>
      <c r="F681" s="471"/>
      <c r="G681" s="84" t="s">
        <v>98</v>
      </c>
      <c r="H681" s="84" t="s">
        <v>594</v>
      </c>
      <c r="I681" s="471">
        <f>[186]노임단가!L55</f>
        <v>109748</v>
      </c>
      <c r="J681" s="471"/>
      <c r="K681" s="471"/>
      <c r="L681" s="471"/>
      <c r="M681" s="84" t="s">
        <v>594</v>
      </c>
      <c r="N681" s="471" t="s">
        <v>603</v>
      </c>
      <c r="O681" s="471"/>
      <c r="P681" s="471"/>
      <c r="Q681" s="471"/>
      <c r="R681" s="471"/>
      <c r="S681" s="471"/>
      <c r="T681" s="471"/>
      <c r="U681" s="471"/>
      <c r="V681" s="471"/>
      <c r="W681" s="84"/>
      <c r="X681" s="84"/>
      <c r="Y681" s="84"/>
      <c r="Z681" s="90"/>
      <c r="AA681" s="91">
        <f>TRUNC(D681*I681*[186]기계경비적용기준!E18,0)</f>
        <v>22864</v>
      </c>
      <c r="AB681" s="91"/>
      <c r="AC681" s="91"/>
      <c r="AD681" s="92" t="s">
        <v>4</v>
      </c>
    </row>
    <row r="682" spans="2:30" ht="19.7" customHeight="1">
      <c r="B682" s="88" t="s">
        <v>4</v>
      </c>
      <c r="C682" s="89" t="s">
        <v>4</v>
      </c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90"/>
      <c r="AA682" s="91"/>
      <c r="AB682" s="91"/>
      <c r="AC682" s="91"/>
      <c r="AD682" s="92" t="s">
        <v>4</v>
      </c>
    </row>
    <row r="683" spans="2:30" ht="19.7" customHeight="1">
      <c r="B683" s="82" t="s">
        <v>805</v>
      </c>
      <c r="C683" s="83" t="s">
        <v>806</v>
      </c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5" t="str">
        <f>TEXT(AA683+AB683+AC683,"#,##0")</f>
        <v>67,795</v>
      </c>
      <c r="AA683" s="86">
        <f>TRUNC(AA684+AA685+AA686+AA687)</f>
        <v>22864</v>
      </c>
      <c r="AB683" s="86">
        <f>TRUNC(AB684+AB685+AB686+AB687)</f>
        <v>16371</v>
      </c>
      <c r="AC683" s="86">
        <f>TRUNC(AC684+AC685+AC686+AC687)</f>
        <v>28560</v>
      </c>
      <c r="AD683" s="87"/>
    </row>
    <row r="684" spans="2:30" ht="19.7" customHeight="1">
      <c r="B684" s="88" t="s">
        <v>592</v>
      </c>
      <c r="C684" s="89" t="s">
        <v>4</v>
      </c>
      <c r="D684" s="471">
        <v>111000</v>
      </c>
      <c r="E684" s="471"/>
      <c r="F684" s="471"/>
      <c r="G684" s="471"/>
      <c r="H684" s="471"/>
      <c r="I684" s="471" t="s">
        <v>593</v>
      </c>
      <c r="J684" s="471"/>
      <c r="K684" s="476">
        <f>[186]기계경비적용기준!D7</f>
        <v>1153.3</v>
      </c>
      <c r="L684" s="471"/>
      <c r="M684" s="471"/>
      <c r="N684" s="84" t="s">
        <v>594</v>
      </c>
      <c r="O684" s="471">
        <v>2231</v>
      </c>
      <c r="P684" s="471"/>
      <c r="Q684" s="471"/>
      <c r="R684" s="84" t="s">
        <v>594</v>
      </c>
      <c r="S684" s="471" t="s">
        <v>595</v>
      </c>
      <c r="T684" s="471"/>
      <c r="U684" s="471"/>
      <c r="V684" s="84"/>
      <c r="W684" s="84"/>
      <c r="X684" s="84"/>
      <c r="Y684" s="84"/>
      <c r="Z684" s="90"/>
      <c r="AA684" s="91"/>
      <c r="AB684" s="91"/>
      <c r="AC684" s="91">
        <f>TRUNC(TRUNC(D684*K684)/1000) * 1000*O684*0.0000001</f>
        <v>28560.369599999998</v>
      </c>
      <c r="AD684" s="92" t="s">
        <v>4</v>
      </c>
    </row>
    <row r="685" spans="2:30" ht="19.7" customHeight="1">
      <c r="B685" s="101" t="s">
        <v>596</v>
      </c>
      <c r="C685" s="102" t="s">
        <v>597</v>
      </c>
      <c r="D685" s="479">
        <v>9.6</v>
      </c>
      <c r="E685" s="477"/>
      <c r="F685" s="477"/>
      <c r="G685" s="477"/>
      <c r="H685" s="103" t="s">
        <v>598</v>
      </c>
      <c r="I685" s="103" t="s">
        <v>594</v>
      </c>
      <c r="J685" s="477">
        <f>[186]자재단가!R6</f>
        <v>1496</v>
      </c>
      <c r="K685" s="477"/>
      <c r="L685" s="477"/>
      <c r="M685" s="477"/>
      <c r="N685" s="103"/>
      <c r="O685" s="103"/>
      <c r="P685" s="103"/>
      <c r="Q685" s="103"/>
      <c r="R685" s="103"/>
      <c r="S685" s="103"/>
      <c r="T685" s="103"/>
      <c r="U685" s="103"/>
      <c r="V685" s="103"/>
      <c r="W685" s="103"/>
      <c r="X685" s="103"/>
      <c r="Y685" s="103"/>
      <c r="Z685" s="104"/>
      <c r="AA685" s="105"/>
      <c r="AB685" s="105">
        <f>TRUNC(D685*J685,0)</f>
        <v>14361</v>
      </c>
      <c r="AC685" s="105"/>
      <c r="AD685" s="106" t="s">
        <v>4</v>
      </c>
    </row>
    <row r="686" spans="2:30" ht="19.7" customHeight="1">
      <c r="B686" s="88" t="s">
        <v>599</v>
      </c>
      <c r="C686" s="89" t="s">
        <v>600</v>
      </c>
      <c r="D686" s="470">
        <v>14</v>
      </c>
      <c r="E686" s="471"/>
      <c r="F686" s="471"/>
      <c r="G686" s="471"/>
      <c r="H686" s="84" t="s">
        <v>601</v>
      </c>
      <c r="I686" s="84" t="s">
        <v>594</v>
      </c>
      <c r="J686" s="471">
        <f>AB685</f>
        <v>14361</v>
      </c>
      <c r="K686" s="471"/>
      <c r="L686" s="471"/>
      <c r="M686" s="471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90"/>
      <c r="AA686" s="91"/>
      <c r="AB686" s="91">
        <f>TRUNC(D686/100*J686,0)</f>
        <v>2010</v>
      </c>
      <c r="AC686" s="91"/>
      <c r="AD686" s="92" t="s">
        <v>4</v>
      </c>
    </row>
    <row r="687" spans="2:30" ht="19.7" customHeight="1">
      <c r="B687" s="88" t="s">
        <v>602</v>
      </c>
      <c r="C687" s="89" t="s">
        <v>4</v>
      </c>
      <c r="D687" s="472">
        <v>1</v>
      </c>
      <c r="E687" s="471"/>
      <c r="F687" s="471"/>
      <c r="G687" s="84" t="s">
        <v>98</v>
      </c>
      <c r="H687" s="84" t="s">
        <v>594</v>
      </c>
      <c r="I687" s="471">
        <f>[186]노임단가!L55</f>
        <v>109748</v>
      </c>
      <c r="J687" s="471"/>
      <c r="K687" s="471"/>
      <c r="L687" s="471"/>
      <c r="M687" s="84" t="s">
        <v>594</v>
      </c>
      <c r="N687" s="471" t="s">
        <v>603</v>
      </c>
      <c r="O687" s="471"/>
      <c r="P687" s="471"/>
      <c r="Q687" s="471"/>
      <c r="R687" s="471"/>
      <c r="S687" s="471"/>
      <c r="T687" s="471"/>
      <c r="U687" s="471"/>
      <c r="V687" s="471"/>
      <c r="W687" s="84"/>
      <c r="X687" s="84"/>
      <c r="Y687" s="84"/>
      <c r="Z687" s="90"/>
      <c r="AA687" s="91">
        <f>TRUNC(D687*I687*[186]기계경비적용기준!E18,0)</f>
        <v>22864</v>
      </c>
      <c r="AB687" s="91"/>
      <c r="AC687" s="91"/>
      <c r="AD687" s="92" t="s">
        <v>4</v>
      </c>
    </row>
    <row r="688" spans="2:30" ht="19.7" customHeight="1">
      <c r="B688" s="88" t="s">
        <v>4</v>
      </c>
      <c r="C688" s="89" t="s">
        <v>4</v>
      </c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90"/>
      <c r="AA688" s="91"/>
      <c r="AB688" s="91"/>
      <c r="AC688" s="91"/>
      <c r="AD688" s="92" t="s">
        <v>4</v>
      </c>
    </row>
    <row r="689" spans="2:30" ht="19.7" customHeight="1">
      <c r="B689" s="82" t="s">
        <v>807</v>
      </c>
      <c r="C689" s="83" t="s">
        <v>808</v>
      </c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5" t="str">
        <f>TEXT(AA689+AB689+AC689,"#,##0")</f>
        <v>111,307</v>
      </c>
      <c r="AA689" s="86">
        <f>TRUNC(AA690+AA691+AA692+AA693)</f>
        <v>22864</v>
      </c>
      <c r="AB689" s="86">
        <f>TRUNC(AB690+AB691+AB692+AB693)</f>
        <v>35131</v>
      </c>
      <c r="AC689" s="86">
        <f>TRUNC(AC690+AC691+AC692+AC693)</f>
        <v>53312</v>
      </c>
      <c r="AD689" s="87"/>
    </row>
    <row r="690" spans="2:30" ht="19.7" customHeight="1">
      <c r="B690" s="88" t="s">
        <v>592</v>
      </c>
      <c r="C690" s="89" t="s">
        <v>4</v>
      </c>
      <c r="D690" s="471">
        <v>207200</v>
      </c>
      <c r="E690" s="471"/>
      <c r="F690" s="471"/>
      <c r="G690" s="471"/>
      <c r="H690" s="471"/>
      <c r="I690" s="471" t="s">
        <v>593</v>
      </c>
      <c r="J690" s="471"/>
      <c r="K690" s="476">
        <f>[186]기계경비적용기준!D7</f>
        <v>1153.3</v>
      </c>
      <c r="L690" s="471"/>
      <c r="M690" s="471"/>
      <c r="N690" s="84" t="s">
        <v>594</v>
      </c>
      <c r="O690" s="471">
        <v>2231</v>
      </c>
      <c r="P690" s="471"/>
      <c r="Q690" s="471"/>
      <c r="R690" s="84" t="s">
        <v>594</v>
      </c>
      <c r="S690" s="471" t="s">
        <v>595</v>
      </c>
      <c r="T690" s="471"/>
      <c r="U690" s="471"/>
      <c r="V690" s="84"/>
      <c r="W690" s="84"/>
      <c r="X690" s="84"/>
      <c r="Y690" s="84"/>
      <c r="Z690" s="90"/>
      <c r="AA690" s="91"/>
      <c r="AB690" s="91"/>
      <c r="AC690" s="91">
        <f>TRUNC(TRUNC(D690*K690)/1000) * 1000*O690*0.0000001</f>
        <v>53312.645299999996</v>
      </c>
      <c r="AD690" s="92" t="s">
        <v>4</v>
      </c>
    </row>
    <row r="691" spans="2:30" ht="19.7" customHeight="1">
      <c r="B691" s="88" t="s">
        <v>596</v>
      </c>
      <c r="C691" s="89" t="s">
        <v>597</v>
      </c>
      <c r="D691" s="470">
        <v>20.6</v>
      </c>
      <c r="E691" s="471"/>
      <c r="F691" s="471"/>
      <c r="G691" s="471"/>
      <c r="H691" s="84" t="s">
        <v>598</v>
      </c>
      <c r="I691" s="84" t="s">
        <v>594</v>
      </c>
      <c r="J691" s="471">
        <f>[186]자재단가!R6</f>
        <v>1496</v>
      </c>
      <c r="K691" s="471"/>
      <c r="L691" s="471"/>
      <c r="M691" s="471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90"/>
      <c r="AA691" s="91"/>
      <c r="AB691" s="91">
        <f>TRUNC(D691*J691,0)</f>
        <v>30817</v>
      </c>
      <c r="AC691" s="91"/>
      <c r="AD691" s="92" t="s">
        <v>4</v>
      </c>
    </row>
    <row r="692" spans="2:30" ht="19.7" customHeight="1">
      <c r="B692" s="88" t="s">
        <v>599</v>
      </c>
      <c r="C692" s="89" t="s">
        <v>600</v>
      </c>
      <c r="D692" s="470">
        <v>14</v>
      </c>
      <c r="E692" s="471"/>
      <c r="F692" s="471"/>
      <c r="G692" s="471"/>
      <c r="H692" s="84" t="s">
        <v>601</v>
      </c>
      <c r="I692" s="84" t="s">
        <v>594</v>
      </c>
      <c r="J692" s="471">
        <f>AB691</f>
        <v>30817</v>
      </c>
      <c r="K692" s="471"/>
      <c r="L692" s="471"/>
      <c r="M692" s="471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90"/>
      <c r="AA692" s="91"/>
      <c r="AB692" s="91">
        <f>TRUNC(D692/100*J692,0)</f>
        <v>4314</v>
      </c>
      <c r="AC692" s="91"/>
      <c r="AD692" s="92" t="s">
        <v>4</v>
      </c>
    </row>
    <row r="693" spans="2:30" ht="19.7" customHeight="1">
      <c r="B693" s="88" t="s">
        <v>602</v>
      </c>
      <c r="C693" s="89" t="s">
        <v>4</v>
      </c>
      <c r="D693" s="472">
        <v>1</v>
      </c>
      <c r="E693" s="471"/>
      <c r="F693" s="471"/>
      <c r="G693" s="84" t="s">
        <v>98</v>
      </c>
      <c r="H693" s="84" t="s">
        <v>594</v>
      </c>
      <c r="I693" s="471">
        <f>[186]노임단가!L55</f>
        <v>109748</v>
      </c>
      <c r="J693" s="471"/>
      <c r="K693" s="471"/>
      <c r="L693" s="471"/>
      <c r="M693" s="84" t="s">
        <v>594</v>
      </c>
      <c r="N693" s="471" t="s">
        <v>603</v>
      </c>
      <c r="O693" s="471"/>
      <c r="P693" s="471"/>
      <c r="Q693" s="471"/>
      <c r="R693" s="471"/>
      <c r="S693" s="471"/>
      <c r="T693" s="471"/>
      <c r="U693" s="471"/>
      <c r="V693" s="471"/>
      <c r="W693" s="84"/>
      <c r="X693" s="84"/>
      <c r="Y693" s="84"/>
      <c r="Z693" s="90"/>
      <c r="AA693" s="91">
        <f>TRUNC(D693*I693*[186]기계경비적용기준!E18,0)</f>
        <v>22864</v>
      </c>
      <c r="AB693" s="91"/>
      <c r="AC693" s="91"/>
      <c r="AD693" s="92" t="s">
        <v>4</v>
      </c>
    </row>
    <row r="694" spans="2:30" ht="19.7" customHeight="1">
      <c r="B694" s="88" t="s">
        <v>4</v>
      </c>
      <c r="C694" s="89" t="s">
        <v>4</v>
      </c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90"/>
      <c r="AA694" s="91"/>
      <c r="AB694" s="91"/>
      <c r="AC694" s="91"/>
      <c r="AD694" s="92" t="s">
        <v>4</v>
      </c>
    </row>
    <row r="695" spans="2:30" ht="19.7" customHeight="1">
      <c r="B695" s="82" t="s">
        <v>809</v>
      </c>
      <c r="C695" s="83" t="s">
        <v>810</v>
      </c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5" t="str">
        <f>TEXT(AA695+AB695+AC695,"#,##0")</f>
        <v>153,283</v>
      </c>
      <c r="AA695" s="86">
        <f>TRUNC(AA696+AA697+AA698+AA699)</f>
        <v>22864</v>
      </c>
      <c r="AB695" s="86">
        <f>TRUNC(AB696+AB697+AB698+AB699)</f>
        <v>40930</v>
      </c>
      <c r="AC695" s="86">
        <f>TRUNC(AC696+AC697+AC698+AC699)</f>
        <v>89489</v>
      </c>
      <c r="AD695" s="87"/>
    </row>
    <row r="696" spans="2:30" ht="19.7" customHeight="1">
      <c r="B696" s="88" t="s">
        <v>592</v>
      </c>
      <c r="C696" s="89" t="s">
        <v>4</v>
      </c>
      <c r="D696" s="471">
        <v>347800</v>
      </c>
      <c r="E696" s="471"/>
      <c r="F696" s="471"/>
      <c r="G696" s="471"/>
      <c r="H696" s="471"/>
      <c r="I696" s="471" t="s">
        <v>593</v>
      </c>
      <c r="J696" s="471"/>
      <c r="K696" s="476">
        <f>[186]기계경비적용기준!D7</f>
        <v>1153.3</v>
      </c>
      <c r="L696" s="471"/>
      <c r="M696" s="471"/>
      <c r="N696" s="84" t="s">
        <v>594</v>
      </c>
      <c r="O696" s="471">
        <v>2231</v>
      </c>
      <c r="P696" s="471"/>
      <c r="Q696" s="471"/>
      <c r="R696" s="84" t="s">
        <v>594</v>
      </c>
      <c r="S696" s="471" t="s">
        <v>595</v>
      </c>
      <c r="T696" s="471"/>
      <c r="U696" s="471"/>
      <c r="V696" s="84"/>
      <c r="W696" s="84"/>
      <c r="X696" s="84"/>
      <c r="Y696" s="84"/>
      <c r="Z696" s="90"/>
      <c r="AA696" s="91"/>
      <c r="AB696" s="91"/>
      <c r="AC696" s="91">
        <f>TRUNC(TRUNC(D696*K696)/1000) * 1000*O696*0.0000001</f>
        <v>89489.202699999994</v>
      </c>
      <c r="AD696" s="92" t="s">
        <v>4</v>
      </c>
    </row>
    <row r="697" spans="2:30" ht="19.7" customHeight="1">
      <c r="B697" s="88" t="s">
        <v>596</v>
      </c>
      <c r="C697" s="89" t="s">
        <v>597</v>
      </c>
      <c r="D697" s="470">
        <v>24</v>
      </c>
      <c r="E697" s="471"/>
      <c r="F697" s="471"/>
      <c r="G697" s="471"/>
      <c r="H697" s="84" t="s">
        <v>598</v>
      </c>
      <c r="I697" s="84" t="s">
        <v>594</v>
      </c>
      <c r="J697" s="471">
        <f>[186]자재단가!R6</f>
        <v>1496</v>
      </c>
      <c r="K697" s="471"/>
      <c r="L697" s="471"/>
      <c r="M697" s="471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90"/>
      <c r="AA697" s="91"/>
      <c r="AB697" s="91">
        <f>TRUNC(D697*J697,0)</f>
        <v>35904</v>
      </c>
      <c r="AC697" s="91"/>
      <c r="AD697" s="92" t="s">
        <v>4</v>
      </c>
    </row>
    <row r="698" spans="2:30" ht="19.7" customHeight="1">
      <c r="B698" s="88" t="s">
        <v>599</v>
      </c>
      <c r="C698" s="89" t="s">
        <v>600</v>
      </c>
      <c r="D698" s="470">
        <v>14</v>
      </c>
      <c r="E698" s="471"/>
      <c r="F698" s="471"/>
      <c r="G698" s="471"/>
      <c r="H698" s="84" t="s">
        <v>601</v>
      </c>
      <c r="I698" s="84" t="s">
        <v>594</v>
      </c>
      <c r="J698" s="471">
        <f>AB697</f>
        <v>35904</v>
      </c>
      <c r="K698" s="471"/>
      <c r="L698" s="471"/>
      <c r="M698" s="471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90"/>
      <c r="AA698" s="91"/>
      <c r="AB698" s="91">
        <f>TRUNC(D698/100*J698,0)</f>
        <v>5026</v>
      </c>
      <c r="AC698" s="91"/>
      <c r="AD698" s="92" t="s">
        <v>4</v>
      </c>
    </row>
    <row r="699" spans="2:30" ht="19.7" customHeight="1">
      <c r="B699" s="88" t="s">
        <v>602</v>
      </c>
      <c r="C699" s="89" t="s">
        <v>4</v>
      </c>
      <c r="D699" s="472">
        <v>1</v>
      </c>
      <c r="E699" s="471"/>
      <c r="F699" s="471"/>
      <c r="G699" s="84" t="s">
        <v>98</v>
      </c>
      <c r="H699" s="84" t="s">
        <v>594</v>
      </c>
      <c r="I699" s="471">
        <f>[186]노임단가!L55</f>
        <v>109748</v>
      </c>
      <c r="J699" s="471"/>
      <c r="K699" s="471"/>
      <c r="L699" s="471"/>
      <c r="M699" s="84" t="s">
        <v>594</v>
      </c>
      <c r="N699" s="471" t="s">
        <v>603</v>
      </c>
      <c r="O699" s="471"/>
      <c r="P699" s="471"/>
      <c r="Q699" s="471"/>
      <c r="R699" s="471"/>
      <c r="S699" s="471"/>
      <c r="T699" s="471"/>
      <c r="U699" s="471"/>
      <c r="V699" s="471"/>
      <c r="W699" s="84"/>
      <c r="X699" s="84"/>
      <c r="Y699" s="84"/>
      <c r="Z699" s="90"/>
      <c r="AA699" s="91">
        <f>TRUNC(D699*I699*[186]기계경비적용기준!E18,0)</f>
        <v>22864</v>
      </c>
      <c r="AB699" s="91"/>
      <c r="AC699" s="91"/>
      <c r="AD699" s="92" t="s">
        <v>4</v>
      </c>
    </row>
    <row r="700" spans="2:30" ht="19.7" customHeight="1">
      <c r="B700" s="88" t="s">
        <v>4</v>
      </c>
      <c r="C700" s="89" t="s">
        <v>4</v>
      </c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90"/>
      <c r="AA700" s="91"/>
      <c r="AB700" s="91"/>
      <c r="AC700" s="91"/>
      <c r="AD700" s="92" t="s">
        <v>4</v>
      </c>
    </row>
    <row r="701" spans="2:30" ht="19.7" customHeight="1">
      <c r="B701" s="82" t="s">
        <v>811</v>
      </c>
      <c r="C701" s="83" t="s">
        <v>812</v>
      </c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5" t="str">
        <f>TEXT(AA701+AB701+AC701,"#,##0")</f>
        <v>225,969</v>
      </c>
      <c r="AA701" s="86">
        <f>TRUNC(AA702+AA703+AA704+AA705)</f>
        <v>22864</v>
      </c>
      <c r="AB701" s="86">
        <f>TRUNC(AB702+AB703+AB704+AB705)</f>
        <v>66000</v>
      </c>
      <c r="AC701" s="86">
        <f>TRUNC(AC702+AC703+AC704+AC705)</f>
        <v>137105</v>
      </c>
      <c r="AD701" s="87"/>
    </row>
    <row r="702" spans="2:30" ht="19.7" customHeight="1">
      <c r="B702" s="88" t="s">
        <v>592</v>
      </c>
      <c r="C702" s="89" t="s">
        <v>4</v>
      </c>
      <c r="D702" s="471">
        <v>532859</v>
      </c>
      <c r="E702" s="471"/>
      <c r="F702" s="471"/>
      <c r="G702" s="471"/>
      <c r="H702" s="471"/>
      <c r="I702" s="471" t="s">
        <v>593</v>
      </c>
      <c r="J702" s="471"/>
      <c r="K702" s="476">
        <f>[186]기계경비적용기준!D7</f>
        <v>1153.3</v>
      </c>
      <c r="L702" s="471"/>
      <c r="M702" s="471"/>
      <c r="N702" s="84" t="s">
        <v>594</v>
      </c>
      <c r="O702" s="471">
        <v>2231</v>
      </c>
      <c r="P702" s="471"/>
      <c r="Q702" s="471"/>
      <c r="R702" s="84" t="s">
        <v>594</v>
      </c>
      <c r="S702" s="471" t="s">
        <v>595</v>
      </c>
      <c r="T702" s="471"/>
      <c r="U702" s="471"/>
      <c r="V702" s="84"/>
      <c r="W702" s="84"/>
      <c r="X702" s="84"/>
      <c r="Y702" s="84"/>
      <c r="Z702" s="90"/>
      <c r="AA702" s="91"/>
      <c r="AB702" s="91"/>
      <c r="AC702" s="91">
        <f>TRUNC(TRUNC(D702*K702)/1000) * 1000*O702*0.0000001</f>
        <v>137105.2126</v>
      </c>
      <c r="AD702" s="92" t="s">
        <v>4</v>
      </c>
    </row>
    <row r="703" spans="2:30" ht="19.7" customHeight="1">
      <c r="B703" s="88" t="s">
        <v>596</v>
      </c>
      <c r="C703" s="89" t="s">
        <v>597</v>
      </c>
      <c r="D703" s="470">
        <v>38.700000000000003</v>
      </c>
      <c r="E703" s="471"/>
      <c r="F703" s="471"/>
      <c r="G703" s="471"/>
      <c r="H703" s="84" t="s">
        <v>598</v>
      </c>
      <c r="I703" s="84" t="s">
        <v>594</v>
      </c>
      <c r="J703" s="471">
        <f>[186]자재단가!R6</f>
        <v>1496</v>
      </c>
      <c r="K703" s="471"/>
      <c r="L703" s="471"/>
      <c r="M703" s="471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90"/>
      <c r="AA703" s="91"/>
      <c r="AB703" s="91">
        <f>TRUNC(D703*J703,0)</f>
        <v>57895</v>
      </c>
      <c r="AC703" s="91"/>
      <c r="AD703" s="92" t="s">
        <v>4</v>
      </c>
    </row>
    <row r="704" spans="2:30" ht="19.7" customHeight="1">
      <c r="B704" s="88" t="s">
        <v>599</v>
      </c>
      <c r="C704" s="89" t="s">
        <v>600</v>
      </c>
      <c r="D704" s="470">
        <v>14</v>
      </c>
      <c r="E704" s="471"/>
      <c r="F704" s="471"/>
      <c r="G704" s="471"/>
      <c r="H704" s="84" t="s">
        <v>601</v>
      </c>
      <c r="I704" s="84" t="s">
        <v>594</v>
      </c>
      <c r="J704" s="471">
        <f>AB703</f>
        <v>57895</v>
      </c>
      <c r="K704" s="471"/>
      <c r="L704" s="471"/>
      <c r="M704" s="471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90"/>
      <c r="AA704" s="91"/>
      <c r="AB704" s="91">
        <f>TRUNC(D704/100*J704,0)</f>
        <v>8105</v>
      </c>
      <c r="AC704" s="91"/>
      <c r="AD704" s="92" t="s">
        <v>4</v>
      </c>
    </row>
    <row r="705" spans="2:30" ht="19.7" customHeight="1">
      <c r="B705" s="88" t="s">
        <v>602</v>
      </c>
      <c r="C705" s="89" t="s">
        <v>4</v>
      </c>
      <c r="D705" s="472">
        <v>1</v>
      </c>
      <c r="E705" s="471"/>
      <c r="F705" s="471"/>
      <c r="G705" s="84" t="s">
        <v>98</v>
      </c>
      <c r="H705" s="84" t="s">
        <v>594</v>
      </c>
      <c r="I705" s="471">
        <f>[186]노임단가!L55</f>
        <v>109748</v>
      </c>
      <c r="J705" s="471"/>
      <c r="K705" s="471"/>
      <c r="L705" s="471"/>
      <c r="M705" s="84" t="s">
        <v>594</v>
      </c>
      <c r="N705" s="471" t="s">
        <v>603</v>
      </c>
      <c r="O705" s="471"/>
      <c r="P705" s="471"/>
      <c r="Q705" s="471"/>
      <c r="R705" s="471"/>
      <c r="S705" s="471"/>
      <c r="T705" s="471"/>
      <c r="U705" s="471"/>
      <c r="V705" s="471"/>
      <c r="W705" s="84"/>
      <c r="X705" s="84"/>
      <c r="Y705" s="84"/>
      <c r="Z705" s="90"/>
      <c r="AA705" s="91">
        <f>TRUNC(D705*I705*[186]기계경비적용기준!E18,0)</f>
        <v>22864</v>
      </c>
      <c r="AB705" s="91"/>
      <c r="AC705" s="91"/>
      <c r="AD705" s="92" t="s">
        <v>4</v>
      </c>
    </row>
    <row r="706" spans="2:30" ht="19.7" customHeight="1">
      <c r="B706" s="88" t="s">
        <v>4</v>
      </c>
      <c r="C706" s="89" t="s">
        <v>4</v>
      </c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90"/>
      <c r="AA706" s="91"/>
      <c r="AB706" s="91"/>
      <c r="AC706" s="91"/>
      <c r="AD706" s="92" t="s">
        <v>4</v>
      </c>
    </row>
    <row r="707" spans="2:30" ht="19.7" customHeight="1">
      <c r="B707" s="82" t="s">
        <v>813</v>
      </c>
      <c r="C707" s="83" t="s">
        <v>814</v>
      </c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5" t="str">
        <f>TEXT(AA707+AB707+AC707,"#,##0")</f>
        <v>94,961</v>
      </c>
      <c r="AA707" s="86">
        <f>TRUNC(AA708+AA709+AA710+AA711)</f>
        <v>22864</v>
      </c>
      <c r="AB707" s="86">
        <f>TRUNC(AB708+AB709+AB710+AB711)</f>
        <v>18711</v>
      </c>
      <c r="AC707" s="86">
        <f>TRUNC(AC708+AC709+AC710+AC711)</f>
        <v>53386</v>
      </c>
      <c r="AD707" s="87"/>
    </row>
    <row r="708" spans="2:30" ht="19.7" customHeight="1">
      <c r="B708" s="88" t="s">
        <v>592</v>
      </c>
      <c r="C708" s="89" t="s">
        <v>4</v>
      </c>
      <c r="D708" s="471">
        <v>196479</v>
      </c>
      <c r="E708" s="471"/>
      <c r="F708" s="471"/>
      <c r="G708" s="471"/>
      <c r="H708" s="471"/>
      <c r="I708" s="471" t="s">
        <v>593</v>
      </c>
      <c r="J708" s="471"/>
      <c r="K708" s="476">
        <f>[186]기계경비적용기준!D7</f>
        <v>1153.3</v>
      </c>
      <c r="L708" s="471"/>
      <c r="M708" s="471"/>
      <c r="N708" s="84" t="s">
        <v>594</v>
      </c>
      <c r="O708" s="471">
        <v>2356</v>
      </c>
      <c r="P708" s="471"/>
      <c r="Q708" s="471"/>
      <c r="R708" s="84" t="s">
        <v>594</v>
      </c>
      <c r="S708" s="471" t="s">
        <v>595</v>
      </c>
      <c r="T708" s="471"/>
      <c r="U708" s="471"/>
      <c r="V708" s="84"/>
      <c r="W708" s="84"/>
      <c r="X708" s="84"/>
      <c r="Y708" s="84"/>
      <c r="Z708" s="90"/>
      <c r="AA708" s="91"/>
      <c r="AB708" s="91"/>
      <c r="AC708" s="91">
        <f>TRUNC(TRUNC(D708*K708)/1000) * 1000*O708*0.0000001</f>
        <v>53386.724399999999</v>
      </c>
      <c r="AD708" s="92" t="s">
        <v>4</v>
      </c>
    </row>
    <row r="709" spans="2:30" ht="19.7" customHeight="1">
      <c r="B709" s="88" t="s">
        <v>596</v>
      </c>
      <c r="C709" s="89" t="s">
        <v>597</v>
      </c>
      <c r="D709" s="470">
        <v>10.6</v>
      </c>
      <c r="E709" s="471"/>
      <c r="F709" s="471"/>
      <c r="G709" s="471"/>
      <c r="H709" s="84" t="s">
        <v>598</v>
      </c>
      <c r="I709" s="84" t="s">
        <v>594</v>
      </c>
      <c r="J709" s="471">
        <f>[186]자재단가!R6</f>
        <v>1496</v>
      </c>
      <c r="K709" s="471"/>
      <c r="L709" s="471"/>
      <c r="M709" s="471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90"/>
      <c r="AA709" s="91"/>
      <c r="AB709" s="91">
        <f>TRUNC(D709*J709,0)</f>
        <v>15857</v>
      </c>
      <c r="AC709" s="91"/>
      <c r="AD709" s="92" t="s">
        <v>4</v>
      </c>
    </row>
    <row r="710" spans="2:30" ht="19.7" customHeight="1">
      <c r="B710" s="88" t="s">
        <v>599</v>
      </c>
      <c r="C710" s="89" t="s">
        <v>600</v>
      </c>
      <c r="D710" s="470">
        <v>18</v>
      </c>
      <c r="E710" s="471"/>
      <c r="F710" s="471"/>
      <c r="G710" s="471"/>
      <c r="H710" s="84" t="s">
        <v>601</v>
      </c>
      <c r="I710" s="84" t="s">
        <v>594</v>
      </c>
      <c r="J710" s="471">
        <f>AB709</f>
        <v>15857</v>
      </c>
      <c r="K710" s="471"/>
      <c r="L710" s="471"/>
      <c r="M710" s="471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90"/>
      <c r="AA710" s="91"/>
      <c r="AB710" s="91">
        <f>TRUNC(D710/100*J710,0)</f>
        <v>2854</v>
      </c>
      <c r="AC710" s="91"/>
      <c r="AD710" s="92" t="s">
        <v>4</v>
      </c>
    </row>
    <row r="711" spans="2:30" ht="19.7" customHeight="1">
      <c r="B711" s="101" t="s">
        <v>602</v>
      </c>
      <c r="C711" s="102" t="s">
        <v>4</v>
      </c>
      <c r="D711" s="478">
        <v>1</v>
      </c>
      <c r="E711" s="477"/>
      <c r="F711" s="477"/>
      <c r="G711" s="103" t="s">
        <v>98</v>
      </c>
      <c r="H711" s="103" t="s">
        <v>594</v>
      </c>
      <c r="I711" s="477">
        <f>[186]노임단가!L55</f>
        <v>109748</v>
      </c>
      <c r="J711" s="477"/>
      <c r="K711" s="477"/>
      <c r="L711" s="477"/>
      <c r="M711" s="103" t="s">
        <v>594</v>
      </c>
      <c r="N711" s="477" t="s">
        <v>603</v>
      </c>
      <c r="O711" s="477"/>
      <c r="P711" s="477"/>
      <c r="Q711" s="477"/>
      <c r="R711" s="477"/>
      <c r="S711" s="477"/>
      <c r="T711" s="477"/>
      <c r="U711" s="477"/>
      <c r="V711" s="477"/>
      <c r="W711" s="103"/>
      <c r="X711" s="103"/>
      <c r="Y711" s="103"/>
      <c r="Z711" s="104"/>
      <c r="AA711" s="105">
        <f>TRUNC(D711*I711*[186]기계경비적용기준!E18,0)</f>
        <v>22864</v>
      </c>
      <c r="AB711" s="105"/>
      <c r="AC711" s="105"/>
      <c r="AD711" s="106" t="s">
        <v>4</v>
      </c>
    </row>
    <row r="712" spans="2:30" ht="19.7" customHeight="1">
      <c r="B712" s="88" t="s">
        <v>4</v>
      </c>
      <c r="C712" s="89" t="s">
        <v>4</v>
      </c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90"/>
      <c r="AA712" s="91"/>
      <c r="AB712" s="91"/>
      <c r="AC712" s="91"/>
      <c r="AD712" s="92" t="s">
        <v>4</v>
      </c>
    </row>
    <row r="713" spans="2:30" ht="19.7" customHeight="1">
      <c r="B713" s="82" t="s">
        <v>815</v>
      </c>
      <c r="C713" s="83" t="s">
        <v>816</v>
      </c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5" t="str">
        <f>TEXT(AA713+AB713+AC713,"#,##0")</f>
        <v>124,025</v>
      </c>
      <c r="AA713" s="86">
        <f>TRUNC(AA714+AA715+AA716+AA717)</f>
        <v>22864</v>
      </c>
      <c r="AB713" s="86">
        <f>TRUNC(AB714+AB715+AB716+AB717)</f>
        <v>22418</v>
      </c>
      <c r="AC713" s="86">
        <f>TRUNC(AC714+AC715+AC716+AC717)</f>
        <v>78743</v>
      </c>
      <c r="AD713" s="87"/>
    </row>
    <row r="714" spans="2:30" ht="19.7" customHeight="1">
      <c r="B714" s="88" t="s">
        <v>592</v>
      </c>
      <c r="C714" s="89" t="s">
        <v>4</v>
      </c>
      <c r="D714" s="471">
        <v>289800</v>
      </c>
      <c r="E714" s="471"/>
      <c r="F714" s="471"/>
      <c r="G714" s="471"/>
      <c r="H714" s="471"/>
      <c r="I714" s="471" t="s">
        <v>593</v>
      </c>
      <c r="J714" s="471"/>
      <c r="K714" s="476">
        <f>[186]기계경비적용기준!D7</f>
        <v>1153.3</v>
      </c>
      <c r="L714" s="471"/>
      <c r="M714" s="471"/>
      <c r="N714" s="84" t="s">
        <v>594</v>
      </c>
      <c r="O714" s="471">
        <v>2356</v>
      </c>
      <c r="P714" s="471"/>
      <c r="Q714" s="471"/>
      <c r="R714" s="84" t="s">
        <v>594</v>
      </c>
      <c r="S714" s="471" t="s">
        <v>595</v>
      </c>
      <c r="T714" s="471"/>
      <c r="U714" s="471"/>
      <c r="V714" s="84"/>
      <c r="W714" s="84"/>
      <c r="X714" s="84"/>
      <c r="Y714" s="84"/>
      <c r="Z714" s="90"/>
      <c r="AA714" s="91"/>
      <c r="AB714" s="91"/>
      <c r="AC714" s="91">
        <f>TRUNC(TRUNC(D714*K714)/1000) * 1000*O714*0.0000001</f>
        <v>78743.645600000003</v>
      </c>
      <c r="AD714" s="92" t="s">
        <v>4</v>
      </c>
    </row>
    <row r="715" spans="2:30" ht="19.7" customHeight="1">
      <c r="B715" s="88" t="s">
        <v>596</v>
      </c>
      <c r="C715" s="89" t="s">
        <v>597</v>
      </c>
      <c r="D715" s="470">
        <v>12.7</v>
      </c>
      <c r="E715" s="471"/>
      <c r="F715" s="471"/>
      <c r="G715" s="471"/>
      <c r="H715" s="84" t="s">
        <v>598</v>
      </c>
      <c r="I715" s="84" t="s">
        <v>594</v>
      </c>
      <c r="J715" s="471">
        <f>[186]자재단가!R6</f>
        <v>1496</v>
      </c>
      <c r="K715" s="471"/>
      <c r="L715" s="471"/>
      <c r="M715" s="471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90"/>
      <c r="AA715" s="91"/>
      <c r="AB715" s="91">
        <f>TRUNC(D715*J715,0)</f>
        <v>18999</v>
      </c>
      <c r="AC715" s="91"/>
      <c r="AD715" s="92" t="s">
        <v>4</v>
      </c>
    </row>
    <row r="716" spans="2:30" ht="19.7" customHeight="1">
      <c r="B716" s="88" t="s">
        <v>599</v>
      </c>
      <c r="C716" s="89" t="s">
        <v>600</v>
      </c>
      <c r="D716" s="470">
        <v>18</v>
      </c>
      <c r="E716" s="471"/>
      <c r="F716" s="471"/>
      <c r="G716" s="471"/>
      <c r="H716" s="84" t="s">
        <v>601</v>
      </c>
      <c r="I716" s="84" t="s">
        <v>594</v>
      </c>
      <c r="J716" s="471">
        <f>AB715</f>
        <v>18999</v>
      </c>
      <c r="K716" s="471"/>
      <c r="L716" s="471"/>
      <c r="M716" s="471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90"/>
      <c r="AA716" s="91"/>
      <c r="AB716" s="91">
        <f>TRUNC(D716/100*J716,0)</f>
        <v>3419</v>
      </c>
      <c r="AC716" s="91"/>
      <c r="AD716" s="92" t="s">
        <v>4</v>
      </c>
    </row>
    <row r="717" spans="2:30" ht="19.7" customHeight="1">
      <c r="B717" s="88" t="s">
        <v>602</v>
      </c>
      <c r="C717" s="89" t="s">
        <v>4</v>
      </c>
      <c r="D717" s="472">
        <v>1</v>
      </c>
      <c r="E717" s="471"/>
      <c r="F717" s="471"/>
      <c r="G717" s="84" t="s">
        <v>98</v>
      </c>
      <c r="H717" s="84" t="s">
        <v>594</v>
      </c>
      <c r="I717" s="471">
        <f>[186]노임단가!L55</f>
        <v>109748</v>
      </c>
      <c r="J717" s="471"/>
      <c r="K717" s="471"/>
      <c r="L717" s="471"/>
      <c r="M717" s="84" t="s">
        <v>594</v>
      </c>
      <c r="N717" s="471" t="s">
        <v>603</v>
      </c>
      <c r="O717" s="471"/>
      <c r="P717" s="471"/>
      <c r="Q717" s="471"/>
      <c r="R717" s="471"/>
      <c r="S717" s="471"/>
      <c r="T717" s="471"/>
      <c r="U717" s="471"/>
      <c r="V717" s="471"/>
      <c r="W717" s="84"/>
      <c r="X717" s="84"/>
      <c r="Y717" s="84"/>
      <c r="Z717" s="90"/>
      <c r="AA717" s="91">
        <f>TRUNC(D717*I717*[186]기계경비적용기준!E18,0)</f>
        <v>22864</v>
      </c>
      <c r="AB717" s="91"/>
      <c r="AC717" s="91"/>
      <c r="AD717" s="92" t="s">
        <v>4</v>
      </c>
    </row>
    <row r="718" spans="2:30" ht="19.7" customHeight="1">
      <c r="B718" s="88" t="s">
        <v>4</v>
      </c>
      <c r="C718" s="89" t="s">
        <v>4</v>
      </c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90"/>
      <c r="AA718" s="91"/>
      <c r="AB718" s="91"/>
      <c r="AC718" s="91"/>
      <c r="AD718" s="92" t="s">
        <v>4</v>
      </c>
    </row>
    <row r="719" spans="2:30" ht="19.7" customHeight="1">
      <c r="B719" s="82" t="s">
        <v>817</v>
      </c>
      <c r="C719" s="83" t="s">
        <v>816</v>
      </c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5" t="str">
        <f>TEXT(AA719+AB719+AC719,"#,##0")</f>
        <v>46,051</v>
      </c>
      <c r="AA719" s="86">
        <f>TRUNC(AA720+AA721+AA722+AA723)</f>
        <v>22864</v>
      </c>
      <c r="AB719" s="86">
        <f>TRUNC(AB720+AB721+AB722+AB723)</f>
        <v>6884</v>
      </c>
      <c r="AC719" s="86">
        <f>TRUNC(AC720+AC721+AC722+AC723)</f>
        <v>16303</v>
      </c>
      <c r="AD719" s="87"/>
    </row>
    <row r="720" spans="2:30" ht="19.7" customHeight="1">
      <c r="B720" s="88" t="s">
        <v>592</v>
      </c>
      <c r="C720" s="89" t="s">
        <v>4</v>
      </c>
      <c r="D720" s="471">
        <v>60000</v>
      </c>
      <c r="E720" s="471"/>
      <c r="F720" s="471"/>
      <c r="G720" s="471"/>
      <c r="H720" s="471"/>
      <c r="I720" s="471" t="s">
        <v>593</v>
      </c>
      <c r="J720" s="471"/>
      <c r="K720" s="476">
        <f>[186]기계경비적용기준!D7</f>
        <v>1153.3</v>
      </c>
      <c r="L720" s="471"/>
      <c r="M720" s="471"/>
      <c r="N720" s="84" t="s">
        <v>594</v>
      </c>
      <c r="O720" s="471">
        <v>2356</v>
      </c>
      <c r="P720" s="471"/>
      <c r="Q720" s="471"/>
      <c r="R720" s="84" t="s">
        <v>594</v>
      </c>
      <c r="S720" s="471" t="s">
        <v>595</v>
      </c>
      <c r="T720" s="471"/>
      <c r="U720" s="471"/>
      <c r="V720" s="84"/>
      <c r="W720" s="84"/>
      <c r="X720" s="84"/>
      <c r="Y720" s="84"/>
      <c r="Z720" s="90"/>
      <c r="AA720" s="91"/>
      <c r="AB720" s="91"/>
      <c r="AC720" s="91">
        <f>TRUNC(TRUNC(D720*K720)/1000) * 1000*O720*0.0000001</f>
        <v>16303.048799999999</v>
      </c>
      <c r="AD720" s="92" t="s">
        <v>4</v>
      </c>
    </row>
    <row r="721" spans="2:30" ht="19.7" customHeight="1">
      <c r="B721" s="88" t="s">
        <v>596</v>
      </c>
      <c r="C721" s="89" t="s">
        <v>597</v>
      </c>
      <c r="D721" s="470">
        <v>3.9</v>
      </c>
      <c r="E721" s="471"/>
      <c r="F721" s="471"/>
      <c r="G721" s="471"/>
      <c r="H721" s="84" t="s">
        <v>598</v>
      </c>
      <c r="I721" s="84" t="s">
        <v>594</v>
      </c>
      <c r="J721" s="471">
        <f>[186]자재단가!R6</f>
        <v>1496</v>
      </c>
      <c r="K721" s="471"/>
      <c r="L721" s="471"/>
      <c r="M721" s="471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90"/>
      <c r="AA721" s="91"/>
      <c r="AB721" s="91">
        <f>TRUNC(D721*J721,0)</f>
        <v>5834</v>
      </c>
      <c r="AC721" s="91"/>
      <c r="AD721" s="92" t="s">
        <v>4</v>
      </c>
    </row>
    <row r="722" spans="2:30" ht="19.7" customHeight="1">
      <c r="B722" s="88" t="s">
        <v>599</v>
      </c>
      <c r="C722" s="89" t="s">
        <v>600</v>
      </c>
      <c r="D722" s="470">
        <v>18</v>
      </c>
      <c r="E722" s="471"/>
      <c r="F722" s="471"/>
      <c r="G722" s="471"/>
      <c r="H722" s="84" t="s">
        <v>601</v>
      </c>
      <c r="I722" s="84" t="s">
        <v>594</v>
      </c>
      <c r="J722" s="471">
        <f>AB721</f>
        <v>5834</v>
      </c>
      <c r="K722" s="471"/>
      <c r="L722" s="471"/>
      <c r="M722" s="471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90"/>
      <c r="AA722" s="91"/>
      <c r="AB722" s="91">
        <f>TRUNC(D722/100*J722,0)</f>
        <v>1050</v>
      </c>
      <c r="AC722" s="91"/>
      <c r="AD722" s="92" t="s">
        <v>4</v>
      </c>
    </row>
    <row r="723" spans="2:30" ht="19.7" customHeight="1">
      <c r="B723" s="88" t="s">
        <v>602</v>
      </c>
      <c r="C723" s="89" t="s">
        <v>4</v>
      </c>
      <c r="D723" s="472">
        <v>1</v>
      </c>
      <c r="E723" s="471"/>
      <c r="F723" s="471"/>
      <c r="G723" s="84" t="s">
        <v>98</v>
      </c>
      <c r="H723" s="84" t="s">
        <v>594</v>
      </c>
      <c r="I723" s="471">
        <f>[186]노임단가!L55</f>
        <v>109748</v>
      </c>
      <c r="J723" s="471"/>
      <c r="K723" s="471"/>
      <c r="L723" s="471"/>
      <c r="M723" s="84" t="s">
        <v>594</v>
      </c>
      <c r="N723" s="471" t="s">
        <v>603</v>
      </c>
      <c r="O723" s="471"/>
      <c r="P723" s="471"/>
      <c r="Q723" s="471"/>
      <c r="R723" s="471"/>
      <c r="S723" s="471"/>
      <c r="T723" s="471"/>
      <c r="U723" s="471"/>
      <c r="V723" s="471"/>
      <c r="W723" s="84"/>
      <c r="X723" s="84"/>
      <c r="Y723" s="84"/>
      <c r="Z723" s="90"/>
      <c r="AA723" s="91">
        <f>TRUNC(D723*I723*[186]기계경비적용기준!E18,0)</f>
        <v>22864</v>
      </c>
      <c r="AB723" s="91"/>
      <c r="AC723" s="91"/>
      <c r="AD723" s="92" t="s">
        <v>4</v>
      </c>
    </row>
    <row r="724" spans="2:30" ht="19.7" customHeight="1">
      <c r="B724" s="88" t="s">
        <v>4</v>
      </c>
      <c r="C724" s="89" t="s">
        <v>4</v>
      </c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90"/>
      <c r="AA724" s="91"/>
      <c r="AB724" s="91"/>
      <c r="AC724" s="91"/>
      <c r="AD724" s="92" t="s">
        <v>4</v>
      </c>
    </row>
    <row r="725" spans="2:30" ht="19.7" customHeight="1">
      <c r="B725" s="82" t="s">
        <v>818</v>
      </c>
      <c r="C725" s="83" t="s">
        <v>819</v>
      </c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5" t="str">
        <f>TEXT(AA725+AB725+AC725,"#,##0")</f>
        <v>49,558</v>
      </c>
      <c r="AA725" s="86">
        <f>TRUNC(AA726+AA727+AA728+AA729)</f>
        <v>22864</v>
      </c>
      <c r="AB725" s="86">
        <f>TRUNC(AB726+AB727+AB728+AB729)</f>
        <v>9033</v>
      </c>
      <c r="AC725" s="86">
        <f>TRUNC(AC726+AC727+AC728+AC729)</f>
        <v>17661</v>
      </c>
      <c r="AD725" s="87"/>
    </row>
    <row r="726" spans="2:30" ht="19.7" customHeight="1">
      <c r="B726" s="88" t="s">
        <v>592</v>
      </c>
      <c r="C726" s="89" t="s">
        <v>4</v>
      </c>
      <c r="D726" s="471">
        <v>65000</v>
      </c>
      <c r="E726" s="471"/>
      <c r="F726" s="471"/>
      <c r="G726" s="471"/>
      <c r="H726" s="471"/>
      <c r="I726" s="471" t="s">
        <v>593</v>
      </c>
      <c r="J726" s="471"/>
      <c r="K726" s="476">
        <f>[186]기계경비적용기준!D7</f>
        <v>1153.3</v>
      </c>
      <c r="L726" s="471"/>
      <c r="M726" s="471"/>
      <c r="N726" s="84" t="s">
        <v>594</v>
      </c>
      <c r="O726" s="471">
        <v>2356</v>
      </c>
      <c r="P726" s="471"/>
      <c r="Q726" s="471"/>
      <c r="R726" s="84" t="s">
        <v>594</v>
      </c>
      <c r="S726" s="471" t="s">
        <v>595</v>
      </c>
      <c r="T726" s="471"/>
      <c r="U726" s="471"/>
      <c r="V726" s="84"/>
      <c r="W726" s="84"/>
      <c r="X726" s="84"/>
      <c r="Y726" s="84"/>
      <c r="Z726" s="90"/>
      <c r="AA726" s="91"/>
      <c r="AB726" s="91"/>
      <c r="AC726" s="91">
        <f>TRUNC(TRUNC(D726*K726)/1000) * 1000*O726*0.0000001</f>
        <v>17661.518400000001</v>
      </c>
      <c r="AD726" s="92" t="s">
        <v>4</v>
      </c>
    </row>
    <row r="727" spans="2:30" ht="19.7" customHeight="1">
      <c r="B727" s="88" t="s">
        <v>596</v>
      </c>
      <c r="C727" s="89" t="s">
        <v>796</v>
      </c>
      <c r="D727" s="470">
        <v>5.0999999999999996</v>
      </c>
      <c r="E727" s="471"/>
      <c r="F727" s="471"/>
      <c r="G727" s="471"/>
      <c r="H727" s="84" t="s">
        <v>598</v>
      </c>
      <c r="I727" s="84" t="s">
        <v>594</v>
      </c>
      <c r="J727" s="471">
        <f>[186]자재단가!R5</f>
        <v>1671</v>
      </c>
      <c r="K727" s="471"/>
      <c r="L727" s="471"/>
      <c r="M727" s="471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90"/>
      <c r="AA727" s="91"/>
      <c r="AB727" s="91">
        <f>TRUNC(D727*J727,0)</f>
        <v>8522</v>
      </c>
      <c r="AC727" s="91"/>
      <c r="AD727" s="92" t="s">
        <v>4</v>
      </c>
    </row>
    <row r="728" spans="2:30" ht="19.7" customHeight="1">
      <c r="B728" s="88" t="s">
        <v>599</v>
      </c>
      <c r="C728" s="89" t="s">
        <v>600</v>
      </c>
      <c r="D728" s="470">
        <v>6</v>
      </c>
      <c r="E728" s="471"/>
      <c r="F728" s="471"/>
      <c r="G728" s="471"/>
      <c r="H728" s="84" t="s">
        <v>601</v>
      </c>
      <c r="I728" s="84" t="s">
        <v>594</v>
      </c>
      <c r="J728" s="471">
        <f>AB727</f>
        <v>8522</v>
      </c>
      <c r="K728" s="471"/>
      <c r="L728" s="471"/>
      <c r="M728" s="471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90"/>
      <c r="AA728" s="91"/>
      <c r="AB728" s="91">
        <f>TRUNC(D728/100*J728,0)</f>
        <v>511</v>
      </c>
      <c r="AC728" s="91"/>
      <c r="AD728" s="92" t="s">
        <v>4</v>
      </c>
    </row>
    <row r="729" spans="2:30" ht="19.7" customHeight="1">
      <c r="B729" s="88" t="s">
        <v>602</v>
      </c>
      <c r="C729" s="89" t="s">
        <v>4</v>
      </c>
      <c r="D729" s="472">
        <v>1</v>
      </c>
      <c r="E729" s="471"/>
      <c r="F729" s="471"/>
      <c r="G729" s="84" t="s">
        <v>98</v>
      </c>
      <c r="H729" s="84" t="s">
        <v>594</v>
      </c>
      <c r="I729" s="471">
        <f>[186]노임단가!L55</f>
        <v>109748</v>
      </c>
      <c r="J729" s="471"/>
      <c r="K729" s="471"/>
      <c r="L729" s="471"/>
      <c r="M729" s="84" t="s">
        <v>594</v>
      </c>
      <c r="N729" s="471" t="s">
        <v>603</v>
      </c>
      <c r="O729" s="471"/>
      <c r="P729" s="471"/>
      <c r="Q729" s="471"/>
      <c r="R729" s="471"/>
      <c r="S729" s="471"/>
      <c r="T729" s="471"/>
      <c r="U729" s="471"/>
      <c r="V729" s="471"/>
      <c r="W729" s="84"/>
      <c r="X729" s="84"/>
      <c r="Y729" s="84"/>
      <c r="Z729" s="90"/>
      <c r="AA729" s="91">
        <f>TRUNC(D729*I729*[186]기계경비적용기준!E18,0)</f>
        <v>22864</v>
      </c>
      <c r="AB729" s="91"/>
      <c r="AC729" s="91"/>
      <c r="AD729" s="92" t="s">
        <v>4</v>
      </c>
    </row>
    <row r="730" spans="2:30" ht="19.7" customHeight="1">
      <c r="B730" s="88" t="s">
        <v>4</v>
      </c>
      <c r="C730" s="89" t="s">
        <v>4</v>
      </c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90"/>
      <c r="AA730" s="91"/>
      <c r="AB730" s="91"/>
      <c r="AC730" s="91"/>
      <c r="AD730" s="92" t="s">
        <v>4</v>
      </c>
    </row>
    <row r="731" spans="2:30" ht="19.7" customHeight="1">
      <c r="B731" s="82" t="s">
        <v>820</v>
      </c>
      <c r="C731" s="83" t="s">
        <v>819</v>
      </c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5" t="str">
        <f>TEXT(AA731+AB731+AC731,"#,##0")</f>
        <v>47,341</v>
      </c>
      <c r="AA731" s="86">
        <f>TRUNC(AA732+AA733+AA734+AA735)</f>
        <v>22864</v>
      </c>
      <c r="AB731" s="86">
        <f>TRUNC(AB732+AB733+AB734+AB735)</f>
        <v>7262</v>
      </c>
      <c r="AC731" s="86">
        <f>TRUNC(AC732+AC733+AC734+AC735)</f>
        <v>17215</v>
      </c>
      <c r="AD731" s="87"/>
    </row>
    <row r="732" spans="2:30" ht="19.7" customHeight="1">
      <c r="B732" s="88" t="s">
        <v>821</v>
      </c>
      <c r="C732" s="89" t="s">
        <v>4</v>
      </c>
      <c r="D732" s="471">
        <v>63357</v>
      </c>
      <c r="E732" s="471"/>
      <c r="F732" s="471"/>
      <c r="G732" s="471"/>
      <c r="H732" s="471"/>
      <c r="I732" s="471" t="s">
        <v>593</v>
      </c>
      <c r="J732" s="471"/>
      <c r="K732" s="476">
        <f>[186]기계경비적용기준!D7</f>
        <v>1153.3</v>
      </c>
      <c r="L732" s="471"/>
      <c r="M732" s="471"/>
      <c r="N732" s="84" t="s">
        <v>594</v>
      </c>
      <c r="O732" s="471">
        <v>2356</v>
      </c>
      <c r="P732" s="471"/>
      <c r="Q732" s="471"/>
      <c r="R732" s="84" t="s">
        <v>594</v>
      </c>
      <c r="S732" s="471" t="s">
        <v>595</v>
      </c>
      <c r="T732" s="471"/>
      <c r="U732" s="471"/>
      <c r="V732" s="84"/>
      <c r="W732" s="84"/>
      <c r="X732" s="84"/>
      <c r="Y732" s="84"/>
      <c r="Z732" s="90"/>
      <c r="AA732" s="91"/>
      <c r="AB732" s="91"/>
      <c r="AC732" s="91">
        <f>TRUNC(TRUNC(D732*K732)/1000) * 1000*O732*0.0000001</f>
        <v>17215.056399999998</v>
      </c>
      <c r="AD732" s="92" t="s">
        <v>4</v>
      </c>
    </row>
    <row r="733" spans="2:30" ht="19.7" customHeight="1">
      <c r="B733" s="88" t="s">
        <v>596</v>
      </c>
      <c r="C733" s="89" t="s">
        <v>796</v>
      </c>
      <c r="D733" s="470">
        <v>4.0999999999999996</v>
      </c>
      <c r="E733" s="471"/>
      <c r="F733" s="471"/>
      <c r="G733" s="471"/>
      <c r="H733" s="84" t="s">
        <v>598</v>
      </c>
      <c r="I733" s="84" t="s">
        <v>594</v>
      </c>
      <c r="J733" s="471">
        <f>[186]자재단가!R5</f>
        <v>1671</v>
      </c>
      <c r="K733" s="471"/>
      <c r="L733" s="471"/>
      <c r="M733" s="471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90"/>
      <c r="AA733" s="91"/>
      <c r="AB733" s="91">
        <f>TRUNC(D733*J733,0)</f>
        <v>6851</v>
      </c>
      <c r="AC733" s="91"/>
      <c r="AD733" s="92" t="s">
        <v>4</v>
      </c>
    </row>
    <row r="734" spans="2:30" ht="19.7" customHeight="1">
      <c r="B734" s="88" t="s">
        <v>822</v>
      </c>
      <c r="C734" s="89" t="s">
        <v>600</v>
      </c>
      <c r="D734" s="470">
        <v>6</v>
      </c>
      <c r="E734" s="471"/>
      <c r="F734" s="471"/>
      <c r="G734" s="471"/>
      <c r="H734" s="84" t="s">
        <v>601</v>
      </c>
      <c r="I734" s="84" t="s">
        <v>594</v>
      </c>
      <c r="J734" s="471">
        <f>AB733</f>
        <v>6851</v>
      </c>
      <c r="K734" s="471"/>
      <c r="L734" s="471"/>
      <c r="M734" s="471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90"/>
      <c r="AA734" s="91"/>
      <c r="AB734" s="91">
        <f>TRUNC(D734/100*J734,0)</f>
        <v>411</v>
      </c>
      <c r="AC734" s="91"/>
      <c r="AD734" s="92" t="s">
        <v>4</v>
      </c>
    </row>
    <row r="735" spans="2:30" ht="19.7" customHeight="1">
      <c r="B735" s="88" t="s">
        <v>602</v>
      </c>
      <c r="C735" s="89" t="s">
        <v>4</v>
      </c>
      <c r="D735" s="472">
        <v>1</v>
      </c>
      <c r="E735" s="471"/>
      <c r="F735" s="471"/>
      <c r="G735" s="84" t="s">
        <v>98</v>
      </c>
      <c r="H735" s="84" t="s">
        <v>594</v>
      </c>
      <c r="I735" s="471">
        <f>[186]노임단가!L55</f>
        <v>109748</v>
      </c>
      <c r="J735" s="471"/>
      <c r="K735" s="471"/>
      <c r="L735" s="471"/>
      <c r="M735" s="84" t="s">
        <v>594</v>
      </c>
      <c r="N735" s="471" t="s">
        <v>603</v>
      </c>
      <c r="O735" s="471"/>
      <c r="P735" s="471"/>
      <c r="Q735" s="471"/>
      <c r="R735" s="471"/>
      <c r="S735" s="471"/>
      <c r="T735" s="471"/>
      <c r="U735" s="471"/>
      <c r="V735" s="471"/>
      <c r="W735" s="84"/>
      <c r="X735" s="84"/>
      <c r="Y735" s="84"/>
      <c r="Z735" s="90"/>
      <c r="AA735" s="91">
        <f>TRUNC(D735*I735*[186]기계경비적용기준!E18,0)</f>
        <v>22864</v>
      </c>
      <c r="AB735" s="91"/>
      <c r="AC735" s="91"/>
      <c r="AD735" s="92" t="s">
        <v>4</v>
      </c>
    </row>
    <row r="736" spans="2:30" ht="19.7" customHeight="1">
      <c r="B736" s="88" t="s">
        <v>4</v>
      </c>
      <c r="C736" s="89" t="s">
        <v>4</v>
      </c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90"/>
      <c r="AA736" s="91"/>
      <c r="AB736" s="91"/>
      <c r="AC736" s="91"/>
      <c r="AD736" s="92" t="s">
        <v>4</v>
      </c>
    </row>
    <row r="737" spans="2:30" ht="19.7" customHeight="1">
      <c r="B737" s="107" t="s">
        <v>823</v>
      </c>
      <c r="C737" s="108" t="s">
        <v>824</v>
      </c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103"/>
      <c r="W737" s="103"/>
      <c r="X737" s="103"/>
      <c r="Y737" s="103"/>
      <c r="Z737" s="109" t="str">
        <f>TEXT(AA737+AB737+AC737,"#,##0")</f>
        <v>119,532</v>
      </c>
      <c r="AA737" s="110">
        <f>TRUNC(AA738+AA739+AA740+AA741)</f>
        <v>22864</v>
      </c>
      <c r="AB737" s="110">
        <f>TRUNC(AB738+AB739+AB740+AB741)</f>
        <v>45157</v>
      </c>
      <c r="AC737" s="110">
        <f>TRUNC(AC738+AC739+AC740+AC741)</f>
        <v>51511</v>
      </c>
      <c r="AD737" s="111"/>
    </row>
    <row r="738" spans="2:30" ht="19.7" customHeight="1">
      <c r="B738" s="88" t="s">
        <v>592</v>
      </c>
      <c r="C738" s="89" t="s">
        <v>4</v>
      </c>
      <c r="D738" s="471">
        <v>205922</v>
      </c>
      <c r="E738" s="471"/>
      <c r="F738" s="471"/>
      <c r="G738" s="471"/>
      <c r="H738" s="471"/>
      <c r="I738" s="471" t="s">
        <v>593</v>
      </c>
      <c r="J738" s="471"/>
      <c r="K738" s="476">
        <f>[186]기계경비적용기준!D7</f>
        <v>1153.3</v>
      </c>
      <c r="L738" s="471"/>
      <c r="M738" s="471"/>
      <c r="N738" s="84" t="s">
        <v>594</v>
      </c>
      <c r="O738" s="471">
        <v>2169</v>
      </c>
      <c r="P738" s="471"/>
      <c r="Q738" s="471"/>
      <c r="R738" s="84" t="s">
        <v>594</v>
      </c>
      <c r="S738" s="471" t="s">
        <v>595</v>
      </c>
      <c r="T738" s="471"/>
      <c r="U738" s="471"/>
      <c r="V738" s="84"/>
      <c r="W738" s="84"/>
      <c r="X738" s="84"/>
      <c r="Y738" s="84"/>
      <c r="Z738" s="90"/>
      <c r="AA738" s="91"/>
      <c r="AB738" s="91"/>
      <c r="AC738" s="91">
        <f>TRUNC(TRUNC(D738*K738)/1000) * 1000*O738*0.0000001</f>
        <v>51511.364099999999</v>
      </c>
      <c r="AD738" s="92" t="s">
        <v>4</v>
      </c>
    </row>
    <row r="739" spans="2:30" ht="19.7" customHeight="1">
      <c r="B739" s="88" t="s">
        <v>596</v>
      </c>
      <c r="C739" s="89" t="s">
        <v>597</v>
      </c>
      <c r="D739" s="470">
        <v>23.4</v>
      </c>
      <c r="E739" s="471"/>
      <c r="F739" s="471"/>
      <c r="G739" s="471"/>
      <c r="H739" s="84" t="s">
        <v>598</v>
      </c>
      <c r="I739" s="84" t="s">
        <v>594</v>
      </c>
      <c r="J739" s="471">
        <f>[186]자재단가!R6</f>
        <v>1496</v>
      </c>
      <c r="K739" s="471"/>
      <c r="L739" s="471"/>
      <c r="M739" s="471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90"/>
      <c r="AA739" s="91"/>
      <c r="AB739" s="91">
        <f>TRUNC(D739*J739,0)</f>
        <v>35006</v>
      </c>
      <c r="AC739" s="91"/>
      <c r="AD739" s="92" t="s">
        <v>4</v>
      </c>
    </row>
    <row r="740" spans="2:30" ht="19.7" customHeight="1">
      <c r="B740" s="88" t="s">
        <v>757</v>
      </c>
      <c r="C740" s="89" t="s">
        <v>600</v>
      </c>
      <c r="D740" s="470">
        <v>29</v>
      </c>
      <c r="E740" s="471"/>
      <c r="F740" s="471"/>
      <c r="G740" s="471"/>
      <c r="H740" s="84" t="s">
        <v>601</v>
      </c>
      <c r="I740" s="84" t="s">
        <v>594</v>
      </c>
      <c r="J740" s="471">
        <f>AB739</f>
        <v>35006</v>
      </c>
      <c r="K740" s="471"/>
      <c r="L740" s="471"/>
      <c r="M740" s="471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90"/>
      <c r="AA740" s="91"/>
      <c r="AB740" s="91">
        <f>TRUNC(D740/100*J740,0)</f>
        <v>10151</v>
      </c>
      <c r="AC740" s="91"/>
      <c r="AD740" s="92" t="s">
        <v>4</v>
      </c>
    </row>
    <row r="741" spans="2:30" ht="19.7" customHeight="1">
      <c r="B741" s="88" t="s">
        <v>602</v>
      </c>
      <c r="C741" s="89" t="s">
        <v>4</v>
      </c>
      <c r="D741" s="472">
        <v>1</v>
      </c>
      <c r="E741" s="471"/>
      <c r="F741" s="471"/>
      <c r="G741" s="84" t="s">
        <v>98</v>
      </c>
      <c r="H741" s="84" t="s">
        <v>594</v>
      </c>
      <c r="I741" s="471">
        <f>[186]노임단가!L55</f>
        <v>109748</v>
      </c>
      <c r="J741" s="471"/>
      <c r="K741" s="471"/>
      <c r="L741" s="471"/>
      <c r="M741" s="84" t="s">
        <v>594</v>
      </c>
      <c r="N741" s="471" t="s">
        <v>603</v>
      </c>
      <c r="O741" s="471"/>
      <c r="P741" s="471"/>
      <c r="Q741" s="471"/>
      <c r="R741" s="471"/>
      <c r="S741" s="471"/>
      <c r="T741" s="471"/>
      <c r="U741" s="471"/>
      <c r="V741" s="471"/>
      <c r="W741" s="84"/>
      <c r="X741" s="84"/>
      <c r="Y741" s="84"/>
      <c r="Z741" s="90"/>
      <c r="AA741" s="91">
        <f>TRUNC(D741*I741*[186]기계경비적용기준!E18,0)</f>
        <v>22864</v>
      </c>
      <c r="AB741" s="91"/>
      <c r="AC741" s="91"/>
      <c r="AD741" s="92" t="s">
        <v>4</v>
      </c>
    </row>
    <row r="742" spans="2:30" ht="19.7" customHeight="1">
      <c r="B742" s="88" t="s">
        <v>4</v>
      </c>
      <c r="C742" s="89" t="s">
        <v>4</v>
      </c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90"/>
      <c r="AA742" s="91"/>
      <c r="AB742" s="91"/>
      <c r="AC742" s="91"/>
      <c r="AD742" s="92" t="s">
        <v>4</v>
      </c>
    </row>
    <row r="743" spans="2:30" ht="19.7" customHeight="1">
      <c r="B743" s="82" t="s">
        <v>825</v>
      </c>
      <c r="C743" s="83" t="s">
        <v>826</v>
      </c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5" t="str">
        <f>TEXT(AA743+AB743+AC743,"#,##0")</f>
        <v>46,864</v>
      </c>
      <c r="AA743" s="86">
        <f>TRUNC(AA744+AA745)</f>
        <v>22864</v>
      </c>
      <c r="AB743" s="86">
        <f>TRUNC(AB744+AB745)</f>
        <v>0</v>
      </c>
      <c r="AC743" s="86">
        <f>TRUNC(AC744+AC745)</f>
        <v>24000</v>
      </c>
      <c r="AD743" s="87"/>
    </row>
    <row r="744" spans="2:30" ht="19.7" customHeight="1">
      <c r="B744" s="88" t="s">
        <v>592</v>
      </c>
      <c r="C744" s="89" t="s">
        <v>4</v>
      </c>
      <c r="D744" s="471">
        <v>120000000</v>
      </c>
      <c r="E744" s="471"/>
      <c r="F744" s="471"/>
      <c r="G744" s="471"/>
      <c r="H744" s="471"/>
      <c r="I744" s="471" t="s">
        <v>605</v>
      </c>
      <c r="J744" s="471"/>
      <c r="K744" s="471">
        <v>2000</v>
      </c>
      <c r="L744" s="471"/>
      <c r="M744" s="471"/>
      <c r="N744" s="84" t="s">
        <v>594</v>
      </c>
      <c r="O744" s="471" t="s">
        <v>595</v>
      </c>
      <c r="P744" s="471"/>
      <c r="Q744" s="471"/>
      <c r="R744" s="84"/>
      <c r="S744" s="84"/>
      <c r="T744" s="84"/>
      <c r="U744" s="84"/>
      <c r="V744" s="84"/>
      <c r="W744" s="84"/>
      <c r="X744" s="84"/>
      <c r="Y744" s="84"/>
      <c r="Z744" s="90"/>
      <c r="AA744" s="91"/>
      <c r="AB744" s="91"/>
      <c r="AC744" s="91">
        <f>TRUNC(D744*K744*0.0000001,0)</f>
        <v>24000</v>
      </c>
      <c r="AD744" s="92" t="s">
        <v>4</v>
      </c>
    </row>
    <row r="745" spans="2:30" ht="19.7" customHeight="1">
      <c r="B745" s="88" t="s">
        <v>602</v>
      </c>
      <c r="C745" s="89" t="s">
        <v>4</v>
      </c>
      <c r="D745" s="472">
        <v>1</v>
      </c>
      <c r="E745" s="471"/>
      <c r="F745" s="471"/>
      <c r="G745" s="84" t="s">
        <v>98</v>
      </c>
      <c r="H745" s="84" t="s">
        <v>594</v>
      </c>
      <c r="I745" s="471">
        <f>[186]노임단가!L55</f>
        <v>109748</v>
      </c>
      <c r="J745" s="471"/>
      <c r="K745" s="471"/>
      <c r="L745" s="471"/>
      <c r="M745" s="84" t="s">
        <v>594</v>
      </c>
      <c r="N745" s="471" t="s">
        <v>603</v>
      </c>
      <c r="O745" s="471"/>
      <c r="P745" s="471"/>
      <c r="Q745" s="471"/>
      <c r="R745" s="471"/>
      <c r="S745" s="471"/>
      <c r="T745" s="471"/>
      <c r="U745" s="471"/>
      <c r="V745" s="471"/>
      <c r="W745" s="84"/>
      <c r="X745" s="84"/>
      <c r="Y745" s="84"/>
      <c r="Z745" s="90"/>
      <c r="AA745" s="91">
        <f>TRUNC(D745*I745*[186]기계경비적용기준!E18,0)</f>
        <v>22864</v>
      </c>
      <c r="AB745" s="91"/>
      <c r="AC745" s="91"/>
      <c r="AD745" s="92" t="s">
        <v>4</v>
      </c>
    </row>
    <row r="746" spans="2:30" ht="19.7" customHeight="1">
      <c r="B746" s="88" t="s">
        <v>4</v>
      </c>
      <c r="C746" s="89" t="s">
        <v>4</v>
      </c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90"/>
      <c r="AA746" s="91"/>
      <c r="AB746" s="91"/>
      <c r="AC746" s="91"/>
      <c r="AD746" s="92" t="s">
        <v>4</v>
      </c>
    </row>
    <row r="747" spans="2:30" ht="19.7" customHeight="1">
      <c r="B747" s="82" t="s">
        <v>827</v>
      </c>
      <c r="C747" s="83" t="s">
        <v>828</v>
      </c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5" t="str">
        <f>TEXT(AA747+AB747+AC747,"#,##0")</f>
        <v>55,064</v>
      </c>
      <c r="AA747" s="86">
        <f>TRUNC(AA748+AA749)</f>
        <v>22864</v>
      </c>
      <c r="AB747" s="86">
        <f>TRUNC(AB748+AB749)</f>
        <v>0</v>
      </c>
      <c r="AC747" s="86">
        <f>TRUNC(AC748+AC749)</f>
        <v>32200</v>
      </c>
      <c r="AD747" s="87"/>
    </row>
    <row r="748" spans="2:30" ht="19.7" customHeight="1">
      <c r="B748" s="88" t="s">
        <v>592</v>
      </c>
      <c r="C748" s="89" t="s">
        <v>4</v>
      </c>
      <c r="D748" s="471">
        <v>161000000</v>
      </c>
      <c r="E748" s="471"/>
      <c r="F748" s="471"/>
      <c r="G748" s="471"/>
      <c r="H748" s="471"/>
      <c r="I748" s="471" t="s">
        <v>605</v>
      </c>
      <c r="J748" s="471"/>
      <c r="K748" s="471">
        <v>2000</v>
      </c>
      <c r="L748" s="471"/>
      <c r="M748" s="471"/>
      <c r="N748" s="84" t="s">
        <v>594</v>
      </c>
      <c r="O748" s="471" t="s">
        <v>595</v>
      </c>
      <c r="P748" s="471"/>
      <c r="Q748" s="471"/>
      <c r="R748" s="84"/>
      <c r="S748" s="84"/>
      <c r="T748" s="84"/>
      <c r="U748" s="84"/>
      <c r="V748" s="84"/>
      <c r="W748" s="84"/>
      <c r="X748" s="84"/>
      <c r="Y748" s="84"/>
      <c r="Z748" s="90"/>
      <c r="AA748" s="91"/>
      <c r="AB748" s="91"/>
      <c r="AC748" s="91">
        <f>TRUNC(D748*K748*0.0000001,0)</f>
        <v>32200</v>
      </c>
      <c r="AD748" s="92" t="s">
        <v>4</v>
      </c>
    </row>
    <row r="749" spans="2:30" ht="19.7" customHeight="1">
      <c r="B749" s="88" t="s">
        <v>602</v>
      </c>
      <c r="C749" s="89" t="s">
        <v>4</v>
      </c>
      <c r="D749" s="472">
        <v>1</v>
      </c>
      <c r="E749" s="471"/>
      <c r="F749" s="471"/>
      <c r="G749" s="84" t="s">
        <v>98</v>
      </c>
      <c r="H749" s="84" t="s">
        <v>594</v>
      </c>
      <c r="I749" s="471">
        <f>[186]노임단가!L55</f>
        <v>109748</v>
      </c>
      <c r="J749" s="471"/>
      <c r="K749" s="471"/>
      <c r="L749" s="471"/>
      <c r="M749" s="84" t="s">
        <v>594</v>
      </c>
      <c r="N749" s="471" t="s">
        <v>603</v>
      </c>
      <c r="O749" s="471"/>
      <c r="P749" s="471"/>
      <c r="Q749" s="471"/>
      <c r="R749" s="471"/>
      <c r="S749" s="471"/>
      <c r="T749" s="471"/>
      <c r="U749" s="471"/>
      <c r="V749" s="471"/>
      <c r="W749" s="84"/>
      <c r="X749" s="84"/>
      <c r="Y749" s="84"/>
      <c r="Z749" s="90"/>
      <c r="AA749" s="91">
        <f>TRUNC(D749*I749*[186]기계경비적용기준!E18,0)</f>
        <v>22864</v>
      </c>
      <c r="AB749" s="91"/>
      <c r="AC749" s="91"/>
      <c r="AD749" s="92" t="s">
        <v>4</v>
      </c>
    </row>
    <row r="750" spans="2:30" ht="19.7" customHeight="1">
      <c r="B750" s="88" t="s">
        <v>4</v>
      </c>
      <c r="C750" s="89" t="s">
        <v>4</v>
      </c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90"/>
      <c r="AA750" s="91"/>
      <c r="AB750" s="91"/>
      <c r="AC750" s="91"/>
      <c r="AD750" s="92" t="s">
        <v>4</v>
      </c>
    </row>
    <row r="751" spans="2:30" ht="19.7" customHeight="1">
      <c r="B751" s="82" t="s">
        <v>829</v>
      </c>
      <c r="C751" s="83" t="s">
        <v>830</v>
      </c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5" t="str">
        <f>TEXT(AA751+AB751+AC751,"#,##0")</f>
        <v>65,864</v>
      </c>
      <c r="AA751" s="86">
        <f>TRUNC(AA752+AA753)</f>
        <v>22864</v>
      </c>
      <c r="AB751" s="86">
        <f>TRUNC(AB752+AB753)</f>
        <v>0</v>
      </c>
      <c r="AC751" s="86">
        <f>TRUNC(AC752+AC753)</f>
        <v>43000</v>
      </c>
      <c r="AD751" s="87"/>
    </row>
    <row r="752" spans="2:30" ht="19.7" customHeight="1">
      <c r="B752" s="88" t="s">
        <v>592</v>
      </c>
      <c r="C752" s="89" t="s">
        <v>4</v>
      </c>
      <c r="D752" s="471">
        <v>215000000</v>
      </c>
      <c r="E752" s="471"/>
      <c r="F752" s="471"/>
      <c r="G752" s="471"/>
      <c r="H752" s="471"/>
      <c r="I752" s="471" t="s">
        <v>605</v>
      </c>
      <c r="J752" s="471"/>
      <c r="K752" s="471">
        <v>2000</v>
      </c>
      <c r="L752" s="471"/>
      <c r="M752" s="471"/>
      <c r="N752" s="84" t="s">
        <v>594</v>
      </c>
      <c r="O752" s="471" t="s">
        <v>595</v>
      </c>
      <c r="P752" s="471"/>
      <c r="Q752" s="471"/>
      <c r="R752" s="84"/>
      <c r="S752" s="84"/>
      <c r="T752" s="84"/>
      <c r="U752" s="84"/>
      <c r="V752" s="84"/>
      <c r="W752" s="84"/>
      <c r="X752" s="84"/>
      <c r="Y752" s="84"/>
      <c r="Z752" s="90"/>
      <c r="AA752" s="91"/>
      <c r="AB752" s="91"/>
      <c r="AC752" s="91">
        <f>TRUNC(D752*K752*0.0000001,0)</f>
        <v>43000</v>
      </c>
      <c r="AD752" s="92" t="s">
        <v>4</v>
      </c>
    </row>
    <row r="753" spans="2:30" ht="19.7" customHeight="1">
      <c r="B753" s="88" t="s">
        <v>602</v>
      </c>
      <c r="C753" s="89" t="s">
        <v>4</v>
      </c>
      <c r="D753" s="472">
        <v>1</v>
      </c>
      <c r="E753" s="471"/>
      <c r="F753" s="471"/>
      <c r="G753" s="84" t="s">
        <v>98</v>
      </c>
      <c r="H753" s="84" t="s">
        <v>594</v>
      </c>
      <c r="I753" s="471">
        <f>[186]노임단가!L55</f>
        <v>109748</v>
      </c>
      <c r="J753" s="471"/>
      <c r="K753" s="471"/>
      <c r="L753" s="471"/>
      <c r="M753" s="84" t="s">
        <v>594</v>
      </c>
      <c r="N753" s="471" t="s">
        <v>603</v>
      </c>
      <c r="O753" s="471"/>
      <c r="P753" s="471"/>
      <c r="Q753" s="471"/>
      <c r="R753" s="471"/>
      <c r="S753" s="471"/>
      <c r="T753" s="471"/>
      <c r="U753" s="471"/>
      <c r="V753" s="471"/>
      <c r="W753" s="84"/>
      <c r="X753" s="84"/>
      <c r="Y753" s="84"/>
      <c r="Z753" s="90"/>
      <c r="AA753" s="91">
        <f>TRUNC(D753*I753*[186]기계경비적용기준!E18,0)</f>
        <v>22864</v>
      </c>
      <c r="AB753" s="91"/>
      <c r="AC753" s="91"/>
      <c r="AD753" s="92" t="s">
        <v>4</v>
      </c>
    </row>
    <row r="754" spans="2:30" ht="19.7" customHeight="1">
      <c r="B754" s="88" t="s">
        <v>4</v>
      </c>
      <c r="C754" s="89" t="s">
        <v>4</v>
      </c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90"/>
      <c r="AA754" s="91"/>
      <c r="AB754" s="91"/>
      <c r="AC754" s="91"/>
      <c r="AD754" s="92" t="s">
        <v>4</v>
      </c>
    </row>
    <row r="755" spans="2:30" ht="19.7" customHeight="1">
      <c r="B755" s="82" t="s">
        <v>831</v>
      </c>
      <c r="C755" s="83" t="s">
        <v>832</v>
      </c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5" t="str">
        <f>TEXT(AA755+AB755+AC755,"#,##0")</f>
        <v>71,864</v>
      </c>
      <c r="AA755" s="86">
        <f>TRUNC(AA756+AA757)</f>
        <v>22864</v>
      </c>
      <c r="AB755" s="86">
        <f>TRUNC(AB756+AB757)</f>
        <v>0</v>
      </c>
      <c r="AC755" s="86">
        <f>TRUNC(AC756+AC757)</f>
        <v>49000</v>
      </c>
      <c r="AD755" s="87"/>
    </row>
    <row r="756" spans="2:30" ht="19.7" customHeight="1">
      <c r="B756" s="88" t="s">
        <v>592</v>
      </c>
      <c r="C756" s="89" t="s">
        <v>4</v>
      </c>
      <c r="D756" s="471">
        <v>245000000</v>
      </c>
      <c r="E756" s="471"/>
      <c r="F756" s="471"/>
      <c r="G756" s="471"/>
      <c r="H756" s="471"/>
      <c r="I756" s="471" t="s">
        <v>605</v>
      </c>
      <c r="J756" s="471"/>
      <c r="K756" s="471">
        <v>2000</v>
      </c>
      <c r="L756" s="471"/>
      <c r="M756" s="471"/>
      <c r="N756" s="84" t="s">
        <v>594</v>
      </c>
      <c r="O756" s="471" t="s">
        <v>595</v>
      </c>
      <c r="P756" s="471"/>
      <c r="Q756" s="471"/>
      <c r="R756" s="84"/>
      <c r="S756" s="84"/>
      <c r="T756" s="84"/>
      <c r="U756" s="84"/>
      <c r="V756" s="84"/>
      <c r="W756" s="84"/>
      <c r="X756" s="84"/>
      <c r="Y756" s="84"/>
      <c r="Z756" s="90"/>
      <c r="AA756" s="91"/>
      <c r="AB756" s="91"/>
      <c r="AC756" s="91">
        <f>TRUNC(D756*K756*0.0000001,0)</f>
        <v>49000</v>
      </c>
      <c r="AD756" s="92" t="s">
        <v>4</v>
      </c>
    </row>
    <row r="757" spans="2:30" ht="19.7" customHeight="1">
      <c r="B757" s="88" t="s">
        <v>602</v>
      </c>
      <c r="C757" s="89" t="s">
        <v>4</v>
      </c>
      <c r="D757" s="472">
        <v>1</v>
      </c>
      <c r="E757" s="471"/>
      <c r="F757" s="471"/>
      <c r="G757" s="84" t="s">
        <v>98</v>
      </c>
      <c r="H757" s="84" t="s">
        <v>594</v>
      </c>
      <c r="I757" s="471">
        <f>[186]노임단가!L55</f>
        <v>109748</v>
      </c>
      <c r="J757" s="471"/>
      <c r="K757" s="471"/>
      <c r="L757" s="471"/>
      <c r="M757" s="84" t="s">
        <v>594</v>
      </c>
      <c r="N757" s="471" t="s">
        <v>603</v>
      </c>
      <c r="O757" s="471"/>
      <c r="P757" s="471"/>
      <c r="Q757" s="471"/>
      <c r="R757" s="471"/>
      <c r="S757" s="471"/>
      <c r="T757" s="471"/>
      <c r="U757" s="471"/>
      <c r="V757" s="471"/>
      <c r="W757" s="84"/>
      <c r="X757" s="84"/>
      <c r="Y757" s="84"/>
      <c r="Z757" s="90"/>
      <c r="AA757" s="91">
        <f>TRUNC(D757*I757*[186]기계경비적용기준!E18,0)</f>
        <v>22864</v>
      </c>
      <c r="AB757" s="91"/>
      <c r="AC757" s="91"/>
      <c r="AD757" s="92" t="s">
        <v>4</v>
      </c>
    </row>
    <row r="758" spans="2:30" ht="19.7" customHeight="1">
      <c r="B758" s="88" t="s">
        <v>4</v>
      </c>
      <c r="C758" s="89" t="s">
        <v>4</v>
      </c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90"/>
      <c r="AA758" s="91"/>
      <c r="AB758" s="91"/>
      <c r="AC758" s="91"/>
      <c r="AD758" s="92" t="s">
        <v>4</v>
      </c>
    </row>
    <row r="759" spans="2:30" ht="19.7" customHeight="1">
      <c r="B759" s="82" t="s">
        <v>833</v>
      </c>
      <c r="C759" s="83" t="s">
        <v>834</v>
      </c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5" t="str">
        <f>TEXT(AA759+AB759+AC759,"#,##0")</f>
        <v>78,864</v>
      </c>
      <c r="AA759" s="86">
        <f>TRUNC(AA760+AA761)</f>
        <v>22864</v>
      </c>
      <c r="AB759" s="86">
        <f>TRUNC(AB760+AB761)</f>
        <v>0</v>
      </c>
      <c r="AC759" s="86">
        <f>TRUNC(AC760+AC761)</f>
        <v>56000</v>
      </c>
      <c r="AD759" s="87"/>
    </row>
    <row r="760" spans="2:30" ht="19.7" customHeight="1">
      <c r="B760" s="88" t="s">
        <v>592</v>
      </c>
      <c r="C760" s="89" t="s">
        <v>4</v>
      </c>
      <c r="D760" s="471">
        <v>280000000</v>
      </c>
      <c r="E760" s="471"/>
      <c r="F760" s="471"/>
      <c r="G760" s="471"/>
      <c r="H760" s="471"/>
      <c r="I760" s="471" t="s">
        <v>605</v>
      </c>
      <c r="J760" s="471"/>
      <c r="K760" s="471">
        <v>2000</v>
      </c>
      <c r="L760" s="471"/>
      <c r="M760" s="471"/>
      <c r="N760" s="84" t="s">
        <v>594</v>
      </c>
      <c r="O760" s="471" t="s">
        <v>595</v>
      </c>
      <c r="P760" s="471"/>
      <c r="Q760" s="471"/>
      <c r="R760" s="84"/>
      <c r="S760" s="84"/>
      <c r="T760" s="84"/>
      <c r="U760" s="84"/>
      <c r="V760" s="84"/>
      <c r="W760" s="84"/>
      <c r="X760" s="84"/>
      <c r="Y760" s="84"/>
      <c r="Z760" s="90"/>
      <c r="AA760" s="91"/>
      <c r="AB760" s="91"/>
      <c r="AC760" s="91">
        <f>TRUNC(D760*K760*0.0000001,0)</f>
        <v>56000</v>
      </c>
      <c r="AD760" s="92" t="s">
        <v>4</v>
      </c>
    </row>
    <row r="761" spans="2:30" ht="19.7" customHeight="1">
      <c r="B761" s="88" t="s">
        <v>602</v>
      </c>
      <c r="C761" s="89" t="s">
        <v>4</v>
      </c>
      <c r="D761" s="472">
        <v>1</v>
      </c>
      <c r="E761" s="471"/>
      <c r="F761" s="471"/>
      <c r="G761" s="84" t="s">
        <v>98</v>
      </c>
      <c r="H761" s="84" t="s">
        <v>594</v>
      </c>
      <c r="I761" s="471">
        <f>[186]노임단가!L55</f>
        <v>109748</v>
      </c>
      <c r="J761" s="471"/>
      <c r="K761" s="471"/>
      <c r="L761" s="471"/>
      <c r="M761" s="84" t="s">
        <v>594</v>
      </c>
      <c r="N761" s="471" t="s">
        <v>603</v>
      </c>
      <c r="O761" s="471"/>
      <c r="P761" s="471"/>
      <c r="Q761" s="471"/>
      <c r="R761" s="471"/>
      <c r="S761" s="471"/>
      <c r="T761" s="471"/>
      <c r="U761" s="471"/>
      <c r="V761" s="471"/>
      <c r="W761" s="84"/>
      <c r="X761" s="84"/>
      <c r="Y761" s="84"/>
      <c r="Z761" s="90"/>
      <c r="AA761" s="91">
        <f>TRUNC(D761*I761*[186]기계경비적용기준!E18,0)</f>
        <v>22864</v>
      </c>
      <c r="AB761" s="91"/>
      <c r="AC761" s="91"/>
      <c r="AD761" s="92" t="s">
        <v>4</v>
      </c>
    </row>
    <row r="762" spans="2:30" ht="19.7" customHeight="1">
      <c r="B762" s="88" t="s">
        <v>4</v>
      </c>
      <c r="C762" s="89" t="s">
        <v>4</v>
      </c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90"/>
      <c r="AA762" s="91"/>
      <c r="AB762" s="91"/>
      <c r="AC762" s="91"/>
      <c r="AD762" s="92" t="s">
        <v>4</v>
      </c>
    </row>
    <row r="763" spans="2:30" ht="19.7" customHeight="1">
      <c r="B763" s="107" t="s">
        <v>835</v>
      </c>
      <c r="C763" s="108" t="s">
        <v>836</v>
      </c>
      <c r="D763" s="103"/>
      <c r="E763" s="103"/>
      <c r="F763" s="103"/>
      <c r="G763" s="103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103"/>
      <c r="W763" s="103"/>
      <c r="X763" s="103"/>
      <c r="Y763" s="103"/>
      <c r="Z763" s="109" t="str">
        <f>TEXT(AA763+AB763+AC763,"#,##0")</f>
        <v>91,264</v>
      </c>
      <c r="AA763" s="110">
        <f>TRUNC(AA764+AA765)</f>
        <v>22864</v>
      </c>
      <c r="AB763" s="110">
        <f>TRUNC(AB764+AB765)</f>
        <v>0</v>
      </c>
      <c r="AC763" s="110">
        <f>TRUNC(AC764+AC765)</f>
        <v>68400</v>
      </c>
      <c r="AD763" s="111"/>
    </row>
    <row r="764" spans="2:30" ht="19.7" customHeight="1">
      <c r="B764" s="88" t="s">
        <v>592</v>
      </c>
      <c r="C764" s="89" t="s">
        <v>4</v>
      </c>
      <c r="D764" s="471">
        <v>342000000</v>
      </c>
      <c r="E764" s="471"/>
      <c r="F764" s="471"/>
      <c r="G764" s="471"/>
      <c r="H764" s="471"/>
      <c r="I764" s="471" t="s">
        <v>605</v>
      </c>
      <c r="J764" s="471"/>
      <c r="K764" s="471">
        <v>2000</v>
      </c>
      <c r="L764" s="471"/>
      <c r="M764" s="471"/>
      <c r="N764" s="84" t="s">
        <v>594</v>
      </c>
      <c r="O764" s="471" t="s">
        <v>595</v>
      </c>
      <c r="P764" s="471"/>
      <c r="Q764" s="471"/>
      <c r="R764" s="84"/>
      <c r="S764" s="84"/>
      <c r="T764" s="84"/>
      <c r="U764" s="84"/>
      <c r="V764" s="84"/>
      <c r="W764" s="84"/>
      <c r="X764" s="84"/>
      <c r="Y764" s="84"/>
      <c r="Z764" s="90"/>
      <c r="AA764" s="91"/>
      <c r="AB764" s="91"/>
      <c r="AC764" s="91">
        <f>TRUNC(D764*K764*0.0000001,0)</f>
        <v>68400</v>
      </c>
      <c r="AD764" s="92" t="s">
        <v>4</v>
      </c>
    </row>
    <row r="765" spans="2:30" ht="19.7" customHeight="1">
      <c r="B765" s="88" t="s">
        <v>602</v>
      </c>
      <c r="C765" s="89" t="s">
        <v>4</v>
      </c>
      <c r="D765" s="472">
        <v>1</v>
      </c>
      <c r="E765" s="471"/>
      <c r="F765" s="471"/>
      <c r="G765" s="84" t="s">
        <v>98</v>
      </c>
      <c r="H765" s="84" t="s">
        <v>594</v>
      </c>
      <c r="I765" s="471">
        <f>[186]노임단가!L55</f>
        <v>109748</v>
      </c>
      <c r="J765" s="471"/>
      <c r="K765" s="471"/>
      <c r="L765" s="471"/>
      <c r="M765" s="84" t="s">
        <v>594</v>
      </c>
      <c r="N765" s="471" t="s">
        <v>603</v>
      </c>
      <c r="O765" s="471"/>
      <c r="P765" s="471"/>
      <c r="Q765" s="471"/>
      <c r="R765" s="471"/>
      <c r="S765" s="471"/>
      <c r="T765" s="471"/>
      <c r="U765" s="471"/>
      <c r="V765" s="471"/>
      <c r="W765" s="84"/>
      <c r="X765" s="84"/>
      <c r="Y765" s="84"/>
      <c r="Z765" s="90"/>
      <c r="AA765" s="91">
        <f>TRUNC(D765*I765*[186]기계경비적용기준!E18,0)</f>
        <v>22864</v>
      </c>
      <c r="AB765" s="91"/>
      <c r="AC765" s="91"/>
      <c r="AD765" s="92" t="s">
        <v>4</v>
      </c>
    </row>
    <row r="766" spans="2:30" ht="19.7" customHeight="1">
      <c r="B766" s="88" t="s">
        <v>4</v>
      </c>
      <c r="C766" s="89" t="s">
        <v>4</v>
      </c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90"/>
      <c r="AA766" s="91"/>
      <c r="AB766" s="91"/>
      <c r="AC766" s="91"/>
      <c r="AD766" s="92" t="s">
        <v>4</v>
      </c>
    </row>
    <row r="767" spans="2:30" ht="19.7" customHeight="1">
      <c r="B767" s="82" t="s">
        <v>837</v>
      </c>
      <c r="C767" s="83" t="s">
        <v>838</v>
      </c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5" t="str">
        <f>TEXT(AA767+AB767+AC767,"#,##0")</f>
        <v>4,046</v>
      </c>
      <c r="AA767" s="86">
        <f>TRUNC(AA768)</f>
        <v>0</v>
      </c>
      <c r="AB767" s="86">
        <f>TRUNC(AB768)</f>
        <v>0</v>
      </c>
      <c r="AC767" s="86">
        <f>TRUNC(AC768)</f>
        <v>4046</v>
      </c>
      <c r="AD767" s="87"/>
    </row>
    <row r="768" spans="2:30" ht="19.7" customHeight="1">
      <c r="B768" s="88" t="s">
        <v>685</v>
      </c>
      <c r="C768" s="89" t="s">
        <v>4</v>
      </c>
      <c r="D768" s="471">
        <v>22545000</v>
      </c>
      <c r="E768" s="471"/>
      <c r="F768" s="471"/>
      <c r="G768" s="471"/>
      <c r="H768" s="471"/>
      <c r="I768" s="471" t="s">
        <v>605</v>
      </c>
      <c r="J768" s="471"/>
      <c r="K768" s="471">
        <v>1795</v>
      </c>
      <c r="L768" s="471"/>
      <c r="M768" s="471"/>
      <c r="N768" s="84" t="s">
        <v>594</v>
      </c>
      <c r="O768" s="471" t="s">
        <v>595</v>
      </c>
      <c r="P768" s="471"/>
      <c r="Q768" s="471"/>
      <c r="R768" s="84"/>
      <c r="S768" s="84"/>
      <c r="T768" s="84"/>
      <c r="U768" s="84"/>
      <c r="V768" s="84"/>
      <c r="W768" s="84"/>
      <c r="X768" s="84"/>
      <c r="Y768" s="84"/>
      <c r="Z768" s="90"/>
      <c r="AA768" s="91"/>
      <c r="AB768" s="91"/>
      <c r="AC768" s="91">
        <f>TRUNC(D768*K768*0.0000001,0)</f>
        <v>4046</v>
      </c>
      <c r="AD768" s="92" t="s">
        <v>4</v>
      </c>
    </row>
    <row r="769" spans="2:30" ht="19.7" customHeight="1">
      <c r="B769" s="88" t="s">
        <v>4</v>
      </c>
      <c r="C769" s="89" t="s">
        <v>4</v>
      </c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90"/>
      <c r="AA769" s="91"/>
      <c r="AB769" s="91"/>
      <c r="AC769" s="91"/>
      <c r="AD769" s="92" t="s">
        <v>4</v>
      </c>
    </row>
    <row r="770" spans="2:30" ht="19.7" customHeight="1">
      <c r="B770" s="82" t="s">
        <v>839</v>
      </c>
      <c r="C770" s="83" t="s">
        <v>840</v>
      </c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5" t="str">
        <f>TEXT(AA770+AB770+AC770,"#,##0")</f>
        <v>5,012</v>
      </c>
      <c r="AA770" s="86">
        <f>TRUNC(AA771)</f>
        <v>0</v>
      </c>
      <c r="AB770" s="86">
        <f>TRUNC(AB771)</f>
        <v>0</v>
      </c>
      <c r="AC770" s="86">
        <f>TRUNC(AC771)</f>
        <v>5012</v>
      </c>
      <c r="AD770" s="87"/>
    </row>
    <row r="771" spans="2:30" ht="19.7" customHeight="1">
      <c r="B771" s="88" t="s">
        <v>685</v>
      </c>
      <c r="C771" s="89" t="s">
        <v>4</v>
      </c>
      <c r="D771" s="471">
        <v>27927000</v>
      </c>
      <c r="E771" s="471"/>
      <c r="F771" s="471"/>
      <c r="G771" s="471"/>
      <c r="H771" s="471"/>
      <c r="I771" s="471" t="s">
        <v>605</v>
      </c>
      <c r="J771" s="471"/>
      <c r="K771" s="471">
        <v>1795</v>
      </c>
      <c r="L771" s="471"/>
      <c r="M771" s="471"/>
      <c r="N771" s="84" t="s">
        <v>594</v>
      </c>
      <c r="O771" s="471" t="s">
        <v>595</v>
      </c>
      <c r="P771" s="471"/>
      <c r="Q771" s="471"/>
      <c r="R771" s="84"/>
      <c r="S771" s="84"/>
      <c r="T771" s="84"/>
      <c r="U771" s="84"/>
      <c r="V771" s="84"/>
      <c r="W771" s="84"/>
      <c r="X771" s="84"/>
      <c r="Y771" s="84"/>
      <c r="Z771" s="90"/>
      <c r="AA771" s="91"/>
      <c r="AB771" s="91"/>
      <c r="AC771" s="91">
        <f>TRUNC(D771*K771*0.0000001,0)</f>
        <v>5012</v>
      </c>
      <c r="AD771" s="92" t="s">
        <v>4</v>
      </c>
    </row>
    <row r="772" spans="2:30" ht="19.7" customHeight="1">
      <c r="B772" s="88" t="s">
        <v>4</v>
      </c>
      <c r="C772" s="89" t="s">
        <v>4</v>
      </c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90"/>
      <c r="AA772" s="91"/>
      <c r="AB772" s="91"/>
      <c r="AC772" s="91"/>
      <c r="AD772" s="92" t="s">
        <v>4</v>
      </c>
    </row>
    <row r="773" spans="2:30" ht="19.7" customHeight="1">
      <c r="B773" s="82" t="s">
        <v>841</v>
      </c>
      <c r="C773" s="83" t="s">
        <v>842</v>
      </c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5" t="str">
        <f>TEXT(AA773+AB773+AC773,"#,##0")</f>
        <v>5,979</v>
      </c>
      <c r="AA773" s="86">
        <f>TRUNC(AA774)</f>
        <v>0</v>
      </c>
      <c r="AB773" s="86">
        <f>TRUNC(AB774)</f>
        <v>0</v>
      </c>
      <c r="AC773" s="86">
        <f>TRUNC(AC774)</f>
        <v>5979</v>
      </c>
      <c r="AD773" s="87"/>
    </row>
    <row r="774" spans="2:30" ht="19.7" customHeight="1">
      <c r="B774" s="88" t="s">
        <v>685</v>
      </c>
      <c r="C774" s="89" t="s">
        <v>4</v>
      </c>
      <c r="D774" s="471">
        <v>33310000</v>
      </c>
      <c r="E774" s="471"/>
      <c r="F774" s="471"/>
      <c r="G774" s="471"/>
      <c r="H774" s="471"/>
      <c r="I774" s="471" t="s">
        <v>605</v>
      </c>
      <c r="J774" s="471"/>
      <c r="K774" s="471">
        <v>1795</v>
      </c>
      <c r="L774" s="471"/>
      <c r="M774" s="471"/>
      <c r="N774" s="84" t="s">
        <v>594</v>
      </c>
      <c r="O774" s="471" t="s">
        <v>595</v>
      </c>
      <c r="P774" s="471"/>
      <c r="Q774" s="471"/>
      <c r="R774" s="84"/>
      <c r="S774" s="84"/>
      <c r="T774" s="84"/>
      <c r="U774" s="84"/>
      <c r="V774" s="84"/>
      <c r="W774" s="84"/>
      <c r="X774" s="84"/>
      <c r="Y774" s="84"/>
      <c r="Z774" s="90"/>
      <c r="AA774" s="91"/>
      <c r="AB774" s="91"/>
      <c r="AC774" s="91">
        <f>TRUNC(D774*K774*0.0000001,0)</f>
        <v>5979</v>
      </c>
      <c r="AD774" s="92" t="s">
        <v>4</v>
      </c>
    </row>
    <row r="775" spans="2:30" ht="19.7" customHeight="1">
      <c r="B775" s="88" t="s">
        <v>4</v>
      </c>
      <c r="C775" s="89" t="s">
        <v>4</v>
      </c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90"/>
      <c r="AA775" s="91"/>
      <c r="AB775" s="91"/>
      <c r="AC775" s="91"/>
      <c r="AD775" s="92" t="s">
        <v>4</v>
      </c>
    </row>
    <row r="776" spans="2:30" ht="19.7" customHeight="1">
      <c r="B776" s="82" t="s">
        <v>843</v>
      </c>
      <c r="C776" s="83" t="s">
        <v>844</v>
      </c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5" t="str">
        <f>TEXT(AA776+AB776+AC776,"#,##0")</f>
        <v>6,945</v>
      </c>
      <c r="AA776" s="86">
        <f>TRUNC(AA777)</f>
        <v>0</v>
      </c>
      <c r="AB776" s="86">
        <f>TRUNC(AB777)</f>
        <v>0</v>
      </c>
      <c r="AC776" s="86">
        <f>TRUNC(AC777)</f>
        <v>6945</v>
      </c>
      <c r="AD776" s="87"/>
    </row>
    <row r="777" spans="2:30" ht="19.7" customHeight="1">
      <c r="B777" s="88" t="s">
        <v>685</v>
      </c>
      <c r="C777" s="89" t="s">
        <v>4</v>
      </c>
      <c r="D777" s="471">
        <v>38692000</v>
      </c>
      <c r="E777" s="471"/>
      <c r="F777" s="471"/>
      <c r="G777" s="471"/>
      <c r="H777" s="471"/>
      <c r="I777" s="471" t="s">
        <v>605</v>
      </c>
      <c r="J777" s="471"/>
      <c r="K777" s="471">
        <v>1795</v>
      </c>
      <c r="L777" s="471"/>
      <c r="M777" s="471"/>
      <c r="N777" s="84" t="s">
        <v>594</v>
      </c>
      <c r="O777" s="471" t="s">
        <v>595</v>
      </c>
      <c r="P777" s="471"/>
      <c r="Q777" s="471"/>
      <c r="R777" s="84"/>
      <c r="S777" s="84"/>
      <c r="T777" s="84"/>
      <c r="U777" s="84"/>
      <c r="V777" s="84"/>
      <c r="W777" s="84"/>
      <c r="X777" s="84"/>
      <c r="Y777" s="84"/>
      <c r="Z777" s="90"/>
      <c r="AA777" s="91"/>
      <c r="AB777" s="91"/>
      <c r="AC777" s="91">
        <f>TRUNC(D777*K777*0.0000001,0)</f>
        <v>6945</v>
      </c>
      <c r="AD777" s="92" t="s">
        <v>4</v>
      </c>
    </row>
    <row r="778" spans="2:30" ht="19.7" customHeight="1">
      <c r="B778" s="88" t="s">
        <v>4</v>
      </c>
      <c r="C778" s="89" t="s">
        <v>4</v>
      </c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90"/>
      <c r="AA778" s="91"/>
      <c r="AB778" s="91"/>
      <c r="AC778" s="91"/>
      <c r="AD778" s="92" t="s">
        <v>4</v>
      </c>
    </row>
    <row r="779" spans="2:30" ht="19.7" customHeight="1">
      <c r="B779" s="82" t="s">
        <v>845</v>
      </c>
      <c r="C779" s="83" t="s">
        <v>846</v>
      </c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5" t="str">
        <f>TEXT(AA779+AB779+AC779,"#,##0")</f>
        <v>20,786</v>
      </c>
      <c r="AA779" s="86">
        <f>TRUNC(AA780+AA781+AA782+AA783)</f>
        <v>17026</v>
      </c>
      <c r="AB779" s="86">
        <f>TRUNC(AB780+AB781+AB782+AB783)</f>
        <v>2215</v>
      </c>
      <c r="AC779" s="86">
        <f>TRUNC(AC780+AC781+AC782+AC783)</f>
        <v>1545</v>
      </c>
      <c r="AD779" s="87"/>
    </row>
    <row r="780" spans="2:30" ht="19.7" customHeight="1">
      <c r="B780" s="88" t="s">
        <v>592</v>
      </c>
      <c r="C780" s="89" t="s">
        <v>4</v>
      </c>
      <c r="D780" s="471">
        <v>4510</v>
      </c>
      <c r="E780" s="471"/>
      <c r="F780" s="471"/>
      <c r="G780" s="471"/>
      <c r="H780" s="471"/>
      <c r="I780" s="471" t="s">
        <v>593</v>
      </c>
      <c r="J780" s="471"/>
      <c r="K780" s="476">
        <f>[186]기계경비적용기준!D7</f>
        <v>1153.3</v>
      </c>
      <c r="L780" s="471"/>
      <c r="M780" s="471"/>
      <c r="N780" s="84" t="s">
        <v>594</v>
      </c>
      <c r="O780" s="471">
        <v>2971</v>
      </c>
      <c r="P780" s="471"/>
      <c r="Q780" s="471"/>
      <c r="R780" s="84" t="s">
        <v>594</v>
      </c>
      <c r="S780" s="471" t="s">
        <v>595</v>
      </c>
      <c r="T780" s="471"/>
      <c r="U780" s="471"/>
      <c r="V780" s="84"/>
      <c r="W780" s="84"/>
      <c r="X780" s="84"/>
      <c r="Y780" s="84"/>
      <c r="Z780" s="90"/>
      <c r="AA780" s="91"/>
      <c r="AB780" s="91"/>
      <c r="AC780" s="91">
        <f>TRUNC(TRUNC(D780*K780)/1000) * 1000*O780*0.0000001</f>
        <v>1545.2170999999998</v>
      </c>
      <c r="AD780" s="92" t="s">
        <v>4</v>
      </c>
    </row>
    <row r="781" spans="2:30" ht="19.7" customHeight="1">
      <c r="B781" s="88" t="s">
        <v>596</v>
      </c>
      <c r="C781" s="89" t="s">
        <v>796</v>
      </c>
      <c r="D781" s="470">
        <v>1.3</v>
      </c>
      <c r="E781" s="471"/>
      <c r="F781" s="471"/>
      <c r="G781" s="471"/>
      <c r="H781" s="84" t="s">
        <v>598</v>
      </c>
      <c r="I781" s="84" t="s">
        <v>594</v>
      </c>
      <c r="J781" s="471">
        <f>[186]자재단가!R5</f>
        <v>1671</v>
      </c>
      <c r="K781" s="471"/>
      <c r="L781" s="471"/>
      <c r="M781" s="471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90"/>
      <c r="AA781" s="91"/>
      <c r="AB781" s="91">
        <f>TRUNC(D781*J781,0)</f>
        <v>2172</v>
      </c>
      <c r="AC781" s="91"/>
      <c r="AD781" s="92" t="s">
        <v>4</v>
      </c>
    </row>
    <row r="782" spans="2:30" ht="19.7" customHeight="1">
      <c r="B782" s="88" t="s">
        <v>599</v>
      </c>
      <c r="C782" s="89" t="s">
        <v>600</v>
      </c>
      <c r="D782" s="470">
        <v>2</v>
      </c>
      <c r="E782" s="471"/>
      <c r="F782" s="471"/>
      <c r="G782" s="471"/>
      <c r="H782" s="84" t="s">
        <v>601</v>
      </c>
      <c r="I782" s="84" t="s">
        <v>594</v>
      </c>
      <c r="J782" s="471">
        <f>AB781</f>
        <v>2172</v>
      </c>
      <c r="K782" s="471"/>
      <c r="L782" s="471"/>
      <c r="M782" s="471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90"/>
      <c r="AA782" s="91"/>
      <c r="AB782" s="91">
        <f>TRUNC(D782/100*J782,0)</f>
        <v>43</v>
      </c>
      <c r="AC782" s="91"/>
      <c r="AD782" s="92" t="s">
        <v>4</v>
      </c>
    </row>
    <row r="783" spans="2:30" ht="19.7" customHeight="1">
      <c r="B783" s="88" t="s">
        <v>236</v>
      </c>
      <c r="C783" s="89" t="s">
        <v>4</v>
      </c>
      <c r="D783" s="472">
        <v>1</v>
      </c>
      <c r="E783" s="471"/>
      <c r="F783" s="471"/>
      <c r="G783" s="84" t="s">
        <v>98</v>
      </c>
      <c r="H783" s="84" t="s">
        <v>594</v>
      </c>
      <c r="I783" s="471">
        <f>[186]노임단가!L59</f>
        <v>81728</v>
      </c>
      <c r="J783" s="471"/>
      <c r="K783" s="471"/>
      <c r="L783" s="471"/>
      <c r="M783" s="84" t="s">
        <v>594</v>
      </c>
      <c r="N783" s="471" t="s">
        <v>603</v>
      </c>
      <c r="O783" s="471"/>
      <c r="P783" s="471"/>
      <c r="Q783" s="471"/>
      <c r="R783" s="471"/>
      <c r="S783" s="471"/>
      <c r="T783" s="471"/>
      <c r="U783" s="471"/>
      <c r="V783" s="471"/>
      <c r="W783" s="84"/>
      <c r="X783" s="84"/>
      <c r="Y783" s="84"/>
      <c r="Z783" s="90"/>
      <c r="AA783" s="91">
        <f>TRUNC(D783*I783*[186]기계경비적용기준!E18,0)</f>
        <v>17026</v>
      </c>
      <c r="AB783" s="91"/>
      <c r="AC783" s="91"/>
      <c r="AD783" s="92" t="s">
        <v>4</v>
      </c>
    </row>
    <row r="784" spans="2:30" ht="19.7" customHeight="1">
      <c r="B784" s="88" t="s">
        <v>4</v>
      </c>
      <c r="C784" s="89" t="s">
        <v>4</v>
      </c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90"/>
      <c r="AA784" s="91"/>
      <c r="AB784" s="91"/>
      <c r="AC784" s="91"/>
      <c r="AD784" s="92" t="s">
        <v>4</v>
      </c>
    </row>
    <row r="785" spans="2:30" ht="19.7" customHeight="1">
      <c r="B785" s="82" t="s">
        <v>847</v>
      </c>
      <c r="C785" s="83" t="s">
        <v>848</v>
      </c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5" t="str">
        <f>TEXT(AA785+AB785+AC785,"#,##0")</f>
        <v>21,872</v>
      </c>
      <c r="AA785" s="86">
        <f>TRUNC(AA786+AA787+AA788+AA789)</f>
        <v>17026</v>
      </c>
      <c r="AB785" s="86">
        <f>TRUNC(AB786+AB787+AB788+AB789)</f>
        <v>2215</v>
      </c>
      <c r="AC785" s="86">
        <f>TRUNC(AC786+AC787+AC788+AC789)</f>
        <v>2631</v>
      </c>
      <c r="AD785" s="87"/>
    </row>
    <row r="786" spans="2:30" ht="19.7" customHeight="1">
      <c r="B786" s="88" t="s">
        <v>592</v>
      </c>
      <c r="C786" s="89" t="s">
        <v>4</v>
      </c>
      <c r="D786" s="471">
        <v>7681</v>
      </c>
      <c r="E786" s="471"/>
      <c r="F786" s="471"/>
      <c r="G786" s="471"/>
      <c r="H786" s="471"/>
      <c r="I786" s="471" t="s">
        <v>593</v>
      </c>
      <c r="J786" s="471"/>
      <c r="K786" s="476">
        <f>[186]기계경비적용기준!D7</f>
        <v>1153.3</v>
      </c>
      <c r="L786" s="471"/>
      <c r="M786" s="471"/>
      <c r="N786" s="84" t="s">
        <v>594</v>
      </c>
      <c r="O786" s="471">
        <v>2971</v>
      </c>
      <c r="P786" s="471"/>
      <c r="Q786" s="471"/>
      <c r="R786" s="84" t="s">
        <v>594</v>
      </c>
      <c r="S786" s="471" t="s">
        <v>595</v>
      </c>
      <c r="T786" s="471"/>
      <c r="U786" s="471"/>
      <c r="V786" s="84"/>
      <c r="W786" s="84"/>
      <c r="X786" s="84"/>
      <c r="Y786" s="84"/>
      <c r="Z786" s="90"/>
      <c r="AA786" s="91"/>
      <c r="AB786" s="91"/>
      <c r="AC786" s="91">
        <f>TRUNC(TRUNC(D786*K786)/1000) * 1000*O786*0.0000001</f>
        <v>2631.7118</v>
      </c>
      <c r="AD786" s="92" t="s">
        <v>4</v>
      </c>
    </row>
    <row r="787" spans="2:30" ht="19.7" customHeight="1">
      <c r="B787" s="88" t="s">
        <v>596</v>
      </c>
      <c r="C787" s="89" t="s">
        <v>796</v>
      </c>
      <c r="D787" s="470">
        <v>1.3</v>
      </c>
      <c r="E787" s="471"/>
      <c r="F787" s="471"/>
      <c r="G787" s="471"/>
      <c r="H787" s="84" t="s">
        <v>598</v>
      </c>
      <c r="I787" s="84" t="s">
        <v>594</v>
      </c>
      <c r="J787" s="471">
        <f>[186]자재단가!R5</f>
        <v>1671</v>
      </c>
      <c r="K787" s="471"/>
      <c r="L787" s="471"/>
      <c r="M787" s="471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90"/>
      <c r="AA787" s="91"/>
      <c r="AB787" s="91">
        <f>TRUNC(D787*J787,0)</f>
        <v>2172</v>
      </c>
      <c r="AC787" s="91"/>
      <c r="AD787" s="92" t="s">
        <v>4</v>
      </c>
    </row>
    <row r="788" spans="2:30" ht="19.7" customHeight="1">
      <c r="B788" s="88" t="s">
        <v>599</v>
      </c>
      <c r="C788" s="89" t="s">
        <v>600</v>
      </c>
      <c r="D788" s="470">
        <v>2</v>
      </c>
      <c r="E788" s="471"/>
      <c r="F788" s="471"/>
      <c r="G788" s="471"/>
      <c r="H788" s="84" t="s">
        <v>601</v>
      </c>
      <c r="I788" s="84" t="s">
        <v>594</v>
      </c>
      <c r="J788" s="471">
        <f>AB787</f>
        <v>2172</v>
      </c>
      <c r="K788" s="471"/>
      <c r="L788" s="471"/>
      <c r="M788" s="471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90"/>
      <c r="AA788" s="91"/>
      <c r="AB788" s="91">
        <f>TRUNC(D788/100*J788,0)</f>
        <v>43</v>
      </c>
      <c r="AC788" s="91"/>
      <c r="AD788" s="92" t="s">
        <v>4</v>
      </c>
    </row>
    <row r="789" spans="2:30" ht="19.7" customHeight="1">
      <c r="B789" s="101" t="s">
        <v>236</v>
      </c>
      <c r="C789" s="102" t="s">
        <v>4</v>
      </c>
      <c r="D789" s="478">
        <v>1</v>
      </c>
      <c r="E789" s="477"/>
      <c r="F789" s="477"/>
      <c r="G789" s="103" t="s">
        <v>98</v>
      </c>
      <c r="H789" s="103" t="s">
        <v>594</v>
      </c>
      <c r="I789" s="477">
        <f>[186]노임단가!L59</f>
        <v>81728</v>
      </c>
      <c r="J789" s="477"/>
      <c r="K789" s="477"/>
      <c r="L789" s="477"/>
      <c r="M789" s="103" t="s">
        <v>594</v>
      </c>
      <c r="N789" s="477" t="s">
        <v>603</v>
      </c>
      <c r="O789" s="477"/>
      <c r="P789" s="477"/>
      <c r="Q789" s="477"/>
      <c r="R789" s="477"/>
      <c r="S789" s="477"/>
      <c r="T789" s="477"/>
      <c r="U789" s="477"/>
      <c r="V789" s="477"/>
      <c r="W789" s="103"/>
      <c r="X789" s="103"/>
      <c r="Y789" s="103"/>
      <c r="Z789" s="104"/>
      <c r="AA789" s="105">
        <f>TRUNC(D789*I789*[186]기계경비적용기준!E18,0)</f>
        <v>17026</v>
      </c>
      <c r="AB789" s="105"/>
      <c r="AC789" s="105"/>
      <c r="AD789" s="106" t="s">
        <v>4</v>
      </c>
    </row>
    <row r="790" spans="2:30" ht="19.7" customHeight="1">
      <c r="B790" s="88" t="s">
        <v>4</v>
      </c>
      <c r="C790" s="89" t="s">
        <v>4</v>
      </c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90"/>
      <c r="AA790" s="91"/>
      <c r="AB790" s="91"/>
      <c r="AC790" s="91"/>
      <c r="AD790" s="92" t="s">
        <v>4</v>
      </c>
    </row>
    <row r="791" spans="2:30" ht="19.7" customHeight="1">
      <c r="B791" s="82" t="s">
        <v>849</v>
      </c>
      <c r="C791" s="83" t="s">
        <v>850</v>
      </c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5" t="str">
        <f>TEXT(AA791+AB791+AC791,"#,##0")</f>
        <v>22,335</v>
      </c>
      <c r="AA791" s="86">
        <f>TRUNC(AA792+AA793+AA794+AA795)</f>
        <v>17026</v>
      </c>
      <c r="AB791" s="86">
        <f>TRUNC(AB792+AB793+AB794+AB795)</f>
        <v>2215</v>
      </c>
      <c r="AC791" s="86">
        <f>TRUNC(AC792+AC793+AC794+AC795)</f>
        <v>3094</v>
      </c>
      <c r="AD791" s="87"/>
    </row>
    <row r="792" spans="2:30" ht="19.7" customHeight="1">
      <c r="B792" s="88" t="s">
        <v>592</v>
      </c>
      <c r="C792" s="89" t="s">
        <v>4</v>
      </c>
      <c r="D792" s="471">
        <v>9033</v>
      </c>
      <c r="E792" s="471"/>
      <c r="F792" s="471"/>
      <c r="G792" s="471"/>
      <c r="H792" s="471"/>
      <c r="I792" s="471" t="s">
        <v>593</v>
      </c>
      <c r="J792" s="471"/>
      <c r="K792" s="476">
        <f>[186]기계경비적용기준!D7</f>
        <v>1153.3</v>
      </c>
      <c r="L792" s="471"/>
      <c r="M792" s="471"/>
      <c r="N792" s="84" t="s">
        <v>594</v>
      </c>
      <c r="O792" s="471">
        <v>2971</v>
      </c>
      <c r="P792" s="471"/>
      <c r="Q792" s="471"/>
      <c r="R792" s="84" t="s">
        <v>594</v>
      </c>
      <c r="S792" s="471" t="s">
        <v>595</v>
      </c>
      <c r="T792" s="471"/>
      <c r="U792" s="471"/>
      <c r="V792" s="84"/>
      <c r="W792" s="84"/>
      <c r="X792" s="84"/>
      <c r="Y792" s="84"/>
      <c r="Z792" s="90"/>
      <c r="AA792" s="91"/>
      <c r="AB792" s="91"/>
      <c r="AC792" s="91">
        <f>TRUNC(TRUNC(D792*K792)/1000) * 1000*O792*0.0000001</f>
        <v>3094.8906999999999</v>
      </c>
      <c r="AD792" s="92" t="s">
        <v>4</v>
      </c>
    </row>
    <row r="793" spans="2:30" ht="19.7" customHeight="1">
      <c r="B793" s="88" t="s">
        <v>596</v>
      </c>
      <c r="C793" s="89" t="s">
        <v>851</v>
      </c>
      <c r="D793" s="470">
        <v>1.3</v>
      </c>
      <c r="E793" s="471"/>
      <c r="F793" s="471"/>
      <c r="G793" s="471"/>
      <c r="H793" s="84" t="s">
        <v>598</v>
      </c>
      <c r="I793" s="84" t="s">
        <v>594</v>
      </c>
      <c r="J793" s="471">
        <f>[186]자재단가!R5</f>
        <v>1671</v>
      </c>
      <c r="K793" s="471"/>
      <c r="L793" s="471"/>
      <c r="M793" s="471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90"/>
      <c r="AA793" s="91"/>
      <c r="AB793" s="91">
        <f>TRUNC(D793*J793,0)</f>
        <v>2172</v>
      </c>
      <c r="AC793" s="91"/>
      <c r="AD793" s="92" t="s">
        <v>4</v>
      </c>
    </row>
    <row r="794" spans="2:30" ht="19.7" customHeight="1">
      <c r="B794" s="88" t="s">
        <v>599</v>
      </c>
      <c r="C794" s="89" t="s">
        <v>600</v>
      </c>
      <c r="D794" s="470">
        <v>2</v>
      </c>
      <c r="E794" s="471"/>
      <c r="F794" s="471"/>
      <c r="G794" s="471"/>
      <c r="H794" s="84" t="s">
        <v>601</v>
      </c>
      <c r="I794" s="84" t="s">
        <v>594</v>
      </c>
      <c r="J794" s="471">
        <f>AB793</f>
        <v>2172</v>
      </c>
      <c r="K794" s="471"/>
      <c r="L794" s="471"/>
      <c r="M794" s="471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90"/>
      <c r="AA794" s="91"/>
      <c r="AB794" s="91">
        <f>TRUNC(D794/100*J794,0)</f>
        <v>43</v>
      </c>
      <c r="AC794" s="91"/>
      <c r="AD794" s="92" t="s">
        <v>4</v>
      </c>
    </row>
    <row r="795" spans="2:30" ht="19.7" customHeight="1">
      <c r="B795" s="88" t="s">
        <v>236</v>
      </c>
      <c r="C795" s="89" t="s">
        <v>4</v>
      </c>
      <c r="D795" s="472">
        <v>1</v>
      </c>
      <c r="E795" s="471"/>
      <c r="F795" s="471"/>
      <c r="G795" s="84" t="s">
        <v>98</v>
      </c>
      <c r="H795" s="84" t="s">
        <v>594</v>
      </c>
      <c r="I795" s="471">
        <f>[186]노임단가!L59</f>
        <v>81728</v>
      </c>
      <c r="J795" s="471"/>
      <c r="K795" s="471"/>
      <c r="L795" s="471"/>
      <c r="M795" s="84" t="s">
        <v>594</v>
      </c>
      <c r="N795" s="471" t="s">
        <v>603</v>
      </c>
      <c r="O795" s="471"/>
      <c r="P795" s="471"/>
      <c r="Q795" s="471"/>
      <c r="R795" s="471"/>
      <c r="S795" s="471"/>
      <c r="T795" s="471"/>
      <c r="U795" s="471"/>
      <c r="V795" s="471"/>
      <c r="W795" s="84"/>
      <c r="X795" s="84"/>
      <c r="Y795" s="84"/>
      <c r="Z795" s="90"/>
      <c r="AA795" s="91">
        <f>TRUNC(D795*I795*[186]기계경비적용기준!E18,0)</f>
        <v>17026</v>
      </c>
      <c r="AB795" s="91"/>
      <c r="AC795" s="91"/>
      <c r="AD795" s="92" t="s">
        <v>4</v>
      </c>
    </row>
    <row r="796" spans="2:30" ht="19.7" customHeight="1">
      <c r="B796" s="88" t="s">
        <v>4</v>
      </c>
      <c r="C796" s="89" t="s">
        <v>4</v>
      </c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90"/>
      <c r="AA796" s="91"/>
      <c r="AB796" s="91"/>
      <c r="AC796" s="91"/>
      <c r="AD796" s="92" t="s">
        <v>4</v>
      </c>
    </row>
    <row r="797" spans="2:30" ht="19.7" customHeight="1">
      <c r="B797" s="82" t="s">
        <v>852</v>
      </c>
      <c r="C797" s="83" t="s">
        <v>853</v>
      </c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5" t="str">
        <f>TEXT(AA797+AB797+AC797,"#,##0")</f>
        <v>24,157</v>
      </c>
      <c r="AA797" s="86">
        <f>TRUNC(AA798+AA799+AA800+AA801)</f>
        <v>17026</v>
      </c>
      <c r="AB797" s="86">
        <f>TRUNC(AB798+AB799+AB800+AB801)</f>
        <v>3408</v>
      </c>
      <c r="AC797" s="86">
        <f>TRUNC(AC798+AC799+AC800+AC801)</f>
        <v>3723</v>
      </c>
      <c r="AD797" s="87"/>
    </row>
    <row r="798" spans="2:30" ht="19.7" customHeight="1">
      <c r="B798" s="88" t="s">
        <v>592</v>
      </c>
      <c r="C798" s="89" t="s">
        <v>4</v>
      </c>
      <c r="D798" s="471">
        <v>10868</v>
      </c>
      <c r="E798" s="471"/>
      <c r="F798" s="471"/>
      <c r="G798" s="471"/>
      <c r="H798" s="471"/>
      <c r="I798" s="471" t="s">
        <v>593</v>
      </c>
      <c r="J798" s="471"/>
      <c r="K798" s="476">
        <f>[186]기계경비적용기준!D7</f>
        <v>1153.3</v>
      </c>
      <c r="L798" s="471"/>
      <c r="M798" s="471"/>
      <c r="N798" s="84" t="s">
        <v>594</v>
      </c>
      <c r="O798" s="471">
        <v>2971</v>
      </c>
      <c r="P798" s="471"/>
      <c r="Q798" s="471"/>
      <c r="R798" s="84" t="s">
        <v>594</v>
      </c>
      <c r="S798" s="471" t="s">
        <v>595</v>
      </c>
      <c r="T798" s="471"/>
      <c r="U798" s="471"/>
      <c r="V798" s="84"/>
      <c r="W798" s="84"/>
      <c r="X798" s="84"/>
      <c r="Y798" s="84"/>
      <c r="Z798" s="90"/>
      <c r="AA798" s="91"/>
      <c r="AB798" s="91"/>
      <c r="AC798" s="91">
        <f>TRUNC(TRUNC(D798*K798)/1000) * 1000*O798*0.0000001</f>
        <v>3723.8514</v>
      </c>
      <c r="AD798" s="92" t="s">
        <v>4</v>
      </c>
    </row>
    <row r="799" spans="2:30" ht="19.7" customHeight="1">
      <c r="B799" s="88" t="s">
        <v>596</v>
      </c>
      <c r="C799" s="89" t="s">
        <v>796</v>
      </c>
      <c r="D799" s="470">
        <v>2</v>
      </c>
      <c r="E799" s="471"/>
      <c r="F799" s="471"/>
      <c r="G799" s="471"/>
      <c r="H799" s="84" t="s">
        <v>598</v>
      </c>
      <c r="I799" s="84" t="s">
        <v>594</v>
      </c>
      <c r="J799" s="471">
        <f>[186]자재단가!R5</f>
        <v>1671</v>
      </c>
      <c r="K799" s="471"/>
      <c r="L799" s="471"/>
      <c r="M799" s="471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90"/>
      <c r="AA799" s="91"/>
      <c r="AB799" s="91">
        <f>TRUNC(D799*J799,0)</f>
        <v>3342</v>
      </c>
      <c r="AC799" s="91"/>
      <c r="AD799" s="92" t="s">
        <v>4</v>
      </c>
    </row>
    <row r="800" spans="2:30" ht="19.7" customHeight="1">
      <c r="B800" s="88" t="s">
        <v>599</v>
      </c>
      <c r="C800" s="89" t="s">
        <v>600</v>
      </c>
      <c r="D800" s="470">
        <v>2</v>
      </c>
      <c r="E800" s="471"/>
      <c r="F800" s="471"/>
      <c r="G800" s="471"/>
      <c r="H800" s="84" t="s">
        <v>601</v>
      </c>
      <c r="I800" s="84" t="s">
        <v>594</v>
      </c>
      <c r="J800" s="471">
        <f>AB799</f>
        <v>3342</v>
      </c>
      <c r="K800" s="471"/>
      <c r="L800" s="471"/>
      <c r="M800" s="471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90"/>
      <c r="AA800" s="91"/>
      <c r="AB800" s="91">
        <f>TRUNC(D800/100*J800,0)</f>
        <v>66</v>
      </c>
      <c r="AC800" s="91"/>
      <c r="AD800" s="92" t="s">
        <v>4</v>
      </c>
    </row>
    <row r="801" spans="2:30" ht="19.7" customHeight="1">
      <c r="B801" s="88" t="s">
        <v>236</v>
      </c>
      <c r="C801" s="89" t="s">
        <v>4</v>
      </c>
      <c r="D801" s="472">
        <v>1</v>
      </c>
      <c r="E801" s="471"/>
      <c r="F801" s="471"/>
      <c r="G801" s="84" t="s">
        <v>98</v>
      </c>
      <c r="H801" s="84" t="s">
        <v>594</v>
      </c>
      <c r="I801" s="471">
        <f>[186]노임단가!L59</f>
        <v>81728</v>
      </c>
      <c r="J801" s="471"/>
      <c r="K801" s="471"/>
      <c r="L801" s="471"/>
      <c r="M801" s="84" t="s">
        <v>594</v>
      </c>
      <c r="N801" s="471" t="s">
        <v>603</v>
      </c>
      <c r="O801" s="471"/>
      <c r="P801" s="471"/>
      <c r="Q801" s="471"/>
      <c r="R801" s="471"/>
      <c r="S801" s="471"/>
      <c r="T801" s="471"/>
      <c r="U801" s="471"/>
      <c r="V801" s="471"/>
      <c r="W801" s="84"/>
      <c r="X801" s="84"/>
      <c r="Y801" s="84"/>
      <c r="Z801" s="90"/>
      <c r="AA801" s="91">
        <f>TRUNC(D801*I801*[186]기계경비적용기준!E18,0)</f>
        <v>17026</v>
      </c>
      <c r="AB801" s="91"/>
      <c r="AC801" s="91"/>
      <c r="AD801" s="92" t="s">
        <v>4</v>
      </c>
    </row>
    <row r="802" spans="2:30" ht="19.7" customHeight="1">
      <c r="B802" s="88" t="s">
        <v>4</v>
      </c>
      <c r="C802" s="89" t="s">
        <v>4</v>
      </c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90"/>
      <c r="AA802" s="91"/>
      <c r="AB802" s="91"/>
      <c r="AC802" s="91"/>
      <c r="AD802" s="92" t="s">
        <v>4</v>
      </c>
    </row>
    <row r="803" spans="2:30" ht="19.7" customHeight="1">
      <c r="B803" s="82" t="s">
        <v>854</v>
      </c>
      <c r="C803" s="83" t="s">
        <v>855</v>
      </c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5" t="str">
        <f>TEXT(AA803+AB803+AC803,"#,##0")</f>
        <v>27,931</v>
      </c>
      <c r="AA803" s="86">
        <f>TRUNC(AA804+AA805+AA806+AA807)</f>
        <v>17026</v>
      </c>
      <c r="AB803" s="86">
        <f>TRUNC(AB804+AB805+AB806+AB807)</f>
        <v>6646</v>
      </c>
      <c r="AC803" s="86">
        <f>TRUNC(AC804+AC805+AC806+AC807)</f>
        <v>4259</v>
      </c>
      <c r="AD803" s="87"/>
    </row>
    <row r="804" spans="2:30" ht="19.7" customHeight="1">
      <c r="B804" s="88" t="s">
        <v>592</v>
      </c>
      <c r="C804" s="89" t="s">
        <v>4</v>
      </c>
      <c r="D804" s="471">
        <v>12432</v>
      </c>
      <c r="E804" s="471"/>
      <c r="F804" s="471"/>
      <c r="G804" s="471"/>
      <c r="H804" s="471"/>
      <c r="I804" s="471" t="s">
        <v>593</v>
      </c>
      <c r="J804" s="471"/>
      <c r="K804" s="476">
        <f>[186]기계경비적용기준!D7</f>
        <v>1153.3</v>
      </c>
      <c r="L804" s="471"/>
      <c r="M804" s="471"/>
      <c r="N804" s="84" t="s">
        <v>594</v>
      </c>
      <c r="O804" s="471">
        <v>2971</v>
      </c>
      <c r="P804" s="471"/>
      <c r="Q804" s="471"/>
      <c r="R804" s="84" t="s">
        <v>594</v>
      </c>
      <c r="S804" s="471" t="s">
        <v>595</v>
      </c>
      <c r="T804" s="471"/>
      <c r="U804" s="471"/>
      <c r="V804" s="84"/>
      <c r="W804" s="84"/>
      <c r="X804" s="84"/>
      <c r="Y804" s="84"/>
      <c r="Z804" s="90"/>
      <c r="AA804" s="91"/>
      <c r="AB804" s="91"/>
      <c r="AC804" s="91">
        <f>TRUNC(TRUNC(D804*K804)/1000) * 1000*O804*0.0000001</f>
        <v>4259.5226999999995</v>
      </c>
      <c r="AD804" s="92" t="s">
        <v>4</v>
      </c>
    </row>
    <row r="805" spans="2:30" ht="19.7" customHeight="1">
      <c r="B805" s="88" t="s">
        <v>596</v>
      </c>
      <c r="C805" s="89" t="s">
        <v>796</v>
      </c>
      <c r="D805" s="470">
        <v>3.9</v>
      </c>
      <c r="E805" s="471"/>
      <c r="F805" s="471"/>
      <c r="G805" s="471"/>
      <c r="H805" s="84" t="s">
        <v>598</v>
      </c>
      <c r="I805" s="84" t="s">
        <v>594</v>
      </c>
      <c r="J805" s="471">
        <f>[186]자재단가!R5</f>
        <v>1671</v>
      </c>
      <c r="K805" s="471"/>
      <c r="L805" s="471"/>
      <c r="M805" s="471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90"/>
      <c r="AA805" s="91"/>
      <c r="AB805" s="91">
        <f>TRUNC(D805*J805,0)</f>
        <v>6516</v>
      </c>
      <c r="AC805" s="91"/>
      <c r="AD805" s="92" t="s">
        <v>4</v>
      </c>
    </row>
    <row r="806" spans="2:30" ht="19.7" customHeight="1">
      <c r="B806" s="88" t="s">
        <v>599</v>
      </c>
      <c r="C806" s="89" t="s">
        <v>600</v>
      </c>
      <c r="D806" s="470">
        <v>2</v>
      </c>
      <c r="E806" s="471"/>
      <c r="F806" s="471"/>
      <c r="G806" s="471"/>
      <c r="H806" s="84" t="s">
        <v>601</v>
      </c>
      <c r="I806" s="84" t="s">
        <v>594</v>
      </c>
      <c r="J806" s="471">
        <f>AB805</f>
        <v>6516</v>
      </c>
      <c r="K806" s="471"/>
      <c r="L806" s="471"/>
      <c r="M806" s="471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90"/>
      <c r="AA806" s="91"/>
      <c r="AB806" s="91">
        <f>TRUNC(D806/100*J806,0)</f>
        <v>130</v>
      </c>
      <c r="AC806" s="91"/>
      <c r="AD806" s="92" t="s">
        <v>4</v>
      </c>
    </row>
    <row r="807" spans="2:30" ht="19.7" customHeight="1">
      <c r="B807" s="88" t="s">
        <v>236</v>
      </c>
      <c r="C807" s="89" t="s">
        <v>4</v>
      </c>
      <c r="D807" s="472">
        <v>1</v>
      </c>
      <c r="E807" s="471"/>
      <c r="F807" s="471"/>
      <c r="G807" s="84" t="s">
        <v>98</v>
      </c>
      <c r="H807" s="84" t="s">
        <v>594</v>
      </c>
      <c r="I807" s="471">
        <f>[186]노임단가!L59</f>
        <v>81728</v>
      </c>
      <c r="J807" s="471"/>
      <c r="K807" s="471"/>
      <c r="L807" s="471"/>
      <c r="M807" s="84" t="s">
        <v>594</v>
      </c>
      <c r="N807" s="471" t="s">
        <v>603</v>
      </c>
      <c r="O807" s="471"/>
      <c r="P807" s="471"/>
      <c r="Q807" s="471"/>
      <c r="R807" s="471"/>
      <c r="S807" s="471"/>
      <c r="T807" s="471"/>
      <c r="U807" s="471"/>
      <c r="V807" s="471"/>
      <c r="W807" s="84"/>
      <c r="X807" s="84"/>
      <c r="Y807" s="84"/>
      <c r="Z807" s="90"/>
      <c r="AA807" s="91">
        <f>TRUNC(D807*I807*[186]기계경비적용기준!E18,0)</f>
        <v>17026</v>
      </c>
      <c r="AB807" s="91"/>
      <c r="AC807" s="91"/>
      <c r="AD807" s="92" t="s">
        <v>4</v>
      </c>
    </row>
    <row r="808" spans="2:30" ht="19.7" customHeight="1">
      <c r="B808" s="88" t="s">
        <v>4</v>
      </c>
      <c r="C808" s="89" t="s">
        <v>4</v>
      </c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90"/>
      <c r="AA808" s="91"/>
      <c r="AB808" s="91"/>
      <c r="AC808" s="91"/>
      <c r="AD808" s="92" t="s">
        <v>4</v>
      </c>
    </row>
    <row r="809" spans="2:30" ht="19.7" customHeight="1">
      <c r="B809" s="82" t="s">
        <v>856</v>
      </c>
      <c r="C809" s="83" t="s">
        <v>857</v>
      </c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5" t="str">
        <f>TEXT(AA809+AB809+AC809,"#,##0")</f>
        <v>28,465</v>
      </c>
      <c r="AA809" s="86">
        <f>TRUNC(AA810+AA811+AA812+AA813)</f>
        <v>17026</v>
      </c>
      <c r="AB809" s="86">
        <f>TRUNC(AB810+AB811+AB812+AB813)</f>
        <v>6646</v>
      </c>
      <c r="AC809" s="86">
        <f>TRUNC(AC810+AC811+AC812+AC813)</f>
        <v>4793</v>
      </c>
      <c r="AD809" s="87"/>
    </row>
    <row r="810" spans="2:30" ht="19.7" customHeight="1">
      <c r="B810" s="88" t="s">
        <v>592</v>
      </c>
      <c r="C810" s="89" t="s">
        <v>4</v>
      </c>
      <c r="D810" s="471">
        <v>13990</v>
      </c>
      <c r="E810" s="471"/>
      <c r="F810" s="471"/>
      <c r="G810" s="471"/>
      <c r="H810" s="471"/>
      <c r="I810" s="471" t="s">
        <v>593</v>
      </c>
      <c r="J810" s="471"/>
      <c r="K810" s="476">
        <f>[186]기계경비적용기준!D7</f>
        <v>1153.3</v>
      </c>
      <c r="L810" s="471"/>
      <c r="M810" s="471"/>
      <c r="N810" s="84" t="s">
        <v>594</v>
      </c>
      <c r="O810" s="471">
        <v>2971</v>
      </c>
      <c r="P810" s="471"/>
      <c r="Q810" s="471"/>
      <c r="R810" s="84" t="s">
        <v>594</v>
      </c>
      <c r="S810" s="471" t="s">
        <v>595</v>
      </c>
      <c r="T810" s="471"/>
      <c r="U810" s="471"/>
      <c r="V810" s="84"/>
      <c r="W810" s="84"/>
      <c r="X810" s="84"/>
      <c r="Y810" s="84"/>
      <c r="Z810" s="90"/>
      <c r="AA810" s="91"/>
      <c r="AB810" s="91"/>
      <c r="AC810" s="91">
        <f>TRUNC(TRUNC(D810*K810)/1000) * 1000*O810*0.0000001</f>
        <v>4793.4114</v>
      </c>
      <c r="AD810" s="92" t="s">
        <v>4</v>
      </c>
    </row>
    <row r="811" spans="2:30" ht="19.7" customHeight="1">
      <c r="B811" s="88" t="s">
        <v>596</v>
      </c>
      <c r="C811" s="89" t="s">
        <v>796</v>
      </c>
      <c r="D811" s="470">
        <v>3.9</v>
      </c>
      <c r="E811" s="471"/>
      <c r="F811" s="471"/>
      <c r="G811" s="471"/>
      <c r="H811" s="84" t="s">
        <v>598</v>
      </c>
      <c r="I811" s="84" t="s">
        <v>594</v>
      </c>
      <c r="J811" s="471">
        <f>[186]자재단가!R5</f>
        <v>1671</v>
      </c>
      <c r="K811" s="471"/>
      <c r="L811" s="471"/>
      <c r="M811" s="471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90"/>
      <c r="AA811" s="91"/>
      <c r="AB811" s="91">
        <f>TRUNC(D811*J811,0)</f>
        <v>6516</v>
      </c>
      <c r="AC811" s="91"/>
      <c r="AD811" s="92" t="s">
        <v>4</v>
      </c>
    </row>
    <row r="812" spans="2:30" ht="19.7" customHeight="1">
      <c r="B812" s="88" t="s">
        <v>599</v>
      </c>
      <c r="C812" s="89" t="s">
        <v>600</v>
      </c>
      <c r="D812" s="470">
        <v>2</v>
      </c>
      <c r="E812" s="471"/>
      <c r="F812" s="471"/>
      <c r="G812" s="471"/>
      <c r="H812" s="84" t="s">
        <v>601</v>
      </c>
      <c r="I812" s="84" t="s">
        <v>594</v>
      </c>
      <c r="J812" s="471">
        <f>AB811</f>
        <v>6516</v>
      </c>
      <c r="K812" s="471"/>
      <c r="L812" s="471"/>
      <c r="M812" s="471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90"/>
      <c r="AA812" s="91"/>
      <c r="AB812" s="91">
        <f>TRUNC(D812/100*J812,0)</f>
        <v>130</v>
      </c>
      <c r="AC812" s="91"/>
      <c r="AD812" s="92" t="s">
        <v>4</v>
      </c>
    </row>
    <row r="813" spans="2:30" ht="19.7" customHeight="1">
      <c r="B813" s="88" t="s">
        <v>236</v>
      </c>
      <c r="C813" s="89" t="s">
        <v>4</v>
      </c>
      <c r="D813" s="472">
        <v>1</v>
      </c>
      <c r="E813" s="471"/>
      <c r="F813" s="471"/>
      <c r="G813" s="84" t="s">
        <v>98</v>
      </c>
      <c r="H813" s="84" t="s">
        <v>594</v>
      </c>
      <c r="I813" s="471">
        <f>[186]노임단가!L59</f>
        <v>81728</v>
      </c>
      <c r="J813" s="471"/>
      <c r="K813" s="471"/>
      <c r="L813" s="471"/>
      <c r="M813" s="84" t="s">
        <v>594</v>
      </c>
      <c r="N813" s="471" t="s">
        <v>603</v>
      </c>
      <c r="O813" s="471"/>
      <c r="P813" s="471"/>
      <c r="Q813" s="471"/>
      <c r="R813" s="471"/>
      <c r="S813" s="471"/>
      <c r="T813" s="471"/>
      <c r="U813" s="471"/>
      <c r="V813" s="471"/>
      <c r="W813" s="84"/>
      <c r="X813" s="84"/>
      <c r="Y813" s="84"/>
      <c r="Z813" s="90"/>
      <c r="AA813" s="91">
        <f>TRUNC(D813*I813*[186]기계경비적용기준!E18,0)</f>
        <v>17026</v>
      </c>
      <c r="AB813" s="91"/>
      <c r="AC813" s="91"/>
      <c r="AD813" s="92" t="s">
        <v>4</v>
      </c>
    </row>
    <row r="814" spans="2:30" ht="19.7" customHeight="1">
      <c r="B814" s="88" t="s">
        <v>4</v>
      </c>
      <c r="C814" s="89" t="s">
        <v>4</v>
      </c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90"/>
      <c r="AA814" s="91"/>
      <c r="AB814" s="91"/>
      <c r="AC814" s="91"/>
      <c r="AD814" s="92" t="s">
        <v>4</v>
      </c>
    </row>
    <row r="815" spans="2:30" ht="19.7" customHeight="1">
      <c r="B815" s="107" t="s">
        <v>858</v>
      </c>
      <c r="C815" s="108" t="s">
        <v>859</v>
      </c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103"/>
      <c r="W815" s="103"/>
      <c r="X815" s="103"/>
      <c r="Y815" s="103"/>
      <c r="Z815" s="109" t="str">
        <f>TEXT(AA815+AB815+AC815,"#,##0")</f>
        <v>68,173</v>
      </c>
      <c r="AA815" s="110">
        <f>TRUNC(AA816+AA817+AA818+AA819)</f>
        <v>22864</v>
      </c>
      <c r="AB815" s="110">
        <f>TRUNC(AB816+AB817+AB818+AB819)</f>
        <v>28005</v>
      </c>
      <c r="AC815" s="110">
        <f>TRUNC(AC816+AC817+AC818+AC819)</f>
        <v>17304</v>
      </c>
      <c r="AD815" s="111"/>
    </row>
    <row r="816" spans="2:30" ht="19.7" customHeight="1">
      <c r="B816" s="88" t="s">
        <v>592</v>
      </c>
      <c r="C816" s="89" t="s">
        <v>4</v>
      </c>
      <c r="D816" s="471">
        <v>60505000</v>
      </c>
      <c r="E816" s="471"/>
      <c r="F816" s="471"/>
      <c r="G816" s="471"/>
      <c r="H816" s="471"/>
      <c r="I816" s="471" t="s">
        <v>605</v>
      </c>
      <c r="J816" s="471"/>
      <c r="K816" s="471">
        <v>2860</v>
      </c>
      <c r="L816" s="471"/>
      <c r="M816" s="471"/>
      <c r="N816" s="84" t="s">
        <v>594</v>
      </c>
      <c r="O816" s="471" t="s">
        <v>595</v>
      </c>
      <c r="P816" s="471"/>
      <c r="Q816" s="471"/>
      <c r="R816" s="84"/>
      <c r="S816" s="84"/>
      <c r="T816" s="84"/>
      <c r="U816" s="84"/>
      <c r="V816" s="84"/>
      <c r="W816" s="84"/>
      <c r="X816" s="84"/>
      <c r="Y816" s="84"/>
      <c r="Z816" s="90"/>
      <c r="AA816" s="91"/>
      <c r="AB816" s="91"/>
      <c r="AC816" s="91">
        <f>TRUNC(D816*K816*0.0000001,0)</f>
        <v>17304</v>
      </c>
      <c r="AD816" s="92" t="s">
        <v>4</v>
      </c>
    </row>
    <row r="817" spans="2:30" ht="19.7" customHeight="1">
      <c r="B817" s="88" t="s">
        <v>596</v>
      </c>
      <c r="C817" s="89" t="s">
        <v>597</v>
      </c>
      <c r="D817" s="470">
        <v>13</v>
      </c>
      <c r="E817" s="471"/>
      <c r="F817" s="471"/>
      <c r="G817" s="471"/>
      <c r="H817" s="84" t="s">
        <v>598</v>
      </c>
      <c r="I817" s="84" t="s">
        <v>594</v>
      </c>
      <c r="J817" s="471">
        <f>[186]자재단가!R6</f>
        <v>1496</v>
      </c>
      <c r="K817" s="471"/>
      <c r="L817" s="471"/>
      <c r="M817" s="471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90"/>
      <c r="AA817" s="91"/>
      <c r="AB817" s="91">
        <f>TRUNC(D817*J817,0)</f>
        <v>19448</v>
      </c>
      <c r="AC817" s="91"/>
      <c r="AD817" s="92" t="s">
        <v>4</v>
      </c>
    </row>
    <row r="818" spans="2:30" ht="19.7" customHeight="1">
      <c r="B818" s="88" t="s">
        <v>599</v>
      </c>
      <c r="C818" s="89" t="s">
        <v>600</v>
      </c>
      <c r="D818" s="470">
        <v>44</v>
      </c>
      <c r="E818" s="471"/>
      <c r="F818" s="471"/>
      <c r="G818" s="471"/>
      <c r="H818" s="84" t="s">
        <v>601</v>
      </c>
      <c r="I818" s="84" t="s">
        <v>594</v>
      </c>
      <c r="J818" s="471">
        <f>AB817</f>
        <v>19448</v>
      </c>
      <c r="K818" s="471"/>
      <c r="L818" s="471"/>
      <c r="M818" s="471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90"/>
      <c r="AA818" s="91"/>
      <c r="AB818" s="91">
        <f>TRUNC(D818/100*J818,0)</f>
        <v>8557</v>
      </c>
      <c r="AC818" s="91"/>
      <c r="AD818" s="92" t="s">
        <v>4</v>
      </c>
    </row>
    <row r="819" spans="2:30" ht="19.7" customHeight="1">
      <c r="B819" s="88" t="s">
        <v>602</v>
      </c>
      <c r="C819" s="89" t="s">
        <v>4</v>
      </c>
      <c r="D819" s="472">
        <v>1</v>
      </c>
      <c r="E819" s="471"/>
      <c r="F819" s="471"/>
      <c r="G819" s="84" t="s">
        <v>98</v>
      </c>
      <c r="H819" s="84" t="s">
        <v>594</v>
      </c>
      <c r="I819" s="471">
        <f>[186]노임단가!L55</f>
        <v>109748</v>
      </c>
      <c r="J819" s="471"/>
      <c r="K819" s="471"/>
      <c r="L819" s="471"/>
      <c r="M819" s="84" t="s">
        <v>594</v>
      </c>
      <c r="N819" s="471" t="s">
        <v>603</v>
      </c>
      <c r="O819" s="471"/>
      <c r="P819" s="471"/>
      <c r="Q819" s="471"/>
      <c r="R819" s="471"/>
      <c r="S819" s="471"/>
      <c r="T819" s="471"/>
      <c r="U819" s="471"/>
      <c r="V819" s="471"/>
      <c r="W819" s="84"/>
      <c r="X819" s="84"/>
      <c r="Y819" s="84"/>
      <c r="Z819" s="90"/>
      <c r="AA819" s="91">
        <f>TRUNC(D819*I819*[186]기계경비적용기준!E18,0)</f>
        <v>22864</v>
      </c>
      <c r="AB819" s="91"/>
      <c r="AC819" s="91"/>
      <c r="AD819" s="92" t="s">
        <v>4</v>
      </c>
    </row>
    <row r="820" spans="2:30" ht="19.7" customHeight="1">
      <c r="B820" s="88" t="s">
        <v>4</v>
      </c>
      <c r="C820" s="89" t="s">
        <v>4</v>
      </c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90"/>
      <c r="AA820" s="91"/>
      <c r="AB820" s="91"/>
      <c r="AC820" s="91"/>
      <c r="AD820" s="92" t="s">
        <v>4</v>
      </c>
    </row>
    <row r="821" spans="2:30" ht="19.7" customHeight="1">
      <c r="B821" s="82" t="s">
        <v>860</v>
      </c>
      <c r="C821" s="83" t="s">
        <v>861</v>
      </c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5" t="str">
        <f>TEXT(AA821+AB821+AC821,"#,##0")</f>
        <v>67,007</v>
      </c>
      <c r="AA821" s="86">
        <f>TRUNC(AA822+AA823+AA824+AA825)</f>
        <v>22864</v>
      </c>
      <c r="AB821" s="86">
        <f>TRUNC(AB822+AB823+AB824+AB825)</f>
        <v>28005</v>
      </c>
      <c r="AC821" s="86">
        <f>TRUNC(AC822+AC823+AC824+AC825)</f>
        <v>16138</v>
      </c>
      <c r="AD821" s="87"/>
    </row>
    <row r="822" spans="2:30" ht="19.7" customHeight="1">
      <c r="B822" s="88" t="s">
        <v>592</v>
      </c>
      <c r="C822" s="89" t="s">
        <v>4</v>
      </c>
      <c r="D822" s="471">
        <v>56427000</v>
      </c>
      <c r="E822" s="471"/>
      <c r="F822" s="471"/>
      <c r="G822" s="471"/>
      <c r="H822" s="471"/>
      <c r="I822" s="471" t="s">
        <v>605</v>
      </c>
      <c r="J822" s="471"/>
      <c r="K822" s="471">
        <v>2860</v>
      </c>
      <c r="L822" s="471"/>
      <c r="M822" s="471"/>
      <c r="N822" s="84" t="s">
        <v>594</v>
      </c>
      <c r="O822" s="471" t="s">
        <v>595</v>
      </c>
      <c r="P822" s="471"/>
      <c r="Q822" s="471"/>
      <c r="R822" s="84"/>
      <c r="S822" s="84"/>
      <c r="T822" s="84"/>
      <c r="U822" s="84"/>
      <c r="V822" s="84"/>
      <c r="W822" s="84"/>
      <c r="X822" s="84"/>
      <c r="Y822" s="84"/>
      <c r="Z822" s="90"/>
      <c r="AA822" s="91"/>
      <c r="AB822" s="91"/>
      <c r="AC822" s="91">
        <f>TRUNC(D822*K822*0.0000001,0)</f>
        <v>16138</v>
      </c>
      <c r="AD822" s="92" t="s">
        <v>4</v>
      </c>
    </row>
    <row r="823" spans="2:30" ht="19.7" customHeight="1">
      <c r="B823" s="88" t="s">
        <v>596</v>
      </c>
      <c r="C823" s="89" t="s">
        <v>597</v>
      </c>
      <c r="D823" s="470">
        <v>13</v>
      </c>
      <c r="E823" s="471"/>
      <c r="F823" s="471"/>
      <c r="G823" s="471"/>
      <c r="H823" s="84" t="s">
        <v>598</v>
      </c>
      <c r="I823" s="84" t="s">
        <v>594</v>
      </c>
      <c r="J823" s="471">
        <f>[186]자재단가!R6</f>
        <v>1496</v>
      </c>
      <c r="K823" s="471"/>
      <c r="L823" s="471"/>
      <c r="M823" s="471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90"/>
      <c r="AA823" s="91"/>
      <c r="AB823" s="91">
        <f>TRUNC(D823*J823,0)</f>
        <v>19448</v>
      </c>
      <c r="AC823" s="91"/>
      <c r="AD823" s="92" t="s">
        <v>4</v>
      </c>
    </row>
    <row r="824" spans="2:30" ht="19.7" customHeight="1">
      <c r="B824" s="88" t="s">
        <v>599</v>
      </c>
      <c r="C824" s="89" t="s">
        <v>600</v>
      </c>
      <c r="D824" s="470">
        <v>44</v>
      </c>
      <c r="E824" s="471"/>
      <c r="F824" s="471"/>
      <c r="G824" s="471"/>
      <c r="H824" s="84" t="s">
        <v>601</v>
      </c>
      <c r="I824" s="84" t="s">
        <v>594</v>
      </c>
      <c r="J824" s="471">
        <f>AB823</f>
        <v>19448</v>
      </c>
      <c r="K824" s="471"/>
      <c r="L824" s="471"/>
      <c r="M824" s="471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90"/>
      <c r="AA824" s="91"/>
      <c r="AB824" s="91">
        <f>TRUNC(D824/100*J824,0)</f>
        <v>8557</v>
      </c>
      <c r="AC824" s="91"/>
      <c r="AD824" s="92" t="s">
        <v>4</v>
      </c>
    </row>
    <row r="825" spans="2:30" ht="19.7" customHeight="1">
      <c r="B825" s="88" t="s">
        <v>602</v>
      </c>
      <c r="C825" s="89" t="s">
        <v>4</v>
      </c>
      <c r="D825" s="472">
        <v>1</v>
      </c>
      <c r="E825" s="471"/>
      <c r="F825" s="471"/>
      <c r="G825" s="84" t="s">
        <v>98</v>
      </c>
      <c r="H825" s="84" t="s">
        <v>594</v>
      </c>
      <c r="I825" s="471">
        <f>[186]노임단가!L55</f>
        <v>109748</v>
      </c>
      <c r="J825" s="471"/>
      <c r="K825" s="471"/>
      <c r="L825" s="471"/>
      <c r="M825" s="84" t="s">
        <v>594</v>
      </c>
      <c r="N825" s="471" t="s">
        <v>603</v>
      </c>
      <c r="O825" s="471"/>
      <c r="P825" s="471"/>
      <c r="Q825" s="471"/>
      <c r="R825" s="471"/>
      <c r="S825" s="471"/>
      <c r="T825" s="471"/>
      <c r="U825" s="471"/>
      <c r="V825" s="471"/>
      <c r="W825" s="84"/>
      <c r="X825" s="84"/>
      <c r="Y825" s="84"/>
      <c r="Z825" s="90"/>
      <c r="AA825" s="91">
        <f>TRUNC(D825*I825*[186]기계경비적용기준!E18,0)</f>
        <v>22864</v>
      </c>
      <c r="AB825" s="91"/>
      <c r="AC825" s="91"/>
      <c r="AD825" s="92" t="s">
        <v>4</v>
      </c>
    </row>
    <row r="826" spans="2:30" ht="19.7" customHeight="1">
      <c r="B826" s="88" t="s">
        <v>4</v>
      </c>
      <c r="C826" s="89" t="s">
        <v>4</v>
      </c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90"/>
      <c r="AA826" s="91"/>
      <c r="AB826" s="91"/>
      <c r="AC826" s="91"/>
      <c r="AD826" s="92" t="s">
        <v>4</v>
      </c>
    </row>
    <row r="827" spans="2:30" ht="19.7" customHeight="1">
      <c r="B827" s="82" t="s">
        <v>862</v>
      </c>
      <c r="C827" s="83" t="s">
        <v>863</v>
      </c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5" t="str">
        <f>TEXT(AA827+AB827+AC827,"#,##0")</f>
        <v>29,714</v>
      </c>
      <c r="AA827" s="86">
        <f>TRUNC(AA828+AA829+AA830+AA831)</f>
        <v>17026</v>
      </c>
      <c r="AB827" s="86">
        <f>TRUNC(AB828+AB829+AB830+AB831)</f>
        <v>11228</v>
      </c>
      <c r="AC827" s="86">
        <f>TRUNC(AC828+AC829+AC830+AC831)</f>
        <v>1460</v>
      </c>
      <c r="AD827" s="87"/>
    </row>
    <row r="828" spans="2:30" ht="19.7" customHeight="1">
      <c r="B828" s="88" t="s">
        <v>592</v>
      </c>
      <c r="C828" s="89" t="s">
        <v>4</v>
      </c>
      <c r="D828" s="471">
        <v>2331000</v>
      </c>
      <c r="E828" s="471"/>
      <c r="F828" s="471"/>
      <c r="G828" s="471"/>
      <c r="H828" s="471"/>
      <c r="I828" s="471" t="s">
        <v>605</v>
      </c>
      <c r="J828" s="471"/>
      <c r="K828" s="471">
        <v>6266</v>
      </c>
      <c r="L828" s="471"/>
      <c r="M828" s="471"/>
      <c r="N828" s="84" t="s">
        <v>594</v>
      </c>
      <c r="O828" s="471" t="s">
        <v>595</v>
      </c>
      <c r="P828" s="471"/>
      <c r="Q828" s="471"/>
      <c r="R828" s="84"/>
      <c r="S828" s="84"/>
      <c r="T828" s="84"/>
      <c r="U828" s="84"/>
      <c r="V828" s="84"/>
      <c r="W828" s="84"/>
      <c r="X828" s="84"/>
      <c r="Y828" s="84"/>
      <c r="Z828" s="90"/>
      <c r="AA828" s="91"/>
      <c r="AB828" s="91"/>
      <c r="AC828" s="91">
        <f>TRUNC(D828*K828*0.0000001,0)</f>
        <v>1460</v>
      </c>
      <c r="AD828" s="92" t="s">
        <v>4</v>
      </c>
    </row>
    <row r="829" spans="2:30" ht="19.7" customHeight="1">
      <c r="B829" s="88" t="s">
        <v>596</v>
      </c>
      <c r="C829" s="89" t="s">
        <v>796</v>
      </c>
      <c r="D829" s="470">
        <v>5.6</v>
      </c>
      <c r="E829" s="471"/>
      <c r="F829" s="471"/>
      <c r="G829" s="471"/>
      <c r="H829" s="84" t="s">
        <v>598</v>
      </c>
      <c r="I829" s="84" t="s">
        <v>594</v>
      </c>
      <c r="J829" s="471">
        <f>[186]자재단가!R5</f>
        <v>1671</v>
      </c>
      <c r="K829" s="471"/>
      <c r="L829" s="471"/>
      <c r="M829" s="471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90"/>
      <c r="AA829" s="91"/>
      <c r="AB829" s="91">
        <f>TRUNC(D829*J829,0)</f>
        <v>9357</v>
      </c>
      <c r="AC829" s="91"/>
      <c r="AD829" s="92" t="s">
        <v>4</v>
      </c>
    </row>
    <row r="830" spans="2:30" ht="19.7" customHeight="1">
      <c r="B830" s="88" t="s">
        <v>599</v>
      </c>
      <c r="C830" s="89" t="s">
        <v>600</v>
      </c>
      <c r="D830" s="470">
        <v>20</v>
      </c>
      <c r="E830" s="471"/>
      <c r="F830" s="471"/>
      <c r="G830" s="471"/>
      <c r="H830" s="84" t="s">
        <v>601</v>
      </c>
      <c r="I830" s="84" t="s">
        <v>594</v>
      </c>
      <c r="J830" s="471">
        <f>AB829</f>
        <v>9357</v>
      </c>
      <c r="K830" s="471"/>
      <c r="L830" s="471"/>
      <c r="M830" s="471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90"/>
      <c r="AA830" s="91"/>
      <c r="AB830" s="91">
        <f>TRUNC(D830/100*J830,0)</f>
        <v>1871</v>
      </c>
      <c r="AC830" s="91"/>
      <c r="AD830" s="92" t="s">
        <v>4</v>
      </c>
    </row>
    <row r="831" spans="2:30" ht="19.7" customHeight="1">
      <c r="B831" s="88" t="s">
        <v>236</v>
      </c>
      <c r="C831" s="89" t="s">
        <v>4</v>
      </c>
      <c r="D831" s="472">
        <v>1</v>
      </c>
      <c r="E831" s="471"/>
      <c r="F831" s="471"/>
      <c r="G831" s="84" t="s">
        <v>98</v>
      </c>
      <c r="H831" s="84" t="s">
        <v>594</v>
      </c>
      <c r="I831" s="471">
        <f>[186]노임단가!L59</f>
        <v>81728</v>
      </c>
      <c r="J831" s="471"/>
      <c r="K831" s="471"/>
      <c r="L831" s="471"/>
      <c r="M831" s="84" t="s">
        <v>594</v>
      </c>
      <c r="N831" s="471" t="s">
        <v>603</v>
      </c>
      <c r="O831" s="471"/>
      <c r="P831" s="471"/>
      <c r="Q831" s="471"/>
      <c r="R831" s="471"/>
      <c r="S831" s="471"/>
      <c r="T831" s="471"/>
      <c r="U831" s="471"/>
      <c r="V831" s="471"/>
      <c r="W831" s="84"/>
      <c r="X831" s="84"/>
      <c r="Y831" s="84"/>
      <c r="Z831" s="90"/>
      <c r="AA831" s="91">
        <f>TRUNC(D831*I831*[186]기계경비적용기준!E18,0)</f>
        <v>17026</v>
      </c>
      <c r="AB831" s="91"/>
      <c r="AC831" s="91"/>
      <c r="AD831" s="92" t="s">
        <v>4</v>
      </c>
    </row>
    <row r="832" spans="2:30" ht="19.7" customHeight="1">
      <c r="B832" s="88" t="s">
        <v>4</v>
      </c>
      <c r="C832" s="89" t="s">
        <v>4</v>
      </c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90"/>
      <c r="AA832" s="91"/>
      <c r="AB832" s="91"/>
      <c r="AC832" s="91"/>
      <c r="AD832" s="92" t="s">
        <v>4</v>
      </c>
    </row>
    <row r="833" spans="2:30" ht="19.7" customHeight="1">
      <c r="B833" s="82" t="s">
        <v>864</v>
      </c>
      <c r="C833" s="83" t="s">
        <v>865</v>
      </c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5" t="str">
        <f>TEXT(AA833+AB833+AC833,"#,##0")</f>
        <v>87,778</v>
      </c>
      <c r="AA833" s="86">
        <f>TRUNC(AA834+AA835+AA836+AA837)</f>
        <v>22864</v>
      </c>
      <c r="AB833" s="86">
        <f>TRUNC(AB834+AB835+AB836+AB837)</f>
        <v>29687</v>
      </c>
      <c r="AC833" s="86">
        <f>TRUNC(AC834+AC835+AC836+AC837)</f>
        <v>35227</v>
      </c>
      <c r="AD833" s="87"/>
    </row>
    <row r="834" spans="2:30" ht="19.7" customHeight="1">
      <c r="B834" s="88" t="s">
        <v>592</v>
      </c>
      <c r="C834" s="89" t="s">
        <v>4</v>
      </c>
      <c r="D834" s="471">
        <v>137500000</v>
      </c>
      <c r="E834" s="471"/>
      <c r="F834" s="471"/>
      <c r="G834" s="471"/>
      <c r="H834" s="471"/>
      <c r="I834" s="471" t="s">
        <v>605</v>
      </c>
      <c r="J834" s="471"/>
      <c r="K834" s="471">
        <v>2562</v>
      </c>
      <c r="L834" s="471"/>
      <c r="M834" s="471"/>
      <c r="N834" s="84" t="s">
        <v>594</v>
      </c>
      <c r="O834" s="471" t="s">
        <v>595</v>
      </c>
      <c r="P834" s="471"/>
      <c r="Q834" s="471"/>
      <c r="R834" s="84"/>
      <c r="S834" s="84"/>
      <c r="T834" s="84"/>
      <c r="U834" s="84"/>
      <c r="V834" s="84"/>
      <c r="W834" s="84"/>
      <c r="X834" s="84"/>
      <c r="Y834" s="84"/>
      <c r="Z834" s="90"/>
      <c r="AA834" s="91"/>
      <c r="AB834" s="91"/>
      <c r="AC834" s="91">
        <f>TRUNC(D834*K834*0.0000001,0)</f>
        <v>35227</v>
      </c>
      <c r="AD834" s="92" t="s">
        <v>4</v>
      </c>
    </row>
    <row r="835" spans="2:30" ht="19.7" customHeight="1">
      <c r="B835" s="88" t="s">
        <v>596</v>
      </c>
      <c r="C835" s="89" t="s">
        <v>597</v>
      </c>
      <c r="D835" s="470">
        <v>14.7</v>
      </c>
      <c r="E835" s="471"/>
      <c r="F835" s="471"/>
      <c r="G835" s="471"/>
      <c r="H835" s="84" t="s">
        <v>598</v>
      </c>
      <c r="I835" s="84" t="s">
        <v>594</v>
      </c>
      <c r="J835" s="471">
        <f>[186]자재단가!R6</f>
        <v>1496</v>
      </c>
      <c r="K835" s="471"/>
      <c r="L835" s="471"/>
      <c r="M835" s="471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90"/>
      <c r="AA835" s="91"/>
      <c r="AB835" s="91">
        <f>TRUNC(D835*J835,0)</f>
        <v>21991</v>
      </c>
      <c r="AC835" s="91"/>
      <c r="AD835" s="92" t="s">
        <v>4</v>
      </c>
    </row>
    <row r="836" spans="2:30" ht="19.7" customHeight="1">
      <c r="B836" s="88" t="s">
        <v>757</v>
      </c>
      <c r="C836" s="89" t="s">
        <v>600</v>
      </c>
      <c r="D836" s="470">
        <v>35</v>
      </c>
      <c r="E836" s="471"/>
      <c r="F836" s="471"/>
      <c r="G836" s="471"/>
      <c r="H836" s="84" t="s">
        <v>601</v>
      </c>
      <c r="I836" s="84" t="s">
        <v>594</v>
      </c>
      <c r="J836" s="471">
        <f>AB835</f>
        <v>21991</v>
      </c>
      <c r="K836" s="471"/>
      <c r="L836" s="471"/>
      <c r="M836" s="471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90"/>
      <c r="AA836" s="91"/>
      <c r="AB836" s="91">
        <f>TRUNC(D836/100*J836,0)</f>
        <v>7696</v>
      </c>
      <c r="AC836" s="91"/>
      <c r="AD836" s="92" t="s">
        <v>4</v>
      </c>
    </row>
    <row r="837" spans="2:30" ht="19.7" customHeight="1">
      <c r="B837" s="88" t="s">
        <v>602</v>
      </c>
      <c r="C837" s="89" t="s">
        <v>4</v>
      </c>
      <c r="D837" s="472">
        <v>1</v>
      </c>
      <c r="E837" s="471"/>
      <c r="F837" s="471"/>
      <c r="G837" s="84" t="s">
        <v>98</v>
      </c>
      <c r="H837" s="84" t="s">
        <v>594</v>
      </c>
      <c r="I837" s="471">
        <f>[186]노임단가!L55</f>
        <v>109748</v>
      </c>
      <c r="J837" s="471"/>
      <c r="K837" s="471"/>
      <c r="L837" s="471"/>
      <c r="M837" s="84" t="s">
        <v>594</v>
      </c>
      <c r="N837" s="471" t="s">
        <v>603</v>
      </c>
      <c r="O837" s="471"/>
      <c r="P837" s="471"/>
      <c r="Q837" s="471"/>
      <c r="R837" s="471"/>
      <c r="S837" s="471"/>
      <c r="T837" s="471"/>
      <c r="U837" s="471"/>
      <c r="V837" s="471"/>
      <c r="W837" s="84"/>
      <c r="X837" s="84"/>
      <c r="Y837" s="84"/>
      <c r="Z837" s="90"/>
      <c r="AA837" s="91">
        <f>TRUNC(D837*I837*[186]기계경비적용기준!E18,0)</f>
        <v>22864</v>
      </c>
      <c r="AB837" s="91"/>
      <c r="AC837" s="91"/>
      <c r="AD837" s="92" t="s">
        <v>4</v>
      </c>
    </row>
    <row r="838" spans="2:30" ht="19.7" customHeight="1">
      <c r="B838" s="88" t="s">
        <v>4</v>
      </c>
      <c r="C838" s="89" t="s">
        <v>4</v>
      </c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90"/>
      <c r="AA838" s="91"/>
      <c r="AB838" s="91"/>
      <c r="AC838" s="91"/>
      <c r="AD838" s="92" t="s">
        <v>4</v>
      </c>
    </row>
    <row r="839" spans="2:30" ht="19.7" customHeight="1">
      <c r="B839" s="82" t="s">
        <v>866</v>
      </c>
      <c r="C839" s="83" t="s">
        <v>867</v>
      </c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5" t="str">
        <f>TEXT(AA839+AB839+AC839,"#,##0")</f>
        <v>94,754</v>
      </c>
      <c r="AA839" s="86">
        <f>TRUNC(AA840+AA841+AA842+AA843)</f>
        <v>22864</v>
      </c>
      <c r="AB839" s="86">
        <f>TRUNC(AB840+AB841+AB842+AB843)</f>
        <v>30898</v>
      </c>
      <c r="AC839" s="86">
        <f>TRUNC(AC840+AC841+AC842+AC843)</f>
        <v>40992</v>
      </c>
      <c r="AD839" s="87"/>
    </row>
    <row r="840" spans="2:30" ht="19.7" customHeight="1">
      <c r="B840" s="88" t="s">
        <v>592</v>
      </c>
      <c r="C840" s="89" t="s">
        <v>4</v>
      </c>
      <c r="D840" s="471">
        <v>160000000</v>
      </c>
      <c r="E840" s="471"/>
      <c r="F840" s="471"/>
      <c r="G840" s="471"/>
      <c r="H840" s="471"/>
      <c r="I840" s="471" t="s">
        <v>605</v>
      </c>
      <c r="J840" s="471"/>
      <c r="K840" s="471">
        <v>2562</v>
      </c>
      <c r="L840" s="471"/>
      <c r="M840" s="471"/>
      <c r="N840" s="84" t="s">
        <v>594</v>
      </c>
      <c r="O840" s="471" t="s">
        <v>595</v>
      </c>
      <c r="P840" s="471"/>
      <c r="Q840" s="471"/>
      <c r="R840" s="84"/>
      <c r="S840" s="84"/>
      <c r="T840" s="84"/>
      <c r="U840" s="84"/>
      <c r="V840" s="84"/>
      <c r="W840" s="84"/>
      <c r="X840" s="84"/>
      <c r="Y840" s="84"/>
      <c r="Z840" s="90"/>
      <c r="AA840" s="91"/>
      <c r="AB840" s="91"/>
      <c r="AC840" s="91">
        <f>TRUNC(D840*K840*0.0000001,0)</f>
        <v>40992</v>
      </c>
      <c r="AD840" s="92" t="s">
        <v>4</v>
      </c>
    </row>
    <row r="841" spans="2:30" ht="19.7" customHeight="1">
      <c r="B841" s="101" t="s">
        <v>596</v>
      </c>
      <c r="C841" s="102" t="s">
        <v>597</v>
      </c>
      <c r="D841" s="479">
        <v>15.3</v>
      </c>
      <c r="E841" s="477"/>
      <c r="F841" s="477"/>
      <c r="G841" s="477"/>
      <c r="H841" s="103" t="s">
        <v>598</v>
      </c>
      <c r="I841" s="103" t="s">
        <v>594</v>
      </c>
      <c r="J841" s="477">
        <f>[186]자재단가!R6</f>
        <v>1496</v>
      </c>
      <c r="K841" s="477"/>
      <c r="L841" s="477"/>
      <c r="M841" s="477"/>
      <c r="N841" s="103"/>
      <c r="O841" s="103"/>
      <c r="P841" s="103"/>
      <c r="Q841" s="103"/>
      <c r="R841" s="103"/>
      <c r="S841" s="103"/>
      <c r="T841" s="103"/>
      <c r="U841" s="103"/>
      <c r="V841" s="103"/>
      <c r="W841" s="103"/>
      <c r="X841" s="103"/>
      <c r="Y841" s="103"/>
      <c r="Z841" s="104"/>
      <c r="AA841" s="105"/>
      <c r="AB841" s="105">
        <f>TRUNC(D841*J841,0)</f>
        <v>22888</v>
      </c>
      <c r="AC841" s="105"/>
      <c r="AD841" s="106" t="s">
        <v>4</v>
      </c>
    </row>
    <row r="842" spans="2:30" ht="19.7" customHeight="1">
      <c r="B842" s="88" t="s">
        <v>757</v>
      </c>
      <c r="C842" s="89" t="s">
        <v>600</v>
      </c>
      <c r="D842" s="470">
        <v>35</v>
      </c>
      <c r="E842" s="471"/>
      <c r="F842" s="471"/>
      <c r="G842" s="471"/>
      <c r="H842" s="84" t="s">
        <v>601</v>
      </c>
      <c r="I842" s="84" t="s">
        <v>594</v>
      </c>
      <c r="J842" s="471">
        <f>AB841</f>
        <v>22888</v>
      </c>
      <c r="K842" s="471"/>
      <c r="L842" s="471"/>
      <c r="M842" s="471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90"/>
      <c r="AA842" s="91"/>
      <c r="AB842" s="91">
        <f>TRUNC(D842/100*J842,0)</f>
        <v>8010</v>
      </c>
      <c r="AC842" s="91"/>
      <c r="AD842" s="92" t="s">
        <v>4</v>
      </c>
    </row>
    <row r="843" spans="2:30" ht="19.7" customHeight="1">
      <c r="B843" s="88" t="s">
        <v>602</v>
      </c>
      <c r="C843" s="89" t="s">
        <v>4</v>
      </c>
      <c r="D843" s="472">
        <v>1</v>
      </c>
      <c r="E843" s="471"/>
      <c r="F843" s="471"/>
      <c r="G843" s="84" t="s">
        <v>98</v>
      </c>
      <c r="H843" s="84" t="s">
        <v>594</v>
      </c>
      <c r="I843" s="471">
        <f>[186]노임단가!L55</f>
        <v>109748</v>
      </c>
      <c r="J843" s="471"/>
      <c r="K843" s="471"/>
      <c r="L843" s="471"/>
      <c r="M843" s="84" t="s">
        <v>594</v>
      </c>
      <c r="N843" s="471" t="s">
        <v>603</v>
      </c>
      <c r="O843" s="471"/>
      <c r="P843" s="471"/>
      <c r="Q843" s="471"/>
      <c r="R843" s="471"/>
      <c r="S843" s="471"/>
      <c r="T843" s="471"/>
      <c r="U843" s="471"/>
      <c r="V843" s="471"/>
      <c r="W843" s="84"/>
      <c r="X843" s="84"/>
      <c r="Y843" s="84"/>
      <c r="Z843" s="90"/>
      <c r="AA843" s="91">
        <f>TRUNC(D843*I843*[186]기계경비적용기준!E18,0)</f>
        <v>22864</v>
      </c>
      <c r="AB843" s="91"/>
      <c r="AC843" s="91"/>
      <c r="AD843" s="92" t="s">
        <v>4</v>
      </c>
    </row>
    <row r="844" spans="2:30" ht="19.7" customHeight="1">
      <c r="B844" s="88" t="s">
        <v>4</v>
      </c>
      <c r="C844" s="89" t="s">
        <v>4</v>
      </c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90"/>
      <c r="AA844" s="91"/>
      <c r="AB844" s="91"/>
      <c r="AC844" s="91"/>
      <c r="AD844" s="92" t="s">
        <v>4</v>
      </c>
    </row>
    <row r="845" spans="2:30" ht="19.7" customHeight="1">
      <c r="B845" s="82" t="s">
        <v>868</v>
      </c>
      <c r="C845" s="83" t="s">
        <v>869</v>
      </c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5" t="str">
        <f>TEXT(AA845+AB845+AC845,"#,##0")</f>
        <v>111,604</v>
      </c>
      <c r="AA845" s="86">
        <f>TRUNC(AA846+AA847+AA848+AA849)</f>
        <v>22864</v>
      </c>
      <c r="AB845" s="86">
        <f>TRUNC(AB846+AB847+AB848+AB849)</f>
        <v>34938</v>
      </c>
      <c r="AC845" s="86">
        <f>TRUNC(AC846+AC847+AC848+AC849)</f>
        <v>53802</v>
      </c>
      <c r="AD845" s="87"/>
    </row>
    <row r="846" spans="2:30" ht="19.7" customHeight="1">
      <c r="B846" s="88" t="s">
        <v>592</v>
      </c>
      <c r="C846" s="89" t="s">
        <v>4</v>
      </c>
      <c r="D846" s="471">
        <v>210000000</v>
      </c>
      <c r="E846" s="471"/>
      <c r="F846" s="471"/>
      <c r="G846" s="471"/>
      <c r="H846" s="471"/>
      <c r="I846" s="471" t="s">
        <v>605</v>
      </c>
      <c r="J846" s="471"/>
      <c r="K846" s="471">
        <v>2562</v>
      </c>
      <c r="L846" s="471"/>
      <c r="M846" s="471"/>
      <c r="N846" s="84" t="s">
        <v>594</v>
      </c>
      <c r="O846" s="471" t="s">
        <v>595</v>
      </c>
      <c r="P846" s="471"/>
      <c r="Q846" s="471"/>
      <c r="R846" s="84"/>
      <c r="S846" s="84"/>
      <c r="T846" s="84"/>
      <c r="U846" s="84"/>
      <c r="V846" s="84"/>
      <c r="W846" s="84"/>
      <c r="X846" s="84"/>
      <c r="Y846" s="84"/>
      <c r="Z846" s="90"/>
      <c r="AA846" s="91"/>
      <c r="AB846" s="91"/>
      <c r="AC846" s="91">
        <f>TRUNC(D846*K846*0.0000001,0)</f>
        <v>53802</v>
      </c>
      <c r="AD846" s="92" t="s">
        <v>4</v>
      </c>
    </row>
    <row r="847" spans="2:30" ht="19.7" customHeight="1">
      <c r="B847" s="88" t="s">
        <v>596</v>
      </c>
      <c r="C847" s="89" t="s">
        <v>597</v>
      </c>
      <c r="D847" s="470">
        <v>17.3</v>
      </c>
      <c r="E847" s="471"/>
      <c r="F847" s="471"/>
      <c r="G847" s="471"/>
      <c r="H847" s="84" t="s">
        <v>598</v>
      </c>
      <c r="I847" s="84" t="s">
        <v>594</v>
      </c>
      <c r="J847" s="471">
        <f>[186]자재단가!R6</f>
        <v>1496</v>
      </c>
      <c r="K847" s="471"/>
      <c r="L847" s="471"/>
      <c r="M847" s="471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90"/>
      <c r="AA847" s="91"/>
      <c r="AB847" s="91">
        <f>TRUNC(D847*J847,0)</f>
        <v>25880</v>
      </c>
      <c r="AC847" s="91"/>
      <c r="AD847" s="92" t="s">
        <v>4</v>
      </c>
    </row>
    <row r="848" spans="2:30" ht="19.7" customHeight="1">
      <c r="B848" s="88" t="s">
        <v>757</v>
      </c>
      <c r="C848" s="89" t="s">
        <v>600</v>
      </c>
      <c r="D848" s="470">
        <v>35</v>
      </c>
      <c r="E848" s="471"/>
      <c r="F848" s="471"/>
      <c r="G848" s="471"/>
      <c r="H848" s="84" t="s">
        <v>601</v>
      </c>
      <c r="I848" s="84" t="s">
        <v>594</v>
      </c>
      <c r="J848" s="471">
        <f>AB847</f>
        <v>25880</v>
      </c>
      <c r="K848" s="471"/>
      <c r="L848" s="471"/>
      <c r="M848" s="471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90"/>
      <c r="AA848" s="91"/>
      <c r="AB848" s="91">
        <f>TRUNC(D848/100*J848,0)</f>
        <v>9058</v>
      </c>
      <c r="AC848" s="91"/>
      <c r="AD848" s="92" t="s">
        <v>4</v>
      </c>
    </row>
    <row r="849" spans="2:30" ht="19.7" customHeight="1">
      <c r="B849" s="88" t="s">
        <v>602</v>
      </c>
      <c r="C849" s="89" t="s">
        <v>4</v>
      </c>
      <c r="D849" s="472">
        <v>1</v>
      </c>
      <c r="E849" s="471"/>
      <c r="F849" s="471"/>
      <c r="G849" s="84" t="s">
        <v>98</v>
      </c>
      <c r="H849" s="84" t="s">
        <v>594</v>
      </c>
      <c r="I849" s="471">
        <f>[186]노임단가!L55</f>
        <v>109748</v>
      </c>
      <c r="J849" s="471"/>
      <c r="K849" s="471"/>
      <c r="L849" s="471"/>
      <c r="M849" s="84" t="s">
        <v>594</v>
      </c>
      <c r="N849" s="471" t="s">
        <v>603</v>
      </c>
      <c r="O849" s="471"/>
      <c r="P849" s="471"/>
      <c r="Q849" s="471"/>
      <c r="R849" s="471"/>
      <c r="S849" s="471"/>
      <c r="T849" s="471"/>
      <c r="U849" s="471"/>
      <c r="V849" s="471"/>
      <c r="W849" s="84"/>
      <c r="X849" s="84"/>
      <c r="Y849" s="84"/>
      <c r="Z849" s="90"/>
      <c r="AA849" s="91">
        <f>TRUNC(D849*I849*[186]기계경비적용기준!E18,0)</f>
        <v>22864</v>
      </c>
      <c r="AB849" s="91"/>
      <c r="AC849" s="91"/>
      <c r="AD849" s="92" t="s">
        <v>4</v>
      </c>
    </row>
    <row r="850" spans="2:30" ht="19.7" customHeight="1">
      <c r="B850" s="88" t="s">
        <v>4</v>
      </c>
      <c r="C850" s="89" t="s">
        <v>4</v>
      </c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90"/>
      <c r="AA850" s="91"/>
      <c r="AB850" s="91"/>
      <c r="AC850" s="91"/>
      <c r="AD850" s="92" t="s">
        <v>4</v>
      </c>
    </row>
    <row r="851" spans="2:30" ht="19.7" customHeight="1">
      <c r="B851" s="82" t="s">
        <v>870</v>
      </c>
      <c r="C851" s="83" t="s">
        <v>871</v>
      </c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5" t="str">
        <f>TEXT(AA851+AB851+AC851,"#,##0")</f>
        <v>125,222</v>
      </c>
      <c r="AA851" s="86">
        <f>TRUNC(AA852+AA853+AA854+AA855)</f>
        <v>22864</v>
      </c>
      <c r="AB851" s="86">
        <f>TRUNC(AB852+AB853+AB854+AB855)</f>
        <v>35746</v>
      </c>
      <c r="AC851" s="86">
        <f>TRUNC(AC852+AC853+AC854+AC855)</f>
        <v>66612</v>
      </c>
      <c r="AD851" s="87"/>
    </row>
    <row r="852" spans="2:30" ht="19.7" customHeight="1">
      <c r="B852" s="88" t="s">
        <v>592</v>
      </c>
      <c r="C852" s="89" t="s">
        <v>4</v>
      </c>
      <c r="D852" s="471">
        <v>260000000</v>
      </c>
      <c r="E852" s="471"/>
      <c r="F852" s="471"/>
      <c r="G852" s="471"/>
      <c r="H852" s="471"/>
      <c r="I852" s="471" t="s">
        <v>605</v>
      </c>
      <c r="J852" s="471"/>
      <c r="K852" s="471">
        <v>2562</v>
      </c>
      <c r="L852" s="471"/>
      <c r="M852" s="471"/>
      <c r="N852" s="84" t="s">
        <v>594</v>
      </c>
      <c r="O852" s="471" t="s">
        <v>595</v>
      </c>
      <c r="P852" s="471"/>
      <c r="Q852" s="471"/>
      <c r="R852" s="84"/>
      <c r="S852" s="84"/>
      <c r="T852" s="84"/>
      <c r="U852" s="84"/>
      <c r="V852" s="84"/>
      <c r="W852" s="84"/>
      <c r="X852" s="84"/>
      <c r="Y852" s="84"/>
      <c r="Z852" s="90"/>
      <c r="AA852" s="91"/>
      <c r="AB852" s="91"/>
      <c r="AC852" s="91">
        <f>TRUNC(D852*K852*0.0000001,0)</f>
        <v>66612</v>
      </c>
      <c r="AD852" s="92" t="s">
        <v>4</v>
      </c>
    </row>
    <row r="853" spans="2:30" ht="19.7" customHeight="1">
      <c r="B853" s="88" t="s">
        <v>596</v>
      </c>
      <c r="C853" s="89" t="s">
        <v>597</v>
      </c>
      <c r="D853" s="470">
        <v>17.7</v>
      </c>
      <c r="E853" s="471"/>
      <c r="F853" s="471"/>
      <c r="G853" s="471"/>
      <c r="H853" s="84" t="s">
        <v>598</v>
      </c>
      <c r="I853" s="84" t="s">
        <v>594</v>
      </c>
      <c r="J853" s="471">
        <f>[186]자재단가!R6</f>
        <v>1496</v>
      </c>
      <c r="K853" s="471"/>
      <c r="L853" s="471"/>
      <c r="M853" s="471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90"/>
      <c r="AA853" s="91"/>
      <c r="AB853" s="91">
        <f>TRUNC(D853*J853,0)</f>
        <v>26479</v>
      </c>
      <c r="AC853" s="91"/>
      <c r="AD853" s="92" t="s">
        <v>4</v>
      </c>
    </row>
    <row r="854" spans="2:30" ht="19.7" customHeight="1">
      <c r="B854" s="88" t="s">
        <v>757</v>
      </c>
      <c r="C854" s="89" t="s">
        <v>600</v>
      </c>
      <c r="D854" s="470">
        <v>35</v>
      </c>
      <c r="E854" s="471"/>
      <c r="F854" s="471"/>
      <c r="G854" s="471"/>
      <c r="H854" s="84" t="s">
        <v>601</v>
      </c>
      <c r="I854" s="84" t="s">
        <v>594</v>
      </c>
      <c r="J854" s="471">
        <f>AB853</f>
        <v>26479</v>
      </c>
      <c r="K854" s="471"/>
      <c r="L854" s="471"/>
      <c r="M854" s="471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90"/>
      <c r="AA854" s="91"/>
      <c r="AB854" s="91">
        <f>TRUNC(D854/100*J854,0)</f>
        <v>9267</v>
      </c>
      <c r="AC854" s="91"/>
      <c r="AD854" s="92" t="s">
        <v>4</v>
      </c>
    </row>
    <row r="855" spans="2:30" ht="19.7" customHeight="1">
      <c r="B855" s="88" t="s">
        <v>602</v>
      </c>
      <c r="C855" s="89" t="s">
        <v>4</v>
      </c>
      <c r="D855" s="472">
        <v>1</v>
      </c>
      <c r="E855" s="471"/>
      <c r="F855" s="471"/>
      <c r="G855" s="84" t="s">
        <v>98</v>
      </c>
      <c r="H855" s="84" t="s">
        <v>594</v>
      </c>
      <c r="I855" s="471">
        <f>[186]노임단가!L55</f>
        <v>109748</v>
      </c>
      <c r="J855" s="471"/>
      <c r="K855" s="471"/>
      <c r="L855" s="471"/>
      <c r="M855" s="84" t="s">
        <v>594</v>
      </c>
      <c r="N855" s="471" t="s">
        <v>603</v>
      </c>
      <c r="O855" s="471"/>
      <c r="P855" s="471"/>
      <c r="Q855" s="471"/>
      <c r="R855" s="471"/>
      <c r="S855" s="471"/>
      <c r="T855" s="471"/>
      <c r="U855" s="471"/>
      <c r="V855" s="471"/>
      <c r="W855" s="84"/>
      <c r="X855" s="84"/>
      <c r="Y855" s="84"/>
      <c r="Z855" s="90"/>
      <c r="AA855" s="91">
        <f>TRUNC(D855*I855*[186]기계경비적용기준!E18,0)</f>
        <v>22864</v>
      </c>
      <c r="AB855" s="91"/>
      <c r="AC855" s="91"/>
      <c r="AD855" s="92" t="s">
        <v>4</v>
      </c>
    </row>
    <row r="856" spans="2:30" ht="19.7" customHeight="1">
      <c r="B856" s="88" t="s">
        <v>4</v>
      </c>
      <c r="C856" s="89" t="s">
        <v>4</v>
      </c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90"/>
      <c r="AA856" s="91"/>
      <c r="AB856" s="91"/>
      <c r="AC856" s="91"/>
      <c r="AD856" s="92" t="s">
        <v>4</v>
      </c>
    </row>
    <row r="857" spans="2:30" ht="19.7" customHeight="1">
      <c r="B857" s="82" t="s">
        <v>872</v>
      </c>
      <c r="C857" s="83" t="s">
        <v>873</v>
      </c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5" t="str">
        <f>TEXT(AA857+AB857+AC857,"#,##0")</f>
        <v>141,655</v>
      </c>
      <c r="AA857" s="86">
        <f>TRUNC(AA858+AA859+AA860+AA861)</f>
        <v>22864</v>
      </c>
      <c r="AB857" s="86">
        <f>TRUNC(AB858+AB859+AB860+AB861)</f>
        <v>47055</v>
      </c>
      <c r="AC857" s="86">
        <f>TRUNC(AC858+AC859+AC860+AC861)</f>
        <v>71736</v>
      </c>
      <c r="AD857" s="87"/>
    </row>
    <row r="858" spans="2:30" ht="19.7" customHeight="1">
      <c r="B858" s="88" t="s">
        <v>592</v>
      </c>
      <c r="C858" s="89" t="s">
        <v>4</v>
      </c>
      <c r="D858" s="471">
        <v>280000000</v>
      </c>
      <c r="E858" s="471"/>
      <c r="F858" s="471"/>
      <c r="G858" s="471"/>
      <c r="H858" s="471"/>
      <c r="I858" s="471" t="s">
        <v>605</v>
      </c>
      <c r="J858" s="471"/>
      <c r="K858" s="471">
        <v>2562</v>
      </c>
      <c r="L858" s="471"/>
      <c r="M858" s="471"/>
      <c r="N858" s="84" t="s">
        <v>594</v>
      </c>
      <c r="O858" s="471" t="s">
        <v>595</v>
      </c>
      <c r="P858" s="471"/>
      <c r="Q858" s="471"/>
      <c r="R858" s="84"/>
      <c r="S858" s="84"/>
      <c r="T858" s="84"/>
      <c r="U858" s="84"/>
      <c r="V858" s="84"/>
      <c r="W858" s="84"/>
      <c r="X858" s="84"/>
      <c r="Y858" s="84"/>
      <c r="Z858" s="90"/>
      <c r="AA858" s="91"/>
      <c r="AB858" s="91"/>
      <c r="AC858" s="91">
        <f>TRUNC(D858*K858*0.0000001,0)</f>
        <v>71736</v>
      </c>
      <c r="AD858" s="92" t="s">
        <v>4</v>
      </c>
    </row>
    <row r="859" spans="2:30" ht="19.7" customHeight="1">
      <c r="B859" s="88" t="s">
        <v>596</v>
      </c>
      <c r="C859" s="89" t="s">
        <v>597</v>
      </c>
      <c r="D859" s="470">
        <v>23.3</v>
      </c>
      <c r="E859" s="471"/>
      <c r="F859" s="471"/>
      <c r="G859" s="471"/>
      <c r="H859" s="84" t="s">
        <v>598</v>
      </c>
      <c r="I859" s="84" t="s">
        <v>594</v>
      </c>
      <c r="J859" s="471">
        <f>[186]자재단가!R6</f>
        <v>1496</v>
      </c>
      <c r="K859" s="471"/>
      <c r="L859" s="471"/>
      <c r="M859" s="471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90"/>
      <c r="AA859" s="91"/>
      <c r="AB859" s="91">
        <f>TRUNC(D859*J859,0)</f>
        <v>34856</v>
      </c>
      <c r="AC859" s="91"/>
      <c r="AD859" s="92" t="s">
        <v>4</v>
      </c>
    </row>
    <row r="860" spans="2:30" ht="19.7" customHeight="1">
      <c r="B860" s="88" t="s">
        <v>757</v>
      </c>
      <c r="C860" s="89" t="s">
        <v>600</v>
      </c>
      <c r="D860" s="470">
        <v>35</v>
      </c>
      <c r="E860" s="471"/>
      <c r="F860" s="471"/>
      <c r="G860" s="471"/>
      <c r="H860" s="84" t="s">
        <v>601</v>
      </c>
      <c r="I860" s="84" t="s">
        <v>594</v>
      </c>
      <c r="J860" s="471">
        <f>AB859</f>
        <v>34856</v>
      </c>
      <c r="K860" s="471"/>
      <c r="L860" s="471"/>
      <c r="M860" s="471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90"/>
      <c r="AA860" s="91"/>
      <c r="AB860" s="91">
        <f>TRUNC(D860/100*J860,0)</f>
        <v>12199</v>
      </c>
      <c r="AC860" s="91"/>
      <c r="AD860" s="92" t="s">
        <v>4</v>
      </c>
    </row>
    <row r="861" spans="2:30" ht="19.7" customHeight="1">
      <c r="B861" s="88" t="s">
        <v>602</v>
      </c>
      <c r="C861" s="89" t="s">
        <v>4</v>
      </c>
      <c r="D861" s="472">
        <v>1</v>
      </c>
      <c r="E861" s="471"/>
      <c r="F861" s="471"/>
      <c r="G861" s="84" t="s">
        <v>98</v>
      </c>
      <c r="H861" s="84" t="s">
        <v>594</v>
      </c>
      <c r="I861" s="471">
        <f>[186]노임단가!L55</f>
        <v>109748</v>
      </c>
      <c r="J861" s="471"/>
      <c r="K861" s="471"/>
      <c r="L861" s="471"/>
      <c r="M861" s="84" t="s">
        <v>594</v>
      </c>
      <c r="N861" s="471" t="s">
        <v>603</v>
      </c>
      <c r="O861" s="471"/>
      <c r="P861" s="471"/>
      <c r="Q861" s="471"/>
      <c r="R861" s="471"/>
      <c r="S861" s="471"/>
      <c r="T861" s="471"/>
      <c r="U861" s="471"/>
      <c r="V861" s="471"/>
      <c r="W861" s="84"/>
      <c r="X861" s="84"/>
      <c r="Y861" s="84"/>
      <c r="Z861" s="90"/>
      <c r="AA861" s="91">
        <f>TRUNC(D861*I861*[186]기계경비적용기준!E18,0)</f>
        <v>22864</v>
      </c>
      <c r="AB861" s="91"/>
      <c r="AC861" s="91"/>
      <c r="AD861" s="92" t="s">
        <v>4</v>
      </c>
    </row>
    <row r="862" spans="2:30" ht="19.7" customHeight="1">
      <c r="B862" s="88" t="s">
        <v>4</v>
      </c>
      <c r="C862" s="89" t="s">
        <v>4</v>
      </c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90"/>
      <c r="AA862" s="91"/>
      <c r="AB862" s="91"/>
      <c r="AC862" s="91"/>
      <c r="AD862" s="92" t="s">
        <v>4</v>
      </c>
    </row>
    <row r="863" spans="2:30" ht="19.7" customHeight="1">
      <c r="B863" s="82" t="s">
        <v>874</v>
      </c>
      <c r="C863" s="83" t="s">
        <v>875</v>
      </c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5" t="str">
        <f>TEXT(AA863+AB863+AC863,"#,##0")</f>
        <v>168,210</v>
      </c>
      <c r="AA863" s="86">
        <f>TRUNC(AA864+AA865+AA866+AA867)</f>
        <v>22864</v>
      </c>
      <c r="AB863" s="86">
        <f>TRUNC(AB864+AB865+AB866+AB867)</f>
        <v>53114</v>
      </c>
      <c r="AC863" s="86">
        <f>TRUNC(AC864+AC865+AC866+AC867)</f>
        <v>92232</v>
      </c>
      <c r="AD863" s="87"/>
    </row>
    <row r="864" spans="2:30" ht="19.7" customHeight="1">
      <c r="B864" s="88" t="s">
        <v>592</v>
      </c>
      <c r="C864" s="89" t="s">
        <v>4</v>
      </c>
      <c r="D864" s="471">
        <v>360000000</v>
      </c>
      <c r="E864" s="471"/>
      <c r="F864" s="471"/>
      <c r="G864" s="471"/>
      <c r="H864" s="471"/>
      <c r="I864" s="471" t="s">
        <v>605</v>
      </c>
      <c r="J864" s="471"/>
      <c r="K864" s="471">
        <v>2562</v>
      </c>
      <c r="L864" s="471"/>
      <c r="M864" s="471"/>
      <c r="N864" s="84" t="s">
        <v>594</v>
      </c>
      <c r="O864" s="471" t="s">
        <v>595</v>
      </c>
      <c r="P864" s="471"/>
      <c r="Q864" s="471"/>
      <c r="R864" s="84"/>
      <c r="S864" s="84"/>
      <c r="T864" s="84"/>
      <c r="U864" s="84"/>
      <c r="V864" s="84"/>
      <c r="W864" s="84"/>
      <c r="X864" s="84"/>
      <c r="Y864" s="84"/>
      <c r="Z864" s="90"/>
      <c r="AA864" s="91"/>
      <c r="AB864" s="91"/>
      <c r="AC864" s="91">
        <f>TRUNC(D864*K864*0.0000001,0)</f>
        <v>92232</v>
      </c>
      <c r="AD864" s="92" t="s">
        <v>4</v>
      </c>
    </row>
    <row r="865" spans="2:30" ht="19.7" customHeight="1">
      <c r="B865" s="88" t="s">
        <v>596</v>
      </c>
      <c r="C865" s="89" t="s">
        <v>597</v>
      </c>
      <c r="D865" s="470">
        <v>26.3</v>
      </c>
      <c r="E865" s="471"/>
      <c r="F865" s="471"/>
      <c r="G865" s="471"/>
      <c r="H865" s="84" t="s">
        <v>598</v>
      </c>
      <c r="I865" s="84" t="s">
        <v>594</v>
      </c>
      <c r="J865" s="471">
        <f>[186]자재단가!R6</f>
        <v>1496</v>
      </c>
      <c r="K865" s="471"/>
      <c r="L865" s="471"/>
      <c r="M865" s="471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90"/>
      <c r="AA865" s="91"/>
      <c r="AB865" s="91">
        <f>TRUNC(D865*J865,0)</f>
        <v>39344</v>
      </c>
      <c r="AC865" s="91"/>
      <c r="AD865" s="92" t="s">
        <v>4</v>
      </c>
    </row>
    <row r="866" spans="2:30" ht="19.7" customHeight="1">
      <c r="B866" s="88" t="s">
        <v>757</v>
      </c>
      <c r="C866" s="89" t="s">
        <v>600</v>
      </c>
      <c r="D866" s="470">
        <v>35</v>
      </c>
      <c r="E866" s="471"/>
      <c r="F866" s="471"/>
      <c r="G866" s="471"/>
      <c r="H866" s="84" t="s">
        <v>601</v>
      </c>
      <c r="I866" s="84" t="s">
        <v>594</v>
      </c>
      <c r="J866" s="471">
        <f>AB865</f>
        <v>39344</v>
      </c>
      <c r="K866" s="471"/>
      <c r="L866" s="471"/>
      <c r="M866" s="471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90"/>
      <c r="AA866" s="91"/>
      <c r="AB866" s="91">
        <f>TRUNC(D866/100*J866,0)</f>
        <v>13770</v>
      </c>
      <c r="AC866" s="91"/>
      <c r="AD866" s="92" t="s">
        <v>4</v>
      </c>
    </row>
    <row r="867" spans="2:30" ht="19.7" customHeight="1">
      <c r="B867" s="101" t="s">
        <v>602</v>
      </c>
      <c r="C867" s="102" t="s">
        <v>4</v>
      </c>
      <c r="D867" s="478">
        <v>1</v>
      </c>
      <c r="E867" s="477"/>
      <c r="F867" s="477"/>
      <c r="G867" s="103" t="s">
        <v>98</v>
      </c>
      <c r="H867" s="103" t="s">
        <v>594</v>
      </c>
      <c r="I867" s="477">
        <f>[186]노임단가!L55</f>
        <v>109748</v>
      </c>
      <c r="J867" s="477"/>
      <c r="K867" s="477"/>
      <c r="L867" s="477"/>
      <c r="M867" s="103" t="s">
        <v>594</v>
      </c>
      <c r="N867" s="477" t="s">
        <v>603</v>
      </c>
      <c r="O867" s="477"/>
      <c r="P867" s="477"/>
      <c r="Q867" s="477"/>
      <c r="R867" s="477"/>
      <c r="S867" s="477"/>
      <c r="T867" s="477"/>
      <c r="U867" s="477"/>
      <c r="V867" s="477"/>
      <c r="W867" s="103"/>
      <c r="X867" s="103"/>
      <c r="Y867" s="103"/>
      <c r="Z867" s="104"/>
      <c r="AA867" s="105">
        <f>TRUNC(D867*I867*[186]기계경비적용기준!E18,0)</f>
        <v>22864</v>
      </c>
      <c r="AB867" s="105"/>
      <c r="AC867" s="105"/>
      <c r="AD867" s="106" t="s">
        <v>4</v>
      </c>
    </row>
    <row r="868" spans="2:30" ht="19.7" customHeight="1">
      <c r="B868" s="88" t="s">
        <v>4</v>
      </c>
      <c r="C868" s="89" t="s">
        <v>4</v>
      </c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90"/>
      <c r="AA868" s="91"/>
      <c r="AB868" s="91"/>
      <c r="AC868" s="91"/>
      <c r="AD868" s="92" t="s">
        <v>4</v>
      </c>
    </row>
    <row r="869" spans="2:30" ht="19.7" customHeight="1">
      <c r="B869" s="82" t="s">
        <v>876</v>
      </c>
      <c r="C869" s="83" t="s">
        <v>877</v>
      </c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5" t="str">
        <f>TEXT(AA869+AB869+AC869,"#,##0")</f>
        <v>186,144</v>
      </c>
      <c r="AA869" s="86">
        <f>TRUNC(AA870+AA871+AA872+AA873)</f>
        <v>22864</v>
      </c>
      <c r="AB869" s="86">
        <f>TRUNC(AB870+AB871+AB872+AB873)</f>
        <v>53114</v>
      </c>
      <c r="AC869" s="86">
        <f>TRUNC(AC870+AC871+AC872+AC873)</f>
        <v>110166</v>
      </c>
      <c r="AD869" s="87"/>
    </row>
    <row r="870" spans="2:30" ht="19.7" customHeight="1">
      <c r="B870" s="88" t="s">
        <v>592</v>
      </c>
      <c r="C870" s="89" t="s">
        <v>4</v>
      </c>
      <c r="D870" s="471">
        <v>430000000</v>
      </c>
      <c r="E870" s="471"/>
      <c r="F870" s="471"/>
      <c r="G870" s="471"/>
      <c r="H870" s="471"/>
      <c r="I870" s="471" t="s">
        <v>605</v>
      </c>
      <c r="J870" s="471"/>
      <c r="K870" s="471">
        <v>2562</v>
      </c>
      <c r="L870" s="471"/>
      <c r="M870" s="471"/>
      <c r="N870" s="84" t="s">
        <v>594</v>
      </c>
      <c r="O870" s="471" t="s">
        <v>595</v>
      </c>
      <c r="P870" s="471"/>
      <c r="Q870" s="471"/>
      <c r="R870" s="84"/>
      <c r="S870" s="84"/>
      <c r="T870" s="84"/>
      <c r="U870" s="84"/>
      <c r="V870" s="84"/>
      <c r="W870" s="84"/>
      <c r="X870" s="84"/>
      <c r="Y870" s="84"/>
      <c r="Z870" s="90"/>
      <c r="AA870" s="91"/>
      <c r="AB870" s="91"/>
      <c r="AC870" s="91">
        <f>TRUNC(D870*K870*0.0000001,0)</f>
        <v>110166</v>
      </c>
      <c r="AD870" s="92" t="s">
        <v>4</v>
      </c>
    </row>
    <row r="871" spans="2:30" ht="19.7" customHeight="1">
      <c r="B871" s="88" t="s">
        <v>596</v>
      </c>
      <c r="C871" s="89" t="s">
        <v>597</v>
      </c>
      <c r="D871" s="470">
        <v>26.3</v>
      </c>
      <c r="E871" s="471"/>
      <c r="F871" s="471"/>
      <c r="G871" s="471"/>
      <c r="H871" s="84" t="s">
        <v>598</v>
      </c>
      <c r="I871" s="84" t="s">
        <v>594</v>
      </c>
      <c r="J871" s="471">
        <f>[186]자재단가!R6</f>
        <v>1496</v>
      </c>
      <c r="K871" s="471"/>
      <c r="L871" s="471"/>
      <c r="M871" s="471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90"/>
      <c r="AA871" s="91"/>
      <c r="AB871" s="91">
        <f>TRUNC(D871*J871,0)</f>
        <v>39344</v>
      </c>
      <c r="AC871" s="91"/>
      <c r="AD871" s="92" t="s">
        <v>4</v>
      </c>
    </row>
    <row r="872" spans="2:30" ht="19.7" customHeight="1">
      <c r="B872" s="88" t="s">
        <v>757</v>
      </c>
      <c r="C872" s="89" t="s">
        <v>600</v>
      </c>
      <c r="D872" s="470">
        <v>35</v>
      </c>
      <c r="E872" s="471"/>
      <c r="F872" s="471"/>
      <c r="G872" s="471"/>
      <c r="H872" s="84" t="s">
        <v>601</v>
      </c>
      <c r="I872" s="84" t="s">
        <v>594</v>
      </c>
      <c r="J872" s="471">
        <f>AB871</f>
        <v>39344</v>
      </c>
      <c r="K872" s="471"/>
      <c r="L872" s="471"/>
      <c r="M872" s="471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90"/>
      <c r="AA872" s="91"/>
      <c r="AB872" s="91">
        <f>TRUNC(D872/100*J872,0)</f>
        <v>13770</v>
      </c>
      <c r="AC872" s="91"/>
      <c r="AD872" s="92" t="s">
        <v>4</v>
      </c>
    </row>
    <row r="873" spans="2:30" ht="19.7" customHeight="1">
      <c r="B873" s="88" t="s">
        <v>602</v>
      </c>
      <c r="C873" s="89" t="s">
        <v>4</v>
      </c>
      <c r="D873" s="472">
        <v>1</v>
      </c>
      <c r="E873" s="471"/>
      <c r="F873" s="471"/>
      <c r="G873" s="84" t="s">
        <v>98</v>
      </c>
      <c r="H873" s="84" t="s">
        <v>594</v>
      </c>
      <c r="I873" s="471">
        <f>[186]노임단가!L55</f>
        <v>109748</v>
      </c>
      <c r="J873" s="471"/>
      <c r="K873" s="471"/>
      <c r="L873" s="471"/>
      <c r="M873" s="84" t="s">
        <v>594</v>
      </c>
      <c r="N873" s="471" t="s">
        <v>603</v>
      </c>
      <c r="O873" s="471"/>
      <c r="P873" s="471"/>
      <c r="Q873" s="471"/>
      <c r="R873" s="471"/>
      <c r="S873" s="471"/>
      <c r="T873" s="471"/>
      <c r="U873" s="471"/>
      <c r="V873" s="471"/>
      <c r="W873" s="84"/>
      <c r="X873" s="84"/>
      <c r="Y873" s="84"/>
      <c r="Z873" s="90"/>
      <c r="AA873" s="91">
        <f>TRUNC(D873*I873*[186]기계경비적용기준!E18,0)</f>
        <v>22864</v>
      </c>
      <c r="AB873" s="91"/>
      <c r="AC873" s="91"/>
      <c r="AD873" s="92" t="s">
        <v>4</v>
      </c>
    </row>
    <row r="874" spans="2:30" ht="19.7" customHeight="1">
      <c r="B874" s="88" t="s">
        <v>4</v>
      </c>
      <c r="C874" s="89" t="s">
        <v>4</v>
      </c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90"/>
      <c r="AA874" s="91"/>
      <c r="AB874" s="91"/>
      <c r="AC874" s="91"/>
      <c r="AD874" s="92" t="s">
        <v>4</v>
      </c>
    </row>
    <row r="875" spans="2:30" ht="19.7" customHeight="1">
      <c r="B875" s="82" t="s">
        <v>878</v>
      </c>
      <c r="C875" s="83" t="s">
        <v>879</v>
      </c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5" t="str">
        <f>TEXT(AA875+AB875+AC875,"#,##0")</f>
        <v>200,761</v>
      </c>
      <c r="AA875" s="86">
        <f>TRUNC(AA876+AA877+AA878+AA879)</f>
        <v>22864</v>
      </c>
      <c r="AB875" s="86">
        <f>TRUNC(AB876+AB877+AB878+AB879)</f>
        <v>62607</v>
      </c>
      <c r="AC875" s="86">
        <f>TRUNC(AC876+AC877+AC878+AC879)</f>
        <v>115290</v>
      </c>
      <c r="AD875" s="87"/>
    </row>
    <row r="876" spans="2:30" ht="19.7" customHeight="1">
      <c r="B876" s="88" t="s">
        <v>592</v>
      </c>
      <c r="C876" s="89" t="s">
        <v>4</v>
      </c>
      <c r="D876" s="471">
        <v>450000000</v>
      </c>
      <c r="E876" s="471"/>
      <c r="F876" s="471"/>
      <c r="G876" s="471"/>
      <c r="H876" s="471"/>
      <c r="I876" s="471" t="s">
        <v>605</v>
      </c>
      <c r="J876" s="471"/>
      <c r="K876" s="471">
        <v>2562</v>
      </c>
      <c r="L876" s="471"/>
      <c r="M876" s="471"/>
      <c r="N876" s="84" t="s">
        <v>594</v>
      </c>
      <c r="O876" s="471" t="s">
        <v>595</v>
      </c>
      <c r="P876" s="471"/>
      <c r="Q876" s="471"/>
      <c r="R876" s="84"/>
      <c r="S876" s="84"/>
      <c r="T876" s="84"/>
      <c r="U876" s="84"/>
      <c r="V876" s="84"/>
      <c r="W876" s="84"/>
      <c r="X876" s="84"/>
      <c r="Y876" s="84"/>
      <c r="Z876" s="90"/>
      <c r="AA876" s="91"/>
      <c r="AB876" s="91"/>
      <c r="AC876" s="91">
        <f>TRUNC(D876*K876*0.0000001,0)</f>
        <v>115290</v>
      </c>
      <c r="AD876" s="92" t="s">
        <v>4</v>
      </c>
    </row>
    <row r="877" spans="2:30" ht="19.7" customHeight="1">
      <c r="B877" s="88" t="s">
        <v>596</v>
      </c>
      <c r="C877" s="89" t="s">
        <v>597</v>
      </c>
      <c r="D877" s="470">
        <v>31</v>
      </c>
      <c r="E877" s="471"/>
      <c r="F877" s="471"/>
      <c r="G877" s="471"/>
      <c r="H877" s="84" t="s">
        <v>598</v>
      </c>
      <c r="I877" s="84" t="s">
        <v>594</v>
      </c>
      <c r="J877" s="471">
        <f>[186]자재단가!R6</f>
        <v>1496</v>
      </c>
      <c r="K877" s="471"/>
      <c r="L877" s="471"/>
      <c r="M877" s="471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90"/>
      <c r="AA877" s="91"/>
      <c r="AB877" s="91">
        <f>TRUNC(D877*J877,0)</f>
        <v>46376</v>
      </c>
      <c r="AC877" s="91"/>
      <c r="AD877" s="92" t="s">
        <v>4</v>
      </c>
    </row>
    <row r="878" spans="2:30" ht="19.7" customHeight="1">
      <c r="B878" s="88" t="s">
        <v>757</v>
      </c>
      <c r="C878" s="89" t="s">
        <v>600</v>
      </c>
      <c r="D878" s="470">
        <v>35</v>
      </c>
      <c r="E878" s="471"/>
      <c r="F878" s="471"/>
      <c r="G878" s="471"/>
      <c r="H878" s="84" t="s">
        <v>601</v>
      </c>
      <c r="I878" s="84" t="s">
        <v>594</v>
      </c>
      <c r="J878" s="471">
        <f>AB877</f>
        <v>46376</v>
      </c>
      <c r="K878" s="471"/>
      <c r="L878" s="471"/>
      <c r="M878" s="471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90"/>
      <c r="AA878" s="91"/>
      <c r="AB878" s="91">
        <f>TRUNC(D878/100*J878,0)</f>
        <v>16231</v>
      </c>
      <c r="AC878" s="91"/>
      <c r="AD878" s="92" t="s">
        <v>4</v>
      </c>
    </row>
    <row r="879" spans="2:30" ht="19.7" customHeight="1">
      <c r="B879" s="88" t="s">
        <v>602</v>
      </c>
      <c r="C879" s="89" t="s">
        <v>4</v>
      </c>
      <c r="D879" s="472">
        <v>1</v>
      </c>
      <c r="E879" s="471"/>
      <c r="F879" s="471"/>
      <c r="G879" s="84" t="s">
        <v>98</v>
      </c>
      <c r="H879" s="84" t="s">
        <v>594</v>
      </c>
      <c r="I879" s="471">
        <f>[186]노임단가!L55</f>
        <v>109748</v>
      </c>
      <c r="J879" s="471"/>
      <c r="K879" s="471"/>
      <c r="L879" s="471"/>
      <c r="M879" s="84" t="s">
        <v>594</v>
      </c>
      <c r="N879" s="471" t="s">
        <v>603</v>
      </c>
      <c r="O879" s="471"/>
      <c r="P879" s="471"/>
      <c r="Q879" s="471"/>
      <c r="R879" s="471"/>
      <c r="S879" s="471"/>
      <c r="T879" s="471"/>
      <c r="U879" s="471"/>
      <c r="V879" s="471"/>
      <c r="W879" s="84"/>
      <c r="X879" s="84"/>
      <c r="Y879" s="84"/>
      <c r="Z879" s="90"/>
      <c r="AA879" s="91">
        <f>TRUNC(D879*I879*[186]기계경비적용기준!E18,0)</f>
        <v>22864</v>
      </c>
      <c r="AB879" s="91"/>
      <c r="AC879" s="91"/>
      <c r="AD879" s="92" t="s">
        <v>4</v>
      </c>
    </row>
    <row r="880" spans="2:30" ht="19.7" customHeight="1">
      <c r="B880" s="88" t="s">
        <v>4</v>
      </c>
      <c r="C880" s="89" t="s">
        <v>4</v>
      </c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90"/>
      <c r="AA880" s="91"/>
      <c r="AB880" s="91"/>
      <c r="AC880" s="91"/>
      <c r="AD880" s="92" t="s">
        <v>4</v>
      </c>
    </row>
    <row r="881" spans="2:30" ht="19.7" customHeight="1">
      <c r="B881" s="82" t="s">
        <v>880</v>
      </c>
      <c r="C881" s="83" t="s">
        <v>881</v>
      </c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5" t="str">
        <f>TEXT(AA881+AB881+AC881,"#,##0")</f>
        <v>15,271</v>
      </c>
      <c r="AA881" s="86">
        <f>TRUNC(AA882)</f>
        <v>0</v>
      </c>
      <c r="AB881" s="86">
        <f>TRUNC(AB882)</f>
        <v>0</v>
      </c>
      <c r="AC881" s="86">
        <f>TRUNC(AC882)</f>
        <v>15271</v>
      </c>
      <c r="AD881" s="87"/>
    </row>
    <row r="882" spans="2:30" ht="19.7" customHeight="1">
      <c r="B882" s="88" t="s">
        <v>592</v>
      </c>
      <c r="C882" s="89" t="s">
        <v>4</v>
      </c>
      <c r="D882" s="471">
        <v>44766</v>
      </c>
      <c r="E882" s="471"/>
      <c r="F882" s="471"/>
      <c r="G882" s="471"/>
      <c r="H882" s="471"/>
      <c r="I882" s="471" t="s">
        <v>593</v>
      </c>
      <c r="J882" s="471"/>
      <c r="K882" s="476">
        <f>[186]기계경비적용기준!D7</f>
        <v>1153.3</v>
      </c>
      <c r="L882" s="471"/>
      <c r="M882" s="471"/>
      <c r="N882" s="84" t="s">
        <v>594</v>
      </c>
      <c r="O882" s="471">
        <v>2958</v>
      </c>
      <c r="P882" s="471"/>
      <c r="Q882" s="471"/>
      <c r="R882" s="84" t="s">
        <v>594</v>
      </c>
      <c r="S882" s="471" t="s">
        <v>595</v>
      </c>
      <c r="T882" s="471"/>
      <c r="U882" s="471"/>
      <c r="V882" s="84"/>
      <c r="W882" s="84"/>
      <c r="X882" s="84"/>
      <c r="Y882" s="84"/>
      <c r="Z882" s="90"/>
      <c r="AA882" s="91"/>
      <c r="AB882" s="91"/>
      <c r="AC882" s="91">
        <f>TRUNC(TRUNC(D882*K882)/1000) * 1000*O882*0.0000001</f>
        <v>15271.562399999999</v>
      </c>
      <c r="AD882" s="92" t="s">
        <v>4</v>
      </c>
    </row>
    <row r="883" spans="2:30" ht="19.7" customHeight="1">
      <c r="B883" s="88" t="s">
        <v>4</v>
      </c>
      <c r="C883" s="89" t="s">
        <v>4</v>
      </c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90"/>
      <c r="AA883" s="91"/>
      <c r="AB883" s="91"/>
      <c r="AC883" s="91"/>
      <c r="AD883" s="92" t="s">
        <v>4</v>
      </c>
    </row>
    <row r="884" spans="2:30" ht="19.7" customHeight="1">
      <c r="B884" s="82" t="s">
        <v>882</v>
      </c>
      <c r="C884" s="83" t="s">
        <v>883</v>
      </c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5" t="str">
        <f>TEXT(AA884+AB884+AC884,"#,##0")</f>
        <v>21,745</v>
      </c>
      <c r="AA884" s="86">
        <f>TRUNC(AA885)</f>
        <v>0</v>
      </c>
      <c r="AB884" s="86">
        <f>TRUNC(AB885)</f>
        <v>0</v>
      </c>
      <c r="AC884" s="86">
        <f>TRUNC(AC885)</f>
        <v>21745</v>
      </c>
      <c r="AD884" s="87"/>
    </row>
    <row r="885" spans="2:30" ht="19.7" customHeight="1">
      <c r="B885" s="88" t="s">
        <v>592</v>
      </c>
      <c r="C885" s="89" t="s">
        <v>4</v>
      </c>
      <c r="D885" s="471">
        <v>63744</v>
      </c>
      <c r="E885" s="471"/>
      <c r="F885" s="471"/>
      <c r="G885" s="471"/>
      <c r="H885" s="471"/>
      <c r="I885" s="471" t="s">
        <v>593</v>
      </c>
      <c r="J885" s="471"/>
      <c r="K885" s="476">
        <f>[186]기계경비적용기준!D7</f>
        <v>1153.3</v>
      </c>
      <c r="L885" s="471"/>
      <c r="M885" s="471"/>
      <c r="N885" s="84" t="s">
        <v>594</v>
      </c>
      <c r="O885" s="471">
        <v>2958</v>
      </c>
      <c r="P885" s="471"/>
      <c r="Q885" s="471"/>
      <c r="R885" s="84" t="s">
        <v>594</v>
      </c>
      <c r="S885" s="471" t="s">
        <v>595</v>
      </c>
      <c r="T885" s="471"/>
      <c r="U885" s="471"/>
      <c r="V885" s="84"/>
      <c r="W885" s="84"/>
      <c r="X885" s="84"/>
      <c r="Y885" s="84"/>
      <c r="Z885" s="90"/>
      <c r="AA885" s="91"/>
      <c r="AB885" s="91"/>
      <c r="AC885" s="91">
        <f>TRUNC(TRUNC(D885*K885)/1000) * 1000*O885*0.0000001</f>
        <v>21745.736999999997</v>
      </c>
      <c r="AD885" s="92" t="s">
        <v>4</v>
      </c>
    </row>
    <row r="886" spans="2:30" ht="19.7" customHeight="1">
      <c r="B886" s="88" t="s">
        <v>4</v>
      </c>
      <c r="C886" s="89" t="s">
        <v>4</v>
      </c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90"/>
      <c r="AA886" s="91"/>
      <c r="AB886" s="91"/>
      <c r="AC886" s="91"/>
      <c r="AD886" s="92" t="s">
        <v>4</v>
      </c>
    </row>
    <row r="887" spans="2:30" ht="19.7" customHeight="1">
      <c r="B887" s="82" t="s">
        <v>884</v>
      </c>
      <c r="C887" s="83" t="s">
        <v>885</v>
      </c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5" t="str">
        <f>TEXT(AA887+AB887+AC887,"#,##0")</f>
        <v>20,001</v>
      </c>
      <c r="AA887" s="86">
        <f>TRUNC(AA888)</f>
        <v>0</v>
      </c>
      <c r="AB887" s="86">
        <f>TRUNC(AB888)</f>
        <v>0</v>
      </c>
      <c r="AC887" s="86">
        <f>TRUNC(AC888)</f>
        <v>20001</v>
      </c>
      <c r="AD887" s="87"/>
    </row>
    <row r="888" spans="2:30" ht="19.7" customHeight="1">
      <c r="B888" s="88" t="s">
        <v>592</v>
      </c>
      <c r="C888" s="89" t="s">
        <v>4</v>
      </c>
      <c r="D888" s="471">
        <v>58630</v>
      </c>
      <c r="E888" s="471"/>
      <c r="F888" s="471"/>
      <c r="G888" s="471"/>
      <c r="H888" s="471"/>
      <c r="I888" s="471" t="s">
        <v>593</v>
      </c>
      <c r="J888" s="471"/>
      <c r="K888" s="476">
        <f>[186]기계경비적용기준!D7</f>
        <v>1153.3</v>
      </c>
      <c r="L888" s="471"/>
      <c r="M888" s="471"/>
      <c r="N888" s="84" t="s">
        <v>594</v>
      </c>
      <c r="O888" s="471">
        <v>2958</v>
      </c>
      <c r="P888" s="471"/>
      <c r="Q888" s="471"/>
      <c r="R888" s="84" t="s">
        <v>594</v>
      </c>
      <c r="S888" s="471" t="s">
        <v>595</v>
      </c>
      <c r="T888" s="471"/>
      <c r="U888" s="471"/>
      <c r="V888" s="84"/>
      <c r="W888" s="84"/>
      <c r="X888" s="84"/>
      <c r="Y888" s="84"/>
      <c r="Z888" s="90"/>
      <c r="AA888" s="91"/>
      <c r="AB888" s="91"/>
      <c r="AC888" s="91">
        <f>TRUNC(TRUNC(D888*K888)/1000) * 1000*O888*0.0000001</f>
        <v>20001.1086</v>
      </c>
      <c r="AD888" s="92" t="s">
        <v>4</v>
      </c>
    </row>
    <row r="889" spans="2:30" ht="19.7" customHeight="1">
      <c r="B889" s="88" t="s">
        <v>4</v>
      </c>
      <c r="C889" s="89" t="s">
        <v>4</v>
      </c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90"/>
      <c r="AA889" s="91"/>
      <c r="AB889" s="91"/>
      <c r="AC889" s="91"/>
      <c r="AD889" s="92" t="s">
        <v>4</v>
      </c>
    </row>
    <row r="890" spans="2:30" ht="19.7" customHeight="1">
      <c r="B890" s="82" t="s">
        <v>886</v>
      </c>
      <c r="C890" s="83" t="s">
        <v>887</v>
      </c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5" t="str">
        <f>TEXT(AA890+AB890+AC890,"#,##0")</f>
        <v>79</v>
      </c>
      <c r="AA890" s="86">
        <f>TRUNC(AA891)</f>
        <v>0</v>
      </c>
      <c r="AB890" s="86">
        <f>TRUNC(AB891)</f>
        <v>0</v>
      </c>
      <c r="AC890" s="86">
        <f>TRUNC(AC891)</f>
        <v>79</v>
      </c>
      <c r="AD890" s="87"/>
    </row>
    <row r="891" spans="2:30" ht="19.7" customHeight="1">
      <c r="B891" s="88" t="s">
        <v>592</v>
      </c>
      <c r="C891" s="89" t="s">
        <v>4</v>
      </c>
      <c r="D891" s="471">
        <v>164000</v>
      </c>
      <c r="E891" s="471"/>
      <c r="F891" s="471"/>
      <c r="G891" s="471"/>
      <c r="H891" s="471"/>
      <c r="I891" s="471" t="s">
        <v>605</v>
      </c>
      <c r="J891" s="471"/>
      <c r="K891" s="471">
        <v>4867</v>
      </c>
      <c r="L891" s="471"/>
      <c r="M891" s="471"/>
      <c r="N891" s="84" t="s">
        <v>594</v>
      </c>
      <c r="O891" s="471" t="s">
        <v>595</v>
      </c>
      <c r="P891" s="471"/>
      <c r="Q891" s="471"/>
      <c r="R891" s="84"/>
      <c r="S891" s="84"/>
      <c r="T891" s="84"/>
      <c r="U891" s="84"/>
      <c r="V891" s="84"/>
      <c r="W891" s="84"/>
      <c r="X891" s="84"/>
      <c r="Y891" s="84"/>
      <c r="Z891" s="90"/>
      <c r="AA891" s="91"/>
      <c r="AB891" s="91"/>
      <c r="AC891" s="91">
        <f>TRUNC(D891*K891*0.0000001,0)</f>
        <v>79</v>
      </c>
      <c r="AD891" s="92" t="s">
        <v>4</v>
      </c>
    </row>
    <row r="892" spans="2:30" ht="19.7" customHeight="1">
      <c r="B892" s="88" t="s">
        <v>4</v>
      </c>
      <c r="C892" s="89" t="s">
        <v>4</v>
      </c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90"/>
      <c r="AA892" s="91"/>
      <c r="AB892" s="91"/>
      <c r="AC892" s="91"/>
      <c r="AD892" s="92" t="s">
        <v>4</v>
      </c>
    </row>
    <row r="893" spans="2:30" ht="19.7" customHeight="1">
      <c r="B893" s="107" t="s">
        <v>888</v>
      </c>
      <c r="C893" s="108" t="s">
        <v>889</v>
      </c>
      <c r="D893" s="103"/>
      <c r="E893" s="103"/>
      <c r="F893" s="103"/>
      <c r="G893" s="103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103"/>
      <c r="W893" s="103"/>
      <c r="X893" s="103"/>
      <c r="Y893" s="103"/>
      <c r="Z893" s="109" t="str">
        <f>TEXT(AA893+AB893+AC893,"#,##0")</f>
        <v>1,996</v>
      </c>
      <c r="AA893" s="110">
        <f>TRUNC(AA894+AA895+AA896)</f>
        <v>0</v>
      </c>
      <c r="AB893" s="110">
        <f>TRUNC(AB894+AB895+AB896)</f>
        <v>1838</v>
      </c>
      <c r="AC893" s="110">
        <f>TRUNC(AC894+AC895+AC896)</f>
        <v>158</v>
      </c>
      <c r="AD893" s="111"/>
    </row>
    <row r="894" spans="2:30" ht="19.7" customHeight="1">
      <c r="B894" s="88" t="s">
        <v>592</v>
      </c>
      <c r="C894" s="89" t="s">
        <v>4</v>
      </c>
      <c r="D894" s="471">
        <v>315000</v>
      </c>
      <c r="E894" s="471"/>
      <c r="F894" s="471"/>
      <c r="G894" s="471"/>
      <c r="H894" s="471"/>
      <c r="I894" s="471" t="s">
        <v>605</v>
      </c>
      <c r="J894" s="471"/>
      <c r="K894" s="471">
        <v>5033</v>
      </c>
      <c r="L894" s="471"/>
      <c r="M894" s="471"/>
      <c r="N894" s="84" t="s">
        <v>594</v>
      </c>
      <c r="O894" s="471" t="s">
        <v>595</v>
      </c>
      <c r="P894" s="471"/>
      <c r="Q894" s="471"/>
      <c r="R894" s="84"/>
      <c r="S894" s="84"/>
      <c r="T894" s="84"/>
      <c r="U894" s="84"/>
      <c r="V894" s="84"/>
      <c r="W894" s="84"/>
      <c r="X894" s="84"/>
      <c r="Y894" s="84"/>
      <c r="Z894" s="90"/>
      <c r="AA894" s="91"/>
      <c r="AB894" s="91"/>
      <c r="AC894" s="91">
        <f>TRUNC(D894*K894*0.0000001,0)</f>
        <v>158</v>
      </c>
      <c r="AD894" s="92" t="s">
        <v>4</v>
      </c>
    </row>
    <row r="895" spans="2:30" ht="19.7" customHeight="1">
      <c r="B895" s="88" t="s">
        <v>596</v>
      </c>
      <c r="C895" s="89" t="s">
        <v>796</v>
      </c>
      <c r="D895" s="470">
        <v>1</v>
      </c>
      <c r="E895" s="471"/>
      <c r="F895" s="471"/>
      <c r="G895" s="471"/>
      <c r="H895" s="84" t="s">
        <v>598</v>
      </c>
      <c r="I895" s="84" t="s">
        <v>594</v>
      </c>
      <c r="J895" s="471">
        <f>[186]자재단가!R5</f>
        <v>1671</v>
      </c>
      <c r="K895" s="471"/>
      <c r="L895" s="471"/>
      <c r="M895" s="471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90"/>
      <c r="AA895" s="91"/>
      <c r="AB895" s="91">
        <f>TRUNC(D895*J895,0)</f>
        <v>1671</v>
      </c>
      <c r="AC895" s="91"/>
      <c r="AD895" s="92" t="s">
        <v>4</v>
      </c>
    </row>
    <row r="896" spans="2:30" ht="19.7" customHeight="1">
      <c r="B896" s="88" t="s">
        <v>599</v>
      </c>
      <c r="C896" s="89" t="s">
        <v>600</v>
      </c>
      <c r="D896" s="470">
        <v>10</v>
      </c>
      <c r="E896" s="471"/>
      <c r="F896" s="471"/>
      <c r="G896" s="471"/>
      <c r="H896" s="84" t="s">
        <v>601</v>
      </c>
      <c r="I896" s="84" t="s">
        <v>594</v>
      </c>
      <c r="J896" s="471">
        <f>AB895</f>
        <v>1671</v>
      </c>
      <c r="K896" s="471"/>
      <c r="L896" s="471"/>
      <c r="M896" s="471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90"/>
      <c r="AA896" s="91"/>
      <c r="AB896" s="91">
        <f>TRUNC(D896/100*J896,0)</f>
        <v>167</v>
      </c>
      <c r="AC896" s="91"/>
      <c r="AD896" s="92" t="s">
        <v>4</v>
      </c>
    </row>
    <row r="897" spans="2:30" ht="19.7" customHeight="1">
      <c r="B897" s="88" t="s">
        <v>4</v>
      </c>
      <c r="C897" s="89" t="s">
        <v>4</v>
      </c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90"/>
      <c r="AA897" s="91"/>
      <c r="AB897" s="91"/>
      <c r="AC897" s="91"/>
      <c r="AD897" s="92" t="s">
        <v>4</v>
      </c>
    </row>
    <row r="898" spans="2:30" ht="19.7" customHeight="1">
      <c r="B898" s="82" t="s">
        <v>890</v>
      </c>
      <c r="C898" s="83" t="s">
        <v>891</v>
      </c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5" t="str">
        <f>TEXT(AA898+AB898+AC898,"#,##0")</f>
        <v>19,979</v>
      </c>
      <c r="AA898" s="86">
        <f>TRUNC(AA899+AA900)</f>
        <v>17026</v>
      </c>
      <c r="AB898" s="86">
        <f>TRUNC(AB899+AB900)</f>
        <v>0</v>
      </c>
      <c r="AC898" s="86">
        <f>TRUNC(AC899+AC900)</f>
        <v>2953</v>
      </c>
      <c r="AD898" s="87"/>
    </row>
    <row r="899" spans="2:30" ht="19.7" customHeight="1">
      <c r="B899" s="88" t="s">
        <v>592</v>
      </c>
      <c r="C899" s="89" t="s">
        <v>4</v>
      </c>
      <c r="D899" s="471">
        <v>9450000</v>
      </c>
      <c r="E899" s="471"/>
      <c r="F899" s="471"/>
      <c r="G899" s="471"/>
      <c r="H899" s="471"/>
      <c r="I899" s="471" t="s">
        <v>605</v>
      </c>
      <c r="J899" s="471"/>
      <c r="K899" s="471">
        <v>3125</v>
      </c>
      <c r="L899" s="471"/>
      <c r="M899" s="471"/>
      <c r="N899" s="84" t="s">
        <v>594</v>
      </c>
      <c r="O899" s="471" t="s">
        <v>595</v>
      </c>
      <c r="P899" s="471"/>
      <c r="Q899" s="471"/>
      <c r="R899" s="84"/>
      <c r="S899" s="84"/>
      <c r="T899" s="84"/>
      <c r="U899" s="84"/>
      <c r="V899" s="84"/>
      <c r="W899" s="84"/>
      <c r="X899" s="84"/>
      <c r="Y899" s="84"/>
      <c r="Z899" s="90"/>
      <c r="AA899" s="91"/>
      <c r="AB899" s="91"/>
      <c r="AC899" s="91">
        <f>TRUNC(D899*K899*0.0000001,0)</f>
        <v>2953</v>
      </c>
      <c r="AD899" s="92" t="s">
        <v>4</v>
      </c>
    </row>
    <row r="900" spans="2:30" ht="19.7" customHeight="1">
      <c r="B900" s="88" t="s">
        <v>236</v>
      </c>
      <c r="C900" s="89" t="s">
        <v>4</v>
      </c>
      <c r="D900" s="472">
        <v>1</v>
      </c>
      <c r="E900" s="471"/>
      <c r="F900" s="471"/>
      <c r="G900" s="84" t="s">
        <v>98</v>
      </c>
      <c r="H900" s="84" t="s">
        <v>594</v>
      </c>
      <c r="I900" s="471">
        <f>[186]노임단가!L59</f>
        <v>81728</v>
      </c>
      <c r="J900" s="471"/>
      <c r="K900" s="471"/>
      <c r="L900" s="471"/>
      <c r="M900" s="84" t="s">
        <v>594</v>
      </c>
      <c r="N900" s="471" t="s">
        <v>603</v>
      </c>
      <c r="O900" s="471"/>
      <c r="P900" s="471"/>
      <c r="Q900" s="471"/>
      <c r="R900" s="471"/>
      <c r="S900" s="471"/>
      <c r="T900" s="471"/>
      <c r="U900" s="471"/>
      <c r="V900" s="471"/>
      <c r="W900" s="84"/>
      <c r="X900" s="84"/>
      <c r="Y900" s="84"/>
      <c r="Z900" s="90"/>
      <c r="AA900" s="91">
        <f>TRUNC(D900*I900*[186]기계경비적용기준!E18,0)</f>
        <v>17026</v>
      </c>
      <c r="AB900" s="91"/>
      <c r="AC900" s="91"/>
      <c r="AD900" s="92" t="s">
        <v>4</v>
      </c>
    </row>
    <row r="901" spans="2:30" ht="19.7" customHeight="1">
      <c r="B901" s="88" t="s">
        <v>4</v>
      </c>
      <c r="C901" s="89" t="s">
        <v>4</v>
      </c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90"/>
      <c r="AA901" s="91"/>
      <c r="AB901" s="91"/>
      <c r="AC901" s="91"/>
      <c r="AD901" s="92" t="s">
        <v>4</v>
      </c>
    </row>
    <row r="902" spans="2:30" ht="19.7" customHeight="1">
      <c r="B902" s="82" t="s">
        <v>892</v>
      </c>
      <c r="C902" s="83" t="s">
        <v>893</v>
      </c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5" t="str">
        <f>TEXT(AA902+AB902+AC902,"#,##0")</f>
        <v>77,504</v>
      </c>
      <c r="AA902" s="86">
        <f>TRUNC(AA903+AA904)</f>
        <v>22864</v>
      </c>
      <c r="AB902" s="86">
        <f>TRUNC(AB903+AB904)</f>
        <v>0</v>
      </c>
      <c r="AC902" s="86">
        <f>TRUNC(AC903+AC904)</f>
        <v>54640</v>
      </c>
      <c r="AD902" s="87"/>
    </row>
    <row r="903" spans="2:30" ht="19.7" customHeight="1">
      <c r="B903" s="88" t="s">
        <v>592</v>
      </c>
      <c r="C903" s="89" t="s">
        <v>4</v>
      </c>
      <c r="D903" s="471">
        <v>186232</v>
      </c>
      <c r="E903" s="471"/>
      <c r="F903" s="471"/>
      <c r="G903" s="471"/>
      <c r="H903" s="471"/>
      <c r="I903" s="471" t="s">
        <v>593</v>
      </c>
      <c r="J903" s="471"/>
      <c r="K903" s="476">
        <f>[186]기계경비적용기준!D7</f>
        <v>1153.3</v>
      </c>
      <c r="L903" s="471"/>
      <c r="M903" s="471"/>
      <c r="N903" s="84" t="s">
        <v>594</v>
      </c>
      <c r="O903" s="471">
        <v>2544</v>
      </c>
      <c r="P903" s="471"/>
      <c r="Q903" s="471"/>
      <c r="R903" s="84" t="s">
        <v>594</v>
      </c>
      <c r="S903" s="471" t="s">
        <v>595</v>
      </c>
      <c r="T903" s="471"/>
      <c r="U903" s="471"/>
      <c r="V903" s="84"/>
      <c r="W903" s="84"/>
      <c r="X903" s="84"/>
      <c r="Y903" s="84"/>
      <c r="Z903" s="90"/>
      <c r="AA903" s="91"/>
      <c r="AB903" s="91"/>
      <c r="AC903" s="91">
        <f>TRUNC(TRUNC(D903*K903)/1000) * 1000*O903*0.0000001</f>
        <v>54640.286399999997</v>
      </c>
      <c r="AD903" s="92" t="s">
        <v>4</v>
      </c>
    </row>
    <row r="904" spans="2:30" ht="19.7" customHeight="1">
      <c r="B904" s="88" t="s">
        <v>602</v>
      </c>
      <c r="C904" s="89" t="s">
        <v>4</v>
      </c>
      <c r="D904" s="472">
        <v>1</v>
      </c>
      <c r="E904" s="471"/>
      <c r="F904" s="471"/>
      <c r="G904" s="84" t="s">
        <v>98</v>
      </c>
      <c r="H904" s="84" t="s">
        <v>594</v>
      </c>
      <c r="I904" s="471">
        <f>[186]노임단가!L55</f>
        <v>109748</v>
      </c>
      <c r="J904" s="471"/>
      <c r="K904" s="471"/>
      <c r="L904" s="471"/>
      <c r="M904" s="84" t="s">
        <v>594</v>
      </c>
      <c r="N904" s="471" t="s">
        <v>603</v>
      </c>
      <c r="O904" s="471"/>
      <c r="P904" s="471"/>
      <c r="Q904" s="471"/>
      <c r="R904" s="471"/>
      <c r="S904" s="471"/>
      <c r="T904" s="471"/>
      <c r="U904" s="471"/>
      <c r="V904" s="471"/>
      <c r="W904" s="84"/>
      <c r="X904" s="84"/>
      <c r="Y904" s="84"/>
      <c r="Z904" s="90"/>
      <c r="AA904" s="91">
        <f>TRUNC(D904*I904*[186]기계경비적용기준!E18,0)</f>
        <v>22864</v>
      </c>
      <c r="AB904" s="91"/>
      <c r="AC904" s="91"/>
      <c r="AD904" s="92" t="s">
        <v>4</v>
      </c>
    </row>
    <row r="905" spans="2:30" ht="19.7" customHeight="1">
      <c r="B905" s="88" t="s">
        <v>4</v>
      </c>
      <c r="C905" s="89" t="s">
        <v>4</v>
      </c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90"/>
      <c r="AA905" s="91"/>
      <c r="AB905" s="91"/>
      <c r="AC905" s="91"/>
      <c r="AD905" s="92" t="s">
        <v>4</v>
      </c>
    </row>
    <row r="906" spans="2:30" ht="19.7" customHeight="1">
      <c r="B906" s="82" t="s">
        <v>894</v>
      </c>
      <c r="C906" s="83" t="s">
        <v>895</v>
      </c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5" t="str">
        <f>TEXT(AA906+AB906+AC906,"#,##0")</f>
        <v>98,719</v>
      </c>
      <c r="AA906" s="86">
        <f>TRUNC(AA907+AA908)</f>
        <v>22864</v>
      </c>
      <c r="AB906" s="86">
        <f>TRUNC(AB907+AB908)</f>
        <v>0</v>
      </c>
      <c r="AC906" s="86">
        <f>TRUNC(AC907+AC908)</f>
        <v>75855</v>
      </c>
      <c r="AD906" s="87"/>
    </row>
    <row r="907" spans="2:30" ht="19.7" customHeight="1">
      <c r="B907" s="88" t="s">
        <v>592</v>
      </c>
      <c r="C907" s="89" t="s">
        <v>4</v>
      </c>
      <c r="D907" s="471">
        <v>258539</v>
      </c>
      <c r="E907" s="471"/>
      <c r="F907" s="471"/>
      <c r="G907" s="471"/>
      <c r="H907" s="471"/>
      <c r="I907" s="471" t="s">
        <v>593</v>
      </c>
      <c r="J907" s="471"/>
      <c r="K907" s="476">
        <f>[186]기계경비적용기준!D7</f>
        <v>1153.3</v>
      </c>
      <c r="L907" s="471"/>
      <c r="M907" s="471"/>
      <c r="N907" s="84" t="s">
        <v>594</v>
      </c>
      <c r="O907" s="471">
        <v>2544</v>
      </c>
      <c r="P907" s="471"/>
      <c r="Q907" s="471"/>
      <c r="R907" s="84" t="s">
        <v>594</v>
      </c>
      <c r="S907" s="471" t="s">
        <v>595</v>
      </c>
      <c r="T907" s="471"/>
      <c r="U907" s="471"/>
      <c r="V907" s="84"/>
      <c r="W907" s="84"/>
      <c r="X907" s="84"/>
      <c r="Y907" s="84"/>
      <c r="Z907" s="90"/>
      <c r="AA907" s="91"/>
      <c r="AB907" s="91"/>
      <c r="AC907" s="91">
        <f>TRUNC(TRUNC(D907*K907)/1000) * 1000*O907*0.0000001</f>
        <v>75855.211199999991</v>
      </c>
      <c r="AD907" s="92" t="s">
        <v>4</v>
      </c>
    </row>
    <row r="908" spans="2:30" ht="19.7" customHeight="1">
      <c r="B908" s="88" t="s">
        <v>602</v>
      </c>
      <c r="C908" s="89" t="s">
        <v>4</v>
      </c>
      <c r="D908" s="472">
        <v>1</v>
      </c>
      <c r="E908" s="471"/>
      <c r="F908" s="471"/>
      <c r="G908" s="84" t="s">
        <v>98</v>
      </c>
      <c r="H908" s="84" t="s">
        <v>594</v>
      </c>
      <c r="I908" s="471">
        <f>[186]노임단가!L55</f>
        <v>109748</v>
      </c>
      <c r="J908" s="471"/>
      <c r="K908" s="471"/>
      <c r="L908" s="471"/>
      <c r="M908" s="84" t="s">
        <v>594</v>
      </c>
      <c r="N908" s="471" t="s">
        <v>603</v>
      </c>
      <c r="O908" s="471"/>
      <c r="P908" s="471"/>
      <c r="Q908" s="471"/>
      <c r="R908" s="471"/>
      <c r="S908" s="471"/>
      <c r="T908" s="471"/>
      <c r="U908" s="471"/>
      <c r="V908" s="471"/>
      <c r="W908" s="84"/>
      <c r="X908" s="84"/>
      <c r="Y908" s="84"/>
      <c r="Z908" s="90"/>
      <c r="AA908" s="91">
        <f>TRUNC(D908*I908*[186]기계경비적용기준!E18,0)</f>
        <v>22864</v>
      </c>
      <c r="AB908" s="91"/>
      <c r="AC908" s="91"/>
      <c r="AD908" s="92" t="s">
        <v>4</v>
      </c>
    </row>
    <row r="909" spans="2:30" ht="19.7" customHeight="1">
      <c r="B909" s="88" t="s">
        <v>4</v>
      </c>
      <c r="C909" s="89" t="s">
        <v>4</v>
      </c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90"/>
      <c r="AA909" s="91"/>
      <c r="AB909" s="91"/>
      <c r="AC909" s="91"/>
      <c r="AD909" s="92" t="s">
        <v>4</v>
      </c>
    </row>
    <row r="910" spans="2:30" ht="19.7" customHeight="1">
      <c r="B910" s="82" t="s">
        <v>896</v>
      </c>
      <c r="C910" s="83" t="s">
        <v>897</v>
      </c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5" t="str">
        <f>TEXT(AA910+AB910+AC910,"#,##0")</f>
        <v>108,201</v>
      </c>
      <c r="AA910" s="86">
        <f>TRUNC(AA911+AA912)</f>
        <v>22864</v>
      </c>
      <c r="AB910" s="86">
        <f>TRUNC(AB911+AB912)</f>
        <v>0</v>
      </c>
      <c r="AC910" s="86">
        <f>TRUNC(AC911+AC912)</f>
        <v>85337</v>
      </c>
      <c r="AD910" s="87"/>
    </row>
    <row r="911" spans="2:30" ht="19.7" customHeight="1">
      <c r="B911" s="88" t="s">
        <v>592</v>
      </c>
      <c r="C911" s="89" t="s">
        <v>4</v>
      </c>
      <c r="D911" s="471">
        <v>290858</v>
      </c>
      <c r="E911" s="471"/>
      <c r="F911" s="471"/>
      <c r="G911" s="471"/>
      <c r="H911" s="471"/>
      <c r="I911" s="471" t="s">
        <v>593</v>
      </c>
      <c r="J911" s="471"/>
      <c r="K911" s="476">
        <f>[186]기계경비적용기준!D7</f>
        <v>1153.3</v>
      </c>
      <c r="L911" s="471"/>
      <c r="M911" s="471"/>
      <c r="N911" s="84" t="s">
        <v>594</v>
      </c>
      <c r="O911" s="471">
        <v>2544</v>
      </c>
      <c r="P911" s="471"/>
      <c r="Q911" s="471"/>
      <c r="R911" s="84" t="s">
        <v>594</v>
      </c>
      <c r="S911" s="471" t="s">
        <v>595</v>
      </c>
      <c r="T911" s="471"/>
      <c r="U911" s="471"/>
      <c r="V911" s="84"/>
      <c r="W911" s="84"/>
      <c r="X911" s="84"/>
      <c r="Y911" s="84"/>
      <c r="Z911" s="90"/>
      <c r="AA911" s="91"/>
      <c r="AB911" s="91"/>
      <c r="AC911" s="91">
        <f>TRUNC(TRUNC(D911*K911)/1000) * 1000*O911*0.0000001</f>
        <v>85337.462399999989</v>
      </c>
      <c r="AD911" s="92" t="s">
        <v>4</v>
      </c>
    </row>
    <row r="912" spans="2:30" ht="19.7" customHeight="1">
      <c r="B912" s="88" t="s">
        <v>602</v>
      </c>
      <c r="C912" s="89" t="s">
        <v>4</v>
      </c>
      <c r="D912" s="472">
        <v>1</v>
      </c>
      <c r="E912" s="471"/>
      <c r="F912" s="471"/>
      <c r="G912" s="84" t="s">
        <v>98</v>
      </c>
      <c r="H912" s="84" t="s">
        <v>594</v>
      </c>
      <c r="I912" s="471">
        <f>[186]노임단가!L55</f>
        <v>109748</v>
      </c>
      <c r="J912" s="471"/>
      <c r="K912" s="471"/>
      <c r="L912" s="471"/>
      <c r="M912" s="84" t="s">
        <v>594</v>
      </c>
      <c r="N912" s="471" t="s">
        <v>603</v>
      </c>
      <c r="O912" s="471"/>
      <c r="P912" s="471"/>
      <c r="Q912" s="471"/>
      <c r="R912" s="471"/>
      <c r="S912" s="471"/>
      <c r="T912" s="471"/>
      <c r="U912" s="471"/>
      <c r="V912" s="471"/>
      <c r="W912" s="84"/>
      <c r="X912" s="84"/>
      <c r="Y912" s="84"/>
      <c r="Z912" s="90"/>
      <c r="AA912" s="91">
        <f>TRUNC(D912*I912*[186]기계경비적용기준!E18,0)</f>
        <v>22864</v>
      </c>
      <c r="AB912" s="91"/>
      <c r="AC912" s="91"/>
      <c r="AD912" s="92" t="s">
        <v>4</v>
      </c>
    </row>
    <row r="913" spans="2:30" ht="19.7" customHeight="1">
      <c r="B913" s="88" t="s">
        <v>4</v>
      </c>
      <c r="C913" s="89" t="s">
        <v>4</v>
      </c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90"/>
      <c r="AA913" s="91"/>
      <c r="AB913" s="91"/>
      <c r="AC913" s="91"/>
      <c r="AD913" s="92" t="s">
        <v>4</v>
      </c>
    </row>
    <row r="914" spans="2:30" ht="19.7" customHeight="1">
      <c r="B914" s="82" t="s">
        <v>898</v>
      </c>
      <c r="C914" s="83" t="s">
        <v>899</v>
      </c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5" t="str">
        <f>TEXT(AA914+AB914+AC914,"#,##0")</f>
        <v>115,788</v>
      </c>
      <c r="AA914" s="86">
        <f>TRUNC(AA915+AA916)</f>
        <v>22864</v>
      </c>
      <c r="AB914" s="86">
        <f>TRUNC(AB915+AB916)</f>
        <v>0</v>
      </c>
      <c r="AC914" s="86">
        <f>TRUNC(AC915+AC916)</f>
        <v>92924</v>
      </c>
      <c r="AD914" s="87"/>
    </row>
    <row r="915" spans="2:30" ht="19.7" customHeight="1">
      <c r="B915" s="88" t="s">
        <v>592</v>
      </c>
      <c r="C915" s="89" t="s">
        <v>4</v>
      </c>
      <c r="D915" s="471">
        <v>316717</v>
      </c>
      <c r="E915" s="471"/>
      <c r="F915" s="471"/>
      <c r="G915" s="471"/>
      <c r="H915" s="471"/>
      <c r="I915" s="471" t="s">
        <v>593</v>
      </c>
      <c r="J915" s="471"/>
      <c r="K915" s="476">
        <f>[186]기계경비적용기준!D7</f>
        <v>1153.3</v>
      </c>
      <c r="L915" s="471"/>
      <c r="M915" s="471"/>
      <c r="N915" s="84" t="s">
        <v>594</v>
      </c>
      <c r="O915" s="471">
        <v>2544</v>
      </c>
      <c r="P915" s="471"/>
      <c r="Q915" s="471"/>
      <c r="R915" s="84" t="s">
        <v>594</v>
      </c>
      <c r="S915" s="471" t="s">
        <v>595</v>
      </c>
      <c r="T915" s="471"/>
      <c r="U915" s="471"/>
      <c r="V915" s="84"/>
      <c r="W915" s="84"/>
      <c r="X915" s="84"/>
      <c r="Y915" s="84"/>
      <c r="Z915" s="90"/>
      <c r="AA915" s="91"/>
      <c r="AB915" s="91"/>
      <c r="AC915" s="91">
        <f>TRUNC(TRUNC(D915*K915)/1000) * 1000*O915*0.0000001</f>
        <v>92924.433599999989</v>
      </c>
      <c r="AD915" s="92" t="s">
        <v>4</v>
      </c>
    </row>
    <row r="916" spans="2:30" ht="19.7" customHeight="1">
      <c r="B916" s="88" t="s">
        <v>602</v>
      </c>
      <c r="C916" s="89" t="s">
        <v>4</v>
      </c>
      <c r="D916" s="472">
        <v>1</v>
      </c>
      <c r="E916" s="471"/>
      <c r="F916" s="471"/>
      <c r="G916" s="84" t="s">
        <v>98</v>
      </c>
      <c r="H916" s="84" t="s">
        <v>594</v>
      </c>
      <c r="I916" s="471">
        <f>[186]노임단가!L55</f>
        <v>109748</v>
      </c>
      <c r="J916" s="471"/>
      <c r="K916" s="471"/>
      <c r="L916" s="471"/>
      <c r="M916" s="84" t="s">
        <v>594</v>
      </c>
      <c r="N916" s="471" t="s">
        <v>603</v>
      </c>
      <c r="O916" s="471"/>
      <c r="P916" s="471"/>
      <c r="Q916" s="471"/>
      <c r="R916" s="471"/>
      <c r="S916" s="471"/>
      <c r="T916" s="471"/>
      <c r="U916" s="471"/>
      <c r="V916" s="471"/>
      <c r="W916" s="84"/>
      <c r="X916" s="84"/>
      <c r="Y916" s="84"/>
      <c r="Z916" s="90"/>
      <c r="AA916" s="91">
        <f>TRUNC(D916*I916*[186]기계경비적용기준!E18,0)</f>
        <v>22864</v>
      </c>
      <c r="AB916" s="91"/>
      <c r="AC916" s="91"/>
      <c r="AD916" s="92" t="s">
        <v>4</v>
      </c>
    </row>
    <row r="917" spans="2:30" ht="19.7" customHeight="1">
      <c r="B917" s="88" t="s">
        <v>4</v>
      </c>
      <c r="C917" s="89" t="s">
        <v>4</v>
      </c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90"/>
      <c r="AA917" s="91"/>
      <c r="AB917" s="91"/>
      <c r="AC917" s="91"/>
      <c r="AD917" s="92" t="s">
        <v>4</v>
      </c>
    </row>
    <row r="918" spans="2:30" ht="19.7" customHeight="1">
      <c r="B918" s="82" t="s">
        <v>900</v>
      </c>
      <c r="C918" s="83" t="s">
        <v>627</v>
      </c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5" t="str">
        <f>TEXT(AA918+AB918+AC918,"#,##0")</f>
        <v>207,535</v>
      </c>
      <c r="AA918" s="86">
        <f>TRUNC(AA919+AA920+AA921+AA922+AA923+AA924)</f>
        <v>39890</v>
      </c>
      <c r="AB918" s="86">
        <f>TRUNC(AB919+AB920+AB921+AB922+AB923+AB924)</f>
        <v>71047</v>
      </c>
      <c r="AC918" s="86">
        <f>TRUNC(AC919+AC920+AC921+AC922+AC923+AC924)</f>
        <v>96598</v>
      </c>
      <c r="AD918" s="87"/>
    </row>
    <row r="919" spans="2:30" ht="19.7" customHeight="1">
      <c r="B919" s="101" t="s">
        <v>901</v>
      </c>
      <c r="C919" s="102" t="s">
        <v>4</v>
      </c>
      <c r="D919" s="477">
        <v>290858</v>
      </c>
      <c r="E919" s="477"/>
      <c r="F919" s="477"/>
      <c r="G919" s="477"/>
      <c r="H919" s="477"/>
      <c r="I919" s="477" t="s">
        <v>593</v>
      </c>
      <c r="J919" s="477"/>
      <c r="K919" s="480">
        <f>[186]기계경비적용기준!D7</f>
        <v>1153.3</v>
      </c>
      <c r="L919" s="477"/>
      <c r="M919" s="477"/>
      <c r="N919" s="103" t="s">
        <v>594</v>
      </c>
      <c r="O919" s="477">
        <v>2544</v>
      </c>
      <c r="P919" s="477"/>
      <c r="Q919" s="477"/>
      <c r="R919" s="103" t="s">
        <v>594</v>
      </c>
      <c r="S919" s="477" t="s">
        <v>595</v>
      </c>
      <c r="T919" s="477"/>
      <c r="U919" s="477"/>
      <c r="V919" s="103"/>
      <c r="W919" s="103"/>
      <c r="X919" s="103"/>
      <c r="Y919" s="103"/>
      <c r="Z919" s="104"/>
      <c r="AA919" s="105"/>
      <c r="AB919" s="105"/>
      <c r="AC919" s="105">
        <f>TRUNC(TRUNC(D919*K919)/1000) * 1000*O919*0.0000001</f>
        <v>85337.462399999989</v>
      </c>
      <c r="AD919" s="106" t="s">
        <v>4</v>
      </c>
    </row>
    <row r="920" spans="2:30" ht="19.7" customHeight="1">
      <c r="B920" s="88" t="s">
        <v>902</v>
      </c>
      <c r="C920" s="89" t="s">
        <v>4</v>
      </c>
      <c r="D920" s="471">
        <v>42566</v>
      </c>
      <c r="E920" s="471"/>
      <c r="F920" s="471"/>
      <c r="G920" s="471"/>
      <c r="H920" s="471"/>
      <c r="I920" s="471" t="s">
        <v>593</v>
      </c>
      <c r="J920" s="471"/>
      <c r="K920" s="476">
        <f>[186]기계경비적용기준!D7</f>
        <v>1153.3</v>
      </c>
      <c r="L920" s="471"/>
      <c r="M920" s="471"/>
      <c r="N920" s="84" t="s">
        <v>594</v>
      </c>
      <c r="O920" s="471">
        <v>2294</v>
      </c>
      <c r="P920" s="471"/>
      <c r="Q920" s="471"/>
      <c r="R920" s="84" t="s">
        <v>594</v>
      </c>
      <c r="S920" s="471" t="s">
        <v>595</v>
      </c>
      <c r="T920" s="471"/>
      <c r="U920" s="471"/>
      <c r="V920" s="84"/>
      <c r="W920" s="84"/>
      <c r="X920" s="84"/>
      <c r="Y920" s="84"/>
      <c r="Z920" s="90"/>
      <c r="AA920" s="91"/>
      <c r="AB920" s="91"/>
      <c r="AC920" s="91">
        <f>TRUNC(TRUNC(D920*K920)/1000) * 1000*O920*0.0000001</f>
        <v>11261.475399999999</v>
      </c>
      <c r="AD920" s="92" t="s">
        <v>4</v>
      </c>
    </row>
    <row r="921" spans="2:30" ht="19.7" customHeight="1">
      <c r="B921" s="88" t="s">
        <v>596</v>
      </c>
      <c r="C921" s="89" t="s">
        <v>597</v>
      </c>
      <c r="D921" s="470">
        <v>38.299999999999997</v>
      </c>
      <c r="E921" s="471"/>
      <c r="F921" s="471"/>
      <c r="G921" s="471"/>
      <c r="H921" s="84" t="s">
        <v>598</v>
      </c>
      <c r="I921" s="84" t="s">
        <v>594</v>
      </c>
      <c r="J921" s="471">
        <f>[186]자재단가!R6</f>
        <v>1496</v>
      </c>
      <c r="K921" s="471"/>
      <c r="L921" s="471"/>
      <c r="M921" s="471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90"/>
      <c r="AA921" s="91"/>
      <c r="AB921" s="91">
        <f>TRUNC(D921*J921,0)</f>
        <v>57296</v>
      </c>
      <c r="AC921" s="91"/>
      <c r="AD921" s="92" t="s">
        <v>4</v>
      </c>
    </row>
    <row r="922" spans="2:30" ht="19.7" customHeight="1">
      <c r="B922" s="88" t="s">
        <v>903</v>
      </c>
      <c r="C922" s="89" t="s">
        <v>600</v>
      </c>
      <c r="D922" s="470">
        <v>24</v>
      </c>
      <c r="E922" s="471"/>
      <c r="F922" s="471"/>
      <c r="G922" s="471"/>
      <c r="H922" s="84" t="s">
        <v>601</v>
      </c>
      <c r="I922" s="84" t="s">
        <v>594</v>
      </c>
      <c r="J922" s="471">
        <f>AB921</f>
        <v>57296</v>
      </c>
      <c r="K922" s="471"/>
      <c r="L922" s="471"/>
      <c r="M922" s="471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90"/>
      <c r="AA922" s="91"/>
      <c r="AB922" s="91">
        <f>TRUNC(D922/100*J922,0)</f>
        <v>13751</v>
      </c>
      <c r="AC922" s="91"/>
      <c r="AD922" s="92" t="s">
        <v>4</v>
      </c>
    </row>
    <row r="923" spans="2:30" ht="19.7" customHeight="1">
      <c r="B923" s="88" t="s">
        <v>602</v>
      </c>
      <c r="C923" s="89" t="s">
        <v>4</v>
      </c>
      <c r="D923" s="472">
        <v>1</v>
      </c>
      <c r="E923" s="471"/>
      <c r="F923" s="471"/>
      <c r="G923" s="84" t="s">
        <v>98</v>
      </c>
      <c r="H923" s="84" t="s">
        <v>594</v>
      </c>
      <c r="I923" s="471">
        <f>[186]노임단가!L55</f>
        <v>109748</v>
      </c>
      <c r="J923" s="471"/>
      <c r="K923" s="471"/>
      <c r="L923" s="471"/>
      <c r="M923" s="84" t="s">
        <v>594</v>
      </c>
      <c r="N923" s="471" t="s">
        <v>603</v>
      </c>
      <c r="O923" s="471"/>
      <c r="P923" s="471"/>
      <c r="Q923" s="471"/>
      <c r="R923" s="471"/>
      <c r="S923" s="471"/>
      <c r="T923" s="471"/>
      <c r="U923" s="471"/>
      <c r="V923" s="471"/>
      <c r="W923" s="84"/>
      <c r="X923" s="84"/>
      <c r="Y923" s="84"/>
      <c r="Z923" s="90"/>
      <c r="AA923" s="91">
        <f>TRUNC(D923*I923*[186]기계경비적용기준!E18,0)</f>
        <v>22864</v>
      </c>
      <c r="AB923" s="91"/>
      <c r="AC923" s="91"/>
      <c r="AD923" s="92" t="s">
        <v>4</v>
      </c>
    </row>
    <row r="924" spans="2:30" ht="19.7" customHeight="1">
      <c r="B924" s="88" t="s">
        <v>236</v>
      </c>
      <c r="C924" s="89" t="s">
        <v>4</v>
      </c>
      <c r="D924" s="472">
        <v>1</v>
      </c>
      <c r="E924" s="471"/>
      <c r="F924" s="471"/>
      <c r="G924" s="84" t="s">
        <v>98</v>
      </c>
      <c r="H924" s="84" t="s">
        <v>594</v>
      </c>
      <c r="I924" s="471">
        <f>[186]노임단가!L59</f>
        <v>81728</v>
      </c>
      <c r="J924" s="471"/>
      <c r="K924" s="471"/>
      <c r="L924" s="471"/>
      <c r="M924" s="84" t="s">
        <v>594</v>
      </c>
      <c r="N924" s="471" t="s">
        <v>603</v>
      </c>
      <c r="O924" s="471"/>
      <c r="P924" s="471"/>
      <c r="Q924" s="471"/>
      <c r="R924" s="471"/>
      <c r="S924" s="471"/>
      <c r="T924" s="471"/>
      <c r="U924" s="471"/>
      <c r="V924" s="471"/>
      <c r="W924" s="84"/>
      <c r="X924" s="84"/>
      <c r="Y924" s="84"/>
      <c r="Z924" s="90"/>
      <c r="AA924" s="91">
        <f>TRUNC(D924*I924*[186]기계경비적용기준!E18,0)</f>
        <v>17026</v>
      </c>
      <c r="AB924" s="91"/>
      <c r="AC924" s="91"/>
      <c r="AD924" s="92" t="s">
        <v>4</v>
      </c>
    </row>
    <row r="925" spans="2:30" ht="19.7" customHeight="1">
      <c r="B925" s="88" t="s">
        <v>4</v>
      </c>
      <c r="C925" s="89" t="s">
        <v>4</v>
      </c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90"/>
      <c r="AA925" s="91"/>
      <c r="AB925" s="91"/>
      <c r="AC925" s="91"/>
      <c r="AD925" s="92" t="s">
        <v>4</v>
      </c>
    </row>
    <row r="926" spans="2:30" ht="19.7" customHeight="1">
      <c r="B926" s="82" t="s">
        <v>904</v>
      </c>
      <c r="C926" s="83" t="s">
        <v>905</v>
      </c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5" t="str">
        <f>TEXT(AA926+AB926+AC926,"#,##0")</f>
        <v>85,015</v>
      </c>
      <c r="AA926" s="86">
        <f>TRUNC(AA927+AA928+AA929+AA930+AA931+AA932+AA933+AA934)</f>
        <v>22864</v>
      </c>
      <c r="AB926" s="86">
        <f>TRUNC(AB927+AB928+AB929+AB930+AB931+AB932+AB933+AB934)</f>
        <v>37657</v>
      </c>
      <c r="AC926" s="86">
        <f>TRUNC(AC927+AC928+AC929+AC930+AC931+AC932+AC933+AC934)</f>
        <v>24494</v>
      </c>
      <c r="AD926" s="87"/>
    </row>
    <row r="927" spans="2:30" ht="19.7" customHeight="1">
      <c r="B927" s="88" t="s">
        <v>906</v>
      </c>
      <c r="C927" s="89" t="s">
        <v>4</v>
      </c>
      <c r="D927" s="471">
        <v>11000000</v>
      </c>
      <c r="E927" s="471"/>
      <c r="F927" s="471"/>
      <c r="G927" s="471"/>
      <c r="H927" s="471"/>
      <c r="I927" s="471" t="s">
        <v>605</v>
      </c>
      <c r="J927" s="471"/>
      <c r="K927" s="471">
        <v>2731</v>
      </c>
      <c r="L927" s="471"/>
      <c r="M927" s="471"/>
      <c r="N927" s="84" t="s">
        <v>594</v>
      </c>
      <c r="O927" s="471" t="s">
        <v>595</v>
      </c>
      <c r="P927" s="471"/>
      <c r="Q927" s="471"/>
      <c r="R927" s="84"/>
      <c r="S927" s="84"/>
      <c r="T927" s="84"/>
      <c r="U927" s="84"/>
      <c r="V927" s="84"/>
      <c r="W927" s="84"/>
      <c r="X927" s="84"/>
      <c r="Y927" s="84"/>
      <c r="Z927" s="90"/>
      <c r="AA927" s="91"/>
      <c r="AB927" s="91"/>
      <c r="AC927" s="91">
        <f>TRUNC(D927*K927*0.0000001,0)</f>
        <v>3004</v>
      </c>
      <c r="AD927" s="92" t="s">
        <v>4</v>
      </c>
    </row>
    <row r="928" spans="2:30" ht="19.7" customHeight="1">
      <c r="B928" s="88" t="s">
        <v>907</v>
      </c>
      <c r="C928" s="89" t="s">
        <v>4</v>
      </c>
      <c r="D928" s="471">
        <v>40829</v>
      </c>
      <c r="E928" s="471"/>
      <c r="F928" s="471"/>
      <c r="G928" s="471"/>
      <c r="H928" s="471"/>
      <c r="I928" s="471" t="s">
        <v>593</v>
      </c>
      <c r="J928" s="471"/>
      <c r="K928" s="476">
        <f>[186]기계경비적용기준!D7</f>
        <v>1153.3</v>
      </c>
      <c r="L928" s="471"/>
      <c r="M928" s="471"/>
      <c r="N928" s="84" t="s">
        <v>594</v>
      </c>
      <c r="O928" s="471">
        <v>2046</v>
      </c>
      <c r="P928" s="471"/>
      <c r="Q928" s="471"/>
      <c r="R928" s="84" t="s">
        <v>594</v>
      </c>
      <c r="S928" s="471" t="s">
        <v>595</v>
      </c>
      <c r="T928" s="471"/>
      <c r="U928" s="471"/>
      <c r="V928" s="84"/>
      <c r="W928" s="84"/>
      <c r="X928" s="84"/>
      <c r="Y928" s="84"/>
      <c r="Z928" s="90"/>
      <c r="AA928" s="91"/>
      <c r="AB928" s="91"/>
      <c r="AC928" s="91">
        <f>TRUNC(TRUNC(D928*K928)/1000) * 1000*O928*0.0000001</f>
        <v>9634.2047999999995</v>
      </c>
      <c r="AD928" s="92" t="s">
        <v>4</v>
      </c>
    </row>
    <row r="929" spans="2:30" ht="19.7" customHeight="1">
      <c r="B929" s="88" t="s">
        <v>908</v>
      </c>
      <c r="C929" s="89" t="s">
        <v>4</v>
      </c>
      <c r="D929" s="471">
        <v>35789</v>
      </c>
      <c r="E929" s="471"/>
      <c r="F929" s="471"/>
      <c r="G929" s="471"/>
      <c r="H929" s="471"/>
      <c r="I929" s="471" t="s">
        <v>593</v>
      </c>
      <c r="J929" s="471"/>
      <c r="K929" s="476">
        <f>[186]기계경비적용기준!D7</f>
        <v>1153.3</v>
      </c>
      <c r="L929" s="471"/>
      <c r="M929" s="471"/>
      <c r="N929" s="84" t="s">
        <v>594</v>
      </c>
      <c r="O929" s="471">
        <v>1671</v>
      </c>
      <c r="P929" s="471"/>
      <c r="Q929" s="471"/>
      <c r="R929" s="84" t="s">
        <v>594</v>
      </c>
      <c r="S929" s="471" t="s">
        <v>595</v>
      </c>
      <c r="T929" s="471"/>
      <c r="U929" s="471"/>
      <c r="V929" s="84"/>
      <c r="W929" s="84"/>
      <c r="X929" s="84"/>
      <c r="Y929" s="84"/>
      <c r="Z929" s="90"/>
      <c r="AA929" s="91"/>
      <c r="AB929" s="91"/>
      <c r="AC929" s="91">
        <f>TRUNC(TRUNC(D929*K929)/1000) * 1000*O929*0.0000001</f>
        <v>6897.0524999999998</v>
      </c>
      <c r="AD929" s="92" t="s">
        <v>4</v>
      </c>
    </row>
    <row r="930" spans="2:30" ht="19.7" customHeight="1">
      <c r="B930" s="88" t="s">
        <v>909</v>
      </c>
      <c r="C930" s="89" t="s">
        <v>4</v>
      </c>
      <c r="D930" s="471">
        <v>6068</v>
      </c>
      <c r="E930" s="471"/>
      <c r="F930" s="471"/>
      <c r="G930" s="471"/>
      <c r="H930" s="471"/>
      <c r="I930" s="471" t="s">
        <v>593</v>
      </c>
      <c r="J930" s="471"/>
      <c r="K930" s="476">
        <f>[186]기계경비적용기준!D7</f>
        <v>1153.3</v>
      </c>
      <c r="L930" s="471"/>
      <c r="M930" s="471"/>
      <c r="N930" s="84" t="s">
        <v>594</v>
      </c>
      <c r="O930" s="471">
        <v>2257</v>
      </c>
      <c r="P930" s="471"/>
      <c r="Q930" s="471"/>
      <c r="R930" s="84" t="s">
        <v>594</v>
      </c>
      <c r="S930" s="471" t="s">
        <v>595</v>
      </c>
      <c r="T930" s="471"/>
      <c r="U930" s="471"/>
      <c r="V930" s="84"/>
      <c r="W930" s="84"/>
      <c r="X930" s="84"/>
      <c r="Y930" s="84"/>
      <c r="Z930" s="90"/>
      <c r="AA930" s="91"/>
      <c r="AB930" s="91"/>
      <c r="AC930" s="91">
        <f>TRUNC(TRUNC(D930*K930)/1000) * 1000*O930*0.0000001</f>
        <v>1579.4485999999999</v>
      </c>
      <c r="AD930" s="92" t="s">
        <v>4</v>
      </c>
    </row>
    <row r="931" spans="2:30" ht="19.7" customHeight="1">
      <c r="B931" s="88" t="s">
        <v>910</v>
      </c>
      <c r="C931" s="89" t="s">
        <v>4</v>
      </c>
      <c r="D931" s="471">
        <v>16317</v>
      </c>
      <c r="E931" s="471"/>
      <c r="F931" s="471"/>
      <c r="G931" s="471"/>
      <c r="H931" s="471"/>
      <c r="I931" s="471" t="s">
        <v>593</v>
      </c>
      <c r="J931" s="471"/>
      <c r="K931" s="476">
        <f>[186]기계경비적용기준!D7</f>
        <v>1153.3</v>
      </c>
      <c r="L931" s="471"/>
      <c r="M931" s="471"/>
      <c r="N931" s="84" t="s">
        <v>594</v>
      </c>
      <c r="O931" s="471">
        <v>1796</v>
      </c>
      <c r="P931" s="471"/>
      <c r="Q931" s="471"/>
      <c r="R931" s="84" t="s">
        <v>594</v>
      </c>
      <c r="S931" s="471" t="s">
        <v>595</v>
      </c>
      <c r="T931" s="471"/>
      <c r="U931" s="471"/>
      <c r="V931" s="84"/>
      <c r="W931" s="84"/>
      <c r="X931" s="84"/>
      <c r="Y931" s="84"/>
      <c r="Z931" s="90"/>
      <c r="AA931" s="91"/>
      <c r="AB931" s="91"/>
      <c r="AC931" s="91">
        <f>TRUNC(TRUNC(D931*K931)/1000) * 1000*O931*0.0000001</f>
        <v>3379.7127999999998</v>
      </c>
      <c r="AD931" s="92" t="s">
        <v>4</v>
      </c>
    </row>
    <row r="932" spans="2:30" ht="19.7" customHeight="1">
      <c r="B932" s="88" t="s">
        <v>596</v>
      </c>
      <c r="C932" s="89" t="s">
        <v>597</v>
      </c>
      <c r="D932" s="470">
        <v>21.7</v>
      </c>
      <c r="E932" s="471"/>
      <c r="F932" s="471"/>
      <c r="G932" s="471"/>
      <c r="H932" s="84" t="s">
        <v>598</v>
      </c>
      <c r="I932" s="84" t="s">
        <v>594</v>
      </c>
      <c r="J932" s="471">
        <f>[186]자재단가!R6</f>
        <v>1496</v>
      </c>
      <c r="K932" s="471"/>
      <c r="L932" s="471"/>
      <c r="M932" s="471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90"/>
      <c r="AA932" s="91"/>
      <c r="AB932" s="91">
        <f>TRUNC(D932*J932,0)</f>
        <v>32463</v>
      </c>
      <c r="AC932" s="91"/>
      <c r="AD932" s="92" t="s">
        <v>4</v>
      </c>
    </row>
    <row r="933" spans="2:30" ht="19.7" customHeight="1">
      <c r="B933" s="88" t="s">
        <v>911</v>
      </c>
      <c r="C933" s="89" t="s">
        <v>600</v>
      </c>
      <c r="D933" s="470">
        <v>16</v>
      </c>
      <c r="E933" s="471"/>
      <c r="F933" s="471"/>
      <c r="G933" s="471"/>
      <c r="H933" s="84" t="s">
        <v>601</v>
      </c>
      <c r="I933" s="84" t="s">
        <v>594</v>
      </c>
      <c r="J933" s="471">
        <f>AB932</f>
        <v>32463</v>
      </c>
      <c r="K933" s="471"/>
      <c r="L933" s="471"/>
      <c r="M933" s="471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90"/>
      <c r="AA933" s="91"/>
      <c r="AB933" s="91">
        <f>TRUNC(D933/100*J933,0)</f>
        <v>5194</v>
      </c>
      <c r="AC933" s="91"/>
      <c r="AD933" s="92" t="s">
        <v>4</v>
      </c>
    </row>
    <row r="934" spans="2:30" ht="19.7" customHeight="1">
      <c r="B934" s="88" t="s">
        <v>602</v>
      </c>
      <c r="C934" s="89" t="s">
        <v>4</v>
      </c>
      <c r="D934" s="472">
        <v>1</v>
      </c>
      <c r="E934" s="471"/>
      <c r="F934" s="471"/>
      <c r="G934" s="84" t="s">
        <v>98</v>
      </c>
      <c r="H934" s="84" t="s">
        <v>594</v>
      </c>
      <c r="I934" s="471">
        <f>[186]노임단가!L55</f>
        <v>109748</v>
      </c>
      <c r="J934" s="471"/>
      <c r="K934" s="471"/>
      <c r="L934" s="471"/>
      <c r="M934" s="84" t="s">
        <v>594</v>
      </c>
      <c r="N934" s="471" t="s">
        <v>603</v>
      </c>
      <c r="O934" s="471"/>
      <c r="P934" s="471"/>
      <c r="Q934" s="471"/>
      <c r="R934" s="471"/>
      <c r="S934" s="471"/>
      <c r="T934" s="471"/>
      <c r="U934" s="471"/>
      <c r="V934" s="471"/>
      <c r="W934" s="84"/>
      <c r="X934" s="84"/>
      <c r="Y934" s="84"/>
      <c r="Z934" s="90"/>
      <c r="AA934" s="91">
        <f>TRUNC(D934*I934*[186]기계경비적용기준!E18,0)</f>
        <v>22864</v>
      </c>
      <c r="AB934" s="91"/>
      <c r="AC934" s="91"/>
      <c r="AD934" s="92" t="s">
        <v>4</v>
      </c>
    </row>
    <row r="935" spans="2:30" ht="19.7" customHeight="1">
      <c r="B935" s="88" t="s">
        <v>4</v>
      </c>
      <c r="C935" s="89" t="s">
        <v>4</v>
      </c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90"/>
      <c r="AA935" s="91"/>
      <c r="AB935" s="91"/>
      <c r="AC935" s="91"/>
      <c r="AD935" s="92" t="s">
        <v>4</v>
      </c>
    </row>
    <row r="936" spans="2:30" ht="19.7" customHeight="1">
      <c r="B936" s="82" t="s">
        <v>912</v>
      </c>
      <c r="C936" s="83" t="s">
        <v>913</v>
      </c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5" t="str">
        <f>TEXT(AA936+AB936+AC936,"#,##0")</f>
        <v>78,118</v>
      </c>
      <c r="AA936" s="86">
        <f>TRUNC(AA937+AA938+AA939+AA940+AA941+AA942+AA943)</f>
        <v>22864</v>
      </c>
      <c r="AB936" s="86">
        <f>TRUNC(AB937+AB938+AB939+AB940+AB941+AB942+AB943)</f>
        <v>37657</v>
      </c>
      <c r="AC936" s="86">
        <f>TRUNC(AC937+AC938+AC939+AC940+AC941+AC942+AC943)</f>
        <v>17597</v>
      </c>
      <c r="AD936" s="87"/>
    </row>
    <row r="937" spans="2:30" ht="19.7" customHeight="1">
      <c r="B937" s="88" t="s">
        <v>906</v>
      </c>
      <c r="C937" s="89" t="s">
        <v>4</v>
      </c>
      <c r="D937" s="471">
        <v>11000000</v>
      </c>
      <c r="E937" s="471"/>
      <c r="F937" s="471"/>
      <c r="G937" s="471"/>
      <c r="H937" s="471"/>
      <c r="I937" s="471" t="s">
        <v>605</v>
      </c>
      <c r="J937" s="471"/>
      <c r="K937" s="471">
        <v>2731</v>
      </c>
      <c r="L937" s="471"/>
      <c r="M937" s="471"/>
      <c r="N937" s="84" t="s">
        <v>594</v>
      </c>
      <c r="O937" s="471" t="s">
        <v>595</v>
      </c>
      <c r="P937" s="471"/>
      <c r="Q937" s="471"/>
      <c r="R937" s="84"/>
      <c r="S937" s="84"/>
      <c r="T937" s="84"/>
      <c r="U937" s="84"/>
      <c r="V937" s="84"/>
      <c r="W937" s="84"/>
      <c r="X937" s="84"/>
      <c r="Y937" s="84"/>
      <c r="Z937" s="90"/>
      <c r="AA937" s="91"/>
      <c r="AB937" s="91"/>
      <c r="AC937" s="91">
        <f>TRUNC(D937*K937*0.0000001,0)</f>
        <v>3004</v>
      </c>
      <c r="AD937" s="92" t="s">
        <v>4</v>
      </c>
    </row>
    <row r="938" spans="2:30" ht="19.7" customHeight="1">
      <c r="B938" s="88" t="s">
        <v>907</v>
      </c>
      <c r="C938" s="89" t="s">
        <v>4</v>
      </c>
      <c r="D938" s="471">
        <v>40829</v>
      </c>
      <c r="E938" s="471"/>
      <c r="F938" s="471"/>
      <c r="G938" s="471"/>
      <c r="H938" s="471"/>
      <c r="I938" s="471" t="s">
        <v>593</v>
      </c>
      <c r="J938" s="471"/>
      <c r="K938" s="476">
        <f>[186]기계경비적용기준!D7</f>
        <v>1153.3</v>
      </c>
      <c r="L938" s="471"/>
      <c r="M938" s="471"/>
      <c r="N938" s="84" t="s">
        <v>594</v>
      </c>
      <c r="O938" s="471">
        <v>2046</v>
      </c>
      <c r="P938" s="471"/>
      <c r="Q938" s="471"/>
      <c r="R938" s="84" t="s">
        <v>594</v>
      </c>
      <c r="S938" s="471" t="s">
        <v>595</v>
      </c>
      <c r="T938" s="471"/>
      <c r="U938" s="471"/>
      <c r="V938" s="84"/>
      <c r="W938" s="84"/>
      <c r="X938" s="84"/>
      <c r="Y938" s="84"/>
      <c r="Z938" s="90"/>
      <c r="AA938" s="91"/>
      <c r="AB938" s="91"/>
      <c r="AC938" s="91">
        <f>TRUNC(TRUNC(D938*K938)/1000) * 1000*O938*0.0000001</f>
        <v>9634.2047999999995</v>
      </c>
      <c r="AD938" s="92" t="s">
        <v>4</v>
      </c>
    </row>
    <row r="939" spans="2:30" ht="19.7" customHeight="1">
      <c r="B939" s="88" t="s">
        <v>914</v>
      </c>
      <c r="C939" s="89" t="s">
        <v>4</v>
      </c>
      <c r="D939" s="471">
        <v>6068</v>
      </c>
      <c r="E939" s="471"/>
      <c r="F939" s="471"/>
      <c r="G939" s="471"/>
      <c r="H939" s="471"/>
      <c r="I939" s="471" t="s">
        <v>593</v>
      </c>
      <c r="J939" s="471"/>
      <c r="K939" s="476">
        <f>[186]기계경비적용기준!D7</f>
        <v>1153.3</v>
      </c>
      <c r="L939" s="471"/>
      <c r="M939" s="471"/>
      <c r="N939" s="84" t="s">
        <v>594</v>
      </c>
      <c r="O939" s="471">
        <v>2257</v>
      </c>
      <c r="P939" s="471"/>
      <c r="Q939" s="471"/>
      <c r="R939" s="84" t="s">
        <v>594</v>
      </c>
      <c r="S939" s="471" t="s">
        <v>595</v>
      </c>
      <c r="T939" s="471"/>
      <c r="U939" s="471"/>
      <c r="V939" s="84"/>
      <c r="W939" s="84"/>
      <c r="X939" s="84"/>
      <c r="Y939" s="84"/>
      <c r="Z939" s="90"/>
      <c r="AA939" s="91"/>
      <c r="AB939" s="91"/>
      <c r="AC939" s="91">
        <f>TRUNC(TRUNC(D939*K939)/1000) * 1000*O939*0.0000001</f>
        <v>1579.4485999999999</v>
      </c>
      <c r="AD939" s="92" t="s">
        <v>4</v>
      </c>
    </row>
    <row r="940" spans="2:30" ht="19.7" customHeight="1">
      <c r="B940" s="88" t="s">
        <v>910</v>
      </c>
      <c r="C940" s="89" t="s">
        <v>4</v>
      </c>
      <c r="D940" s="471">
        <v>16317</v>
      </c>
      <c r="E940" s="471"/>
      <c r="F940" s="471"/>
      <c r="G940" s="471"/>
      <c r="H940" s="471"/>
      <c r="I940" s="471" t="s">
        <v>593</v>
      </c>
      <c r="J940" s="471"/>
      <c r="K940" s="476">
        <f>[186]기계경비적용기준!D7</f>
        <v>1153.3</v>
      </c>
      <c r="L940" s="471"/>
      <c r="M940" s="471"/>
      <c r="N940" s="84" t="s">
        <v>594</v>
      </c>
      <c r="O940" s="471">
        <v>1796</v>
      </c>
      <c r="P940" s="471"/>
      <c r="Q940" s="471"/>
      <c r="R940" s="84" t="s">
        <v>594</v>
      </c>
      <c r="S940" s="471" t="s">
        <v>595</v>
      </c>
      <c r="T940" s="471"/>
      <c r="U940" s="471"/>
      <c r="V940" s="84"/>
      <c r="W940" s="84"/>
      <c r="X940" s="84"/>
      <c r="Y940" s="84"/>
      <c r="Z940" s="90"/>
      <c r="AA940" s="91"/>
      <c r="AB940" s="91"/>
      <c r="AC940" s="91">
        <f>TRUNC(TRUNC(D940*K940)/1000) * 1000*O940*0.0000001</f>
        <v>3379.7127999999998</v>
      </c>
      <c r="AD940" s="92" t="s">
        <v>4</v>
      </c>
    </row>
    <row r="941" spans="2:30" ht="19.7" customHeight="1">
      <c r="B941" s="88" t="s">
        <v>596</v>
      </c>
      <c r="C941" s="89" t="s">
        <v>597</v>
      </c>
      <c r="D941" s="470">
        <v>21.7</v>
      </c>
      <c r="E941" s="471"/>
      <c r="F941" s="471"/>
      <c r="G941" s="471"/>
      <c r="H941" s="84" t="s">
        <v>598</v>
      </c>
      <c r="I941" s="84" t="s">
        <v>594</v>
      </c>
      <c r="J941" s="471">
        <f>[186]자재단가!R6</f>
        <v>1496</v>
      </c>
      <c r="K941" s="471"/>
      <c r="L941" s="471"/>
      <c r="M941" s="471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90"/>
      <c r="AA941" s="91"/>
      <c r="AB941" s="91">
        <f>TRUNC(D941*J941,0)</f>
        <v>32463</v>
      </c>
      <c r="AC941" s="91"/>
      <c r="AD941" s="92" t="s">
        <v>4</v>
      </c>
    </row>
    <row r="942" spans="2:30" ht="19.7" customHeight="1">
      <c r="B942" s="88" t="s">
        <v>915</v>
      </c>
      <c r="C942" s="89" t="s">
        <v>600</v>
      </c>
      <c r="D942" s="470">
        <v>16</v>
      </c>
      <c r="E942" s="471"/>
      <c r="F942" s="471"/>
      <c r="G942" s="471"/>
      <c r="H942" s="84" t="s">
        <v>601</v>
      </c>
      <c r="I942" s="84" t="s">
        <v>594</v>
      </c>
      <c r="J942" s="471">
        <f>AB941</f>
        <v>32463</v>
      </c>
      <c r="K942" s="471"/>
      <c r="L942" s="471"/>
      <c r="M942" s="471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90"/>
      <c r="AA942" s="91"/>
      <c r="AB942" s="91">
        <f>TRUNC(D942/100*J942,0)</f>
        <v>5194</v>
      </c>
      <c r="AC942" s="91"/>
      <c r="AD942" s="92" t="s">
        <v>4</v>
      </c>
    </row>
    <row r="943" spans="2:30" ht="19.7" customHeight="1">
      <c r="B943" s="88" t="s">
        <v>602</v>
      </c>
      <c r="C943" s="89" t="s">
        <v>4</v>
      </c>
      <c r="D943" s="472">
        <v>1</v>
      </c>
      <c r="E943" s="471"/>
      <c r="F943" s="471"/>
      <c r="G943" s="84" t="s">
        <v>98</v>
      </c>
      <c r="H943" s="84" t="s">
        <v>594</v>
      </c>
      <c r="I943" s="471">
        <f>[186]노임단가!L55</f>
        <v>109748</v>
      </c>
      <c r="J943" s="471"/>
      <c r="K943" s="471"/>
      <c r="L943" s="471"/>
      <c r="M943" s="84" t="s">
        <v>594</v>
      </c>
      <c r="N943" s="471" t="s">
        <v>603</v>
      </c>
      <c r="O943" s="471"/>
      <c r="P943" s="471"/>
      <c r="Q943" s="471"/>
      <c r="R943" s="471"/>
      <c r="S943" s="471"/>
      <c r="T943" s="471"/>
      <c r="U943" s="471"/>
      <c r="V943" s="471"/>
      <c r="W943" s="84"/>
      <c r="X943" s="84"/>
      <c r="Y943" s="84"/>
      <c r="Z943" s="90"/>
      <c r="AA943" s="91">
        <f>TRUNC(D943*I943*[186]기계경비적용기준!E18,0)</f>
        <v>22864</v>
      </c>
      <c r="AB943" s="91"/>
      <c r="AC943" s="91"/>
      <c r="AD943" s="92" t="s">
        <v>4</v>
      </c>
    </row>
    <row r="944" spans="2:30" ht="19.7" customHeight="1">
      <c r="B944" s="88" t="s">
        <v>4</v>
      </c>
      <c r="C944" s="89" t="s">
        <v>4</v>
      </c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90"/>
      <c r="AA944" s="91"/>
      <c r="AB944" s="91"/>
      <c r="AC944" s="91"/>
      <c r="AD944" s="92" t="s">
        <v>4</v>
      </c>
    </row>
    <row r="945" spans="2:30" ht="19.7" customHeight="1">
      <c r="B945" s="107" t="s">
        <v>916</v>
      </c>
      <c r="C945" s="108" t="s">
        <v>917</v>
      </c>
      <c r="D945" s="103"/>
      <c r="E945" s="103"/>
      <c r="F945" s="103"/>
      <c r="G945" s="103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103"/>
      <c r="W945" s="103"/>
      <c r="X945" s="103"/>
      <c r="Y945" s="103"/>
      <c r="Z945" s="109" t="str">
        <f>TEXT(AA945+AB945+AC945,"#,##0")</f>
        <v>1,271</v>
      </c>
      <c r="AA945" s="110">
        <f>TRUNC(AA946)</f>
        <v>0</v>
      </c>
      <c r="AB945" s="110">
        <f>TRUNC(AB946)</f>
        <v>0</v>
      </c>
      <c r="AC945" s="110">
        <f>TRUNC(AC946)</f>
        <v>1271</v>
      </c>
      <c r="AD945" s="111"/>
    </row>
    <row r="946" spans="2:30" ht="19.7" customHeight="1">
      <c r="B946" s="88" t="s">
        <v>592</v>
      </c>
      <c r="C946" s="89" t="s">
        <v>4</v>
      </c>
      <c r="D946" s="471">
        <v>4886</v>
      </c>
      <c r="E946" s="471"/>
      <c r="F946" s="471"/>
      <c r="G946" s="471"/>
      <c r="H946" s="471"/>
      <c r="I946" s="471" t="s">
        <v>593</v>
      </c>
      <c r="J946" s="471"/>
      <c r="K946" s="476">
        <f>[186]기계경비적용기준!D7</f>
        <v>1153.3</v>
      </c>
      <c r="L946" s="471"/>
      <c r="M946" s="471"/>
      <c r="N946" s="84" t="s">
        <v>594</v>
      </c>
      <c r="O946" s="471">
        <v>2257</v>
      </c>
      <c r="P946" s="471"/>
      <c r="Q946" s="471"/>
      <c r="R946" s="84" t="s">
        <v>594</v>
      </c>
      <c r="S946" s="471" t="s">
        <v>595</v>
      </c>
      <c r="T946" s="471"/>
      <c r="U946" s="471"/>
      <c r="V946" s="84"/>
      <c r="W946" s="84"/>
      <c r="X946" s="84"/>
      <c r="Y946" s="84"/>
      <c r="Z946" s="90"/>
      <c r="AA946" s="91"/>
      <c r="AB946" s="91"/>
      <c r="AC946" s="91">
        <f>TRUNC(TRUNC(D946*K946)/1000) * 1000*O946*0.0000001</f>
        <v>1271.8194999999998</v>
      </c>
      <c r="AD946" s="92" t="s">
        <v>4</v>
      </c>
    </row>
    <row r="947" spans="2:30" ht="19.7" customHeight="1">
      <c r="B947" s="88" t="s">
        <v>4</v>
      </c>
      <c r="C947" s="89" t="s">
        <v>4</v>
      </c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90"/>
      <c r="AA947" s="91"/>
      <c r="AB947" s="91"/>
      <c r="AC947" s="91"/>
      <c r="AD947" s="92" t="s">
        <v>4</v>
      </c>
    </row>
    <row r="948" spans="2:30" ht="19.7" customHeight="1">
      <c r="B948" s="82" t="s">
        <v>918</v>
      </c>
      <c r="C948" s="83" t="s">
        <v>919</v>
      </c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5" t="str">
        <f>TEXT(AA948+AB948+AC948,"#,##0")</f>
        <v>1,333</v>
      </c>
      <c r="AA948" s="86">
        <f>TRUNC(AA949)</f>
        <v>0</v>
      </c>
      <c r="AB948" s="86">
        <f>TRUNC(AB949)</f>
        <v>0</v>
      </c>
      <c r="AC948" s="86">
        <f>TRUNC(AC949)</f>
        <v>1333</v>
      </c>
      <c r="AD948" s="87"/>
    </row>
    <row r="949" spans="2:30" ht="19.7" customHeight="1">
      <c r="B949" s="88" t="s">
        <v>592</v>
      </c>
      <c r="C949" s="89" t="s">
        <v>4</v>
      </c>
      <c r="D949" s="471">
        <v>5122</v>
      </c>
      <c r="E949" s="471"/>
      <c r="F949" s="471"/>
      <c r="G949" s="471"/>
      <c r="H949" s="471"/>
      <c r="I949" s="471" t="s">
        <v>593</v>
      </c>
      <c r="J949" s="471"/>
      <c r="K949" s="476">
        <f>[186]기계경비적용기준!D7</f>
        <v>1153.3</v>
      </c>
      <c r="L949" s="471"/>
      <c r="M949" s="471"/>
      <c r="N949" s="84" t="s">
        <v>594</v>
      </c>
      <c r="O949" s="471">
        <v>2257</v>
      </c>
      <c r="P949" s="471"/>
      <c r="Q949" s="471"/>
      <c r="R949" s="84" t="s">
        <v>594</v>
      </c>
      <c r="S949" s="471" t="s">
        <v>595</v>
      </c>
      <c r="T949" s="471"/>
      <c r="U949" s="471"/>
      <c r="V949" s="84"/>
      <c r="W949" s="84"/>
      <c r="X949" s="84"/>
      <c r="Y949" s="84"/>
      <c r="Z949" s="90"/>
      <c r="AA949" s="91"/>
      <c r="AB949" s="91"/>
      <c r="AC949" s="91">
        <f>TRUNC(TRUNC(D949*K949)/1000) * 1000*O949*0.0000001</f>
        <v>1333.2098999999998</v>
      </c>
      <c r="AD949" s="92" t="s">
        <v>4</v>
      </c>
    </row>
    <row r="950" spans="2:30" ht="19.7" customHeight="1">
      <c r="B950" s="88" t="s">
        <v>4</v>
      </c>
      <c r="C950" s="89" t="s">
        <v>4</v>
      </c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90"/>
      <c r="AA950" s="91"/>
      <c r="AB950" s="91"/>
      <c r="AC950" s="91"/>
      <c r="AD950" s="92" t="s">
        <v>4</v>
      </c>
    </row>
    <row r="951" spans="2:30" ht="19.7" customHeight="1">
      <c r="B951" s="82" t="s">
        <v>920</v>
      </c>
      <c r="C951" s="83" t="s">
        <v>921</v>
      </c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5" t="str">
        <f>TEXT(AA951+AB951+AC951,"#,##0")</f>
        <v>1,579</v>
      </c>
      <c r="AA951" s="86">
        <f>TRUNC(AA952)</f>
        <v>0</v>
      </c>
      <c r="AB951" s="86">
        <f>TRUNC(AB952)</f>
        <v>0</v>
      </c>
      <c r="AC951" s="86">
        <f>TRUNC(AC952)</f>
        <v>1579</v>
      </c>
      <c r="AD951" s="87"/>
    </row>
    <row r="952" spans="2:30" ht="19.7" customHeight="1">
      <c r="B952" s="88" t="s">
        <v>592</v>
      </c>
      <c r="C952" s="89" t="s">
        <v>4</v>
      </c>
      <c r="D952" s="471">
        <v>6068</v>
      </c>
      <c r="E952" s="471"/>
      <c r="F952" s="471"/>
      <c r="G952" s="471"/>
      <c r="H952" s="471"/>
      <c r="I952" s="471" t="s">
        <v>593</v>
      </c>
      <c r="J952" s="471"/>
      <c r="K952" s="476">
        <f>[186]기계경비적용기준!D7</f>
        <v>1153.3</v>
      </c>
      <c r="L952" s="471"/>
      <c r="M952" s="471"/>
      <c r="N952" s="84" t="s">
        <v>594</v>
      </c>
      <c r="O952" s="471">
        <v>2257</v>
      </c>
      <c r="P952" s="471"/>
      <c r="Q952" s="471"/>
      <c r="R952" s="84" t="s">
        <v>594</v>
      </c>
      <c r="S952" s="471" t="s">
        <v>595</v>
      </c>
      <c r="T952" s="471"/>
      <c r="U952" s="471"/>
      <c r="V952" s="84"/>
      <c r="W952" s="84"/>
      <c r="X952" s="84"/>
      <c r="Y952" s="84"/>
      <c r="Z952" s="90"/>
      <c r="AA952" s="91"/>
      <c r="AB952" s="91"/>
      <c r="AC952" s="91">
        <f>TRUNC(TRUNC(D952*K952)/1000) * 1000*O952*0.0000001</f>
        <v>1579.4485999999999</v>
      </c>
      <c r="AD952" s="92" t="s">
        <v>4</v>
      </c>
    </row>
    <row r="953" spans="2:30" ht="19.7" customHeight="1">
      <c r="B953" s="88" t="s">
        <v>4</v>
      </c>
      <c r="C953" s="89" t="s">
        <v>4</v>
      </c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90"/>
      <c r="AA953" s="91"/>
      <c r="AB953" s="91"/>
      <c r="AC953" s="91"/>
      <c r="AD953" s="92" t="s">
        <v>4</v>
      </c>
    </row>
    <row r="954" spans="2:30" ht="19.7" customHeight="1">
      <c r="B954" s="82" t="s">
        <v>922</v>
      </c>
      <c r="C954" s="83" t="s">
        <v>923</v>
      </c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5" t="str">
        <f>TEXT(AA954+AB954+AC954,"#,##0")</f>
        <v>1,807</v>
      </c>
      <c r="AA954" s="86">
        <f>TRUNC(AA955)</f>
        <v>0</v>
      </c>
      <c r="AB954" s="86">
        <f>TRUNC(AB955)</f>
        <v>0</v>
      </c>
      <c r="AC954" s="86">
        <f>TRUNC(AC955)</f>
        <v>1807</v>
      </c>
      <c r="AD954" s="87"/>
    </row>
    <row r="955" spans="2:30" ht="19.7" customHeight="1">
      <c r="B955" s="88" t="s">
        <v>592</v>
      </c>
      <c r="C955" s="89" t="s">
        <v>4</v>
      </c>
      <c r="D955" s="471">
        <v>6946</v>
      </c>
      <c r="E955" s="471"/>
      <c r="F955" s="471"/>
      <c r="G955" s="471"/>
      <c r="H955" s="471"/>
      <c r="I955" s="471" t="s">
        <v>593</v>
      </c>
      <c r="J955" s="471"/>
      <c r="K955" s="476">
        <f>[186]기계경비적용기준!D7</f>
        <v>1153.3</v>
      </c>
      <c r="L955" s="471"/>
      <c r="M955" s="471"/>
      <c r="N955" s="84" t="s">
        <v>594</v>
      </c>
      <c r="O955" s="471">
        <v>2257</v>
      </c>
      <c r="P955" s="471"/>
      <c r="Q955" s="471"/>
      <c r="R955" s="84" t="s">
        <v>594</v>
      </c>
      <c r="S955" s="471" t="s">
        <v>595</v>
      </c>
      <c r="T955" s="471"/>
      <c r="U955" s="471"/>
      <c r="V955" s="84"/>
      <c r="W955" s="84"/>
      <c r="X955" s="84"/>
      <c r="Y955" s="84"/>
      <c r="Z955" s="90"/>
      <c r="AA955" s="91"/>
      <c r="AB955" s="91"/>
      <c r="AC955" s="91">
        <f>TRUNC(TRUNC(D955*K955)/1000) * 1000*O955*0.0000001</f>
        <v>1807.857</v>
      </c>
      <c r="AD955" s="92" t="s">
        <v>4</v>
      </c>
    </row>
    <row r="956" spans="2:30" ht="19.7" customHeight="1">
      <c r="B956" s="88" t="s">
        <v>4</v>
      </c>
      <c r="C956" s="89" t="s">
        <v>4</v>
      </c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90"/>
      <c r="AA956" s="91"/>
      <c r="AB956" s="91"/>
      <c r="AC956" s="91"/>
      <c r="AD956" s="92" t="s">
        <v>4</v>
      </c>
    </row>
    <row r="957" spans="2:30" ht="19.7" customHeight="1">
      <c r="B957" s="82" t="s">
        <v>924</v>
      </c>
      <c r="C957" s="83" t="s">
        <v>925</v>
      </c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5" t="str">
        <f>TEXT(AA957+AB957+AC957,"#,##0")</f>
        <v>2,134</v>
      </c>
      <c r="AA957" s="86">
        <f>TRUNC(AA958)</f>
        <v>0</v>
      </c>
      <c r="AB957" s="86">
        <f>TRUNC(AB958)</f>
        <v>0</v>
      </c>
      <c r="AC957" s="86">
        <f>TRUNC(AC958)</f>
        <v>2134</v>
      </c>
      <c r="AD957" s="87"/>
    </row>
    <row r="958" spans="2:30" ht="19.7" customHeight="1">
      <c r="B958" s="88" t="s">
        <v>592</v>
      </c>
      <c r="C958" s="89" t="s">
        <v>4</v>
      </c>
      <c r="D958" s="471">
        <v>8201</v>
      </c>
      <c r="E958" s="471"/>
      <c r="F958" s="471"/>
      <c r="G958" s="471"/>
      <c r="H958" s="471"/>
      <c r="I958" s="471" t="s">
        <v>593</v>
      </c>
      <c r="J958" s="471"/>
      <c r="K958" s="476">
        <f>[186]기계경비적용기준!D7</f>
        <v>1153.3</v>
      </c>
      <c r="L958" s="471"/>
      <c r="M958" s="471"/>
      <c r="N958" s="84" t="s">
        <v>594</v>
      </c>
      <c r="O958" s="471">
        <v>2257</v>
      </c>
      <c r="P958" s="471"/>
      <c r="Q958" s="471"/>
      <c r="R958" s="84" t="s">
        <v>594</v>
      </c>
      <c r="S958" s="471" t="s">
        <v>595</v>
      </c>
      <c r="T958" s="471"/>
      <c r="U958" s="471"/>
      <c r="V958" s="84"/>
      <c r="W958" s="84"/>
      <c r="X958" s="84"/>
      <c r="Y958" s="84"/>
      <c r="Z958" s="90"/>
      <c r="AA958" s="91"/>
      <c r="AB958" s="91"/>
      <c r="AC958" s="91">
        <f>TRUNC(TRUNC(D958*K958)/1000) * 1000*O958*0.0000001</f>
        <v>2134.6705999999999</v>
      </c>
      <c r="AD958" s="92" t="s">
        <v>4</v>
      </c>
    </row>
    <row r="959" spans="2:30" ht="19.7" customHeight="1">
      <c r="B959" s="88" t="s">
        <v>4</v>
      </c>
      <c r="C959" s="89" t="s">
        <v>4</v>
      </c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90"/>
      <c r="AA959" s="91"/>
      <c r="AB959" s="91"/>
      <c r="AC959" s="91"/>
      <c r="AD959" s="92" t="s">
        <v>4</v>
      </c>
    </row>
    <row r="960" spans="2:30" ht="19.7" customHeight="1">
      <c r="B960" s="82" t="s">
        <v>926</v>
      </c>
      <c r="C960" s="83" t="s">
        <v>927</v>
      </c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5" t="str">
        <f>TEXT(AA960+AB960+AC960,"#,##0")</f>
        <v>4,717</v>
      </c>
      <c r="AA960" s="86">
        <f>TRUNC(AA961)</f>
        <v>0</v>
      </c>
      <c r="AB960" s="86">
        <f>TRUNC(AB961)</f>
        <v>0</v>
      </c>
      <c r="AC960" s="86">
        <f>TRUNC(AC961)</f>
        <v>4717</v>
      </c>
      <c r="AD960" s="87"/>
    </row>
    <row r="961" spans="2:30" ht="19.7" customHeight="1">
      <c r="B961" s="88" t="s">
        <v>592</v>
      </c>
      <c r="C961" s="89" t="s">
        <v>4</v>
      </c>
      <c r="D961" s="471">
        <v>24478</v>
      </c>
      <c r="E961" s="471"/>
      <c r="F961" s="471"/>
      <c r="G961" s="471"/>
      <c r="H961" s="471"/>
      <c r="I961" s="471" t="s">
        <v>593</v>
      </c>
      <c r="J961" s="471"/>
      <c r="K961" s="476">
        <f>[186]기계경비적용기준!D7</f>
        <v>1153.3</v>
      </c>
      <c r="L961" s="471"/>
      <c r="M961" s="471"/>
      <c r="N961" s="84" t="s">
        <v>594</v>
      </c>
      <c r="O961" s="471">
        <v>1671</v>
      </c>
      <c r="P961" s="471"/>
      <c r="Q961" s="471"/>
      <c r="R961" s="84" t="s">
        <v>594</v>
      </c>
      <c r="S961" s="471" t="s">
        <v>595</v>
      </c>
      <c r="T961" s="471"/>
      <c r="U961" s="471"/>
      <c r="V961" s="84"/>
      <c r="W961" s="84"/>
      <c r="X961" s="84"/>
      <c r="Y961" s="84"/>
      <c r="Z961" s="90"/>
      <c r="AA961" s="91"/>
      <c r="AB961" s="91"/>
      <c r="AC961" s="91">
        <f>TRUNC(TRUNC(D961*K961)/1000) * 1000*O961*0.0000001</f>
        <v>4717.2330000000002</v>
      </c>
      <c r="AD961" s="92" t="s">
        <v>4</v>
      </c>
    </row>
    <row r="962" spans="2:30" ht="19.7" customHeight="1">
      <c r="B962" s="88" t="s">
        <v>4</v>
      </c>
      <c r="C962" s="89" t="s">
        <v>4</v>
      </c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90"/>
      <c r="AA962" s="91"/>
      <c r="AB962" s="91"/>
      <c r="AC962" s="91"/>
      <c r="AD962" s="92" t="s">
        <v>4</v>
      </c>
    </row>
    <row r="963" spans="2:30" ht="19.7" customHeight="1">
      <c r="B963" s="82" t="s">
        <v>928</v>
      </c>
      <c r="C963" s="83" t="s">
        <v>929</v>
      </c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5" t="str">
        <f>TEXT(AA963+AB963+AC963,"#,##0")</f>
        <v>5,135</v>
      </c>
      <c r="AA963" s="86">
        <f>TRUNC(AA964)</f>
        <v>0</v>
      </c>
      <c r="AB963" s="86">
        <f>TRUNC(AB964)</f>
        <v>0</v>
      </c>
      <c r="AC963" s="86">
        <f>TRUNC(AC964)</f>
        <v>5135</v>
      </c>
      <c r="AD963" s="87"/>
    </row>
    <row r="964" spans="2:30" ht="19.7" customHeight="1">
      <c r="B964" s="88" t="s">
        <v>592</v>
      </c>
      <c r="C964" s="89" t="s">
        <v>4</v>
      </c>
      <c r="D964" s="471">
        <v>26649</v>
      </c>
      <c r="E964" s="471"/>
      <c r="F964" s="471"/>
      <c r="G964" s="471"/>
      <c r="H964" s="471"/>
      <c r="I964" s="471" t="s">
        <v>593</v>
      </c>
      <c r="J964" s="471"/>
      <c r="K964" s="476">
        <f>[186]기계경비적용기준!D7</f>
        <v>1153.3</v>
      </c>
      <c r="L964" s="471"/>
      <c r="M964" s="471"/>
      <c r="N964" s="84" t="s">
        <v>594</v>
      </c>
      <c r="O964" s="471">
        <v>1671</v>
      </c>
      <c r="P964" s="471"/>
      <c r="Q964" s="471"/>
      <c r="R964" s="84" t="s">
        <v>594</v>
      </c>
      <c r="S964" s="471" t="s">
        <v>595</v>
      </c>
      <c r="T964" s="471"/>
      <c r="U964" s="471"/>
      <c r="V964" s="84"/>
      <c r="W964" s="84"/>
      <c r="X964" s="84"/>
      <c r="Y964" s="84"/>
      <c r="Z964" s="90"/>
      <c r="AA964" s="91"/>
      <c r="AB964" s="91"/>
      <c r="AC964" s="91">
        <f>TRUNC(TRUNC(D964*K964)/1000) * 1000*O964*0.0000001</f>
        <v>5135.6513999999997</v>
      </c>
      <c r="AD964" s="92" t="s">
        <v>4</v>
      </c>
    </row>
    <row r="965" spans="2:30" ht="19.7" customHeight="1">
      <c r="B965" s="88" t="s">
        <v>4</v>
      </c>
      <c r="C965" s="89" t="s">
        <v>4</v>
      </c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90"/>
      <c r="AA965" s="91"/>
      <c r="AB965" s="91"/>
      <c r="AC965" s="91"/>
      <c r="AD965" s="92" t="s">
        <v>4</v>
      </c>
    </row>
    <row r="966" spans="2:30" ht="19.7" customHeight="1">
      <c r="B966" s="82" t="s">
        <v>930</v>
      </c>
      <c r="C966" s="83" t="s">
        <v>931</v>
      </c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5" t="str">
        <f>TEXT(AA966+AB966+AC966,"#,##0")</f>
        <v>6,648</v>
      </c>
      <c r="AA966" s="86">
        <f>TRUNC(AA967)</f>
        <v>0</v>
      </c>
      <c r="AB966" s="86">
        <f>TRUNC(AB967)</f>
        <v>0</v>
      </c>
      <c r="AC966" s="86">
        <f>TRUNC(AC967)</f>
        <v>6648</v>
      </c>
      <c r="AD966" s="87"/>
    </row>
    <row r="967" spans="2:30" ht="19.7" customHeight="1">
      <c r="B967" s="88" t="s">
        <v>592</v>
      </c>
      <c r="C967" s="89" t="s">
        <v>4</v>
      </c>
      <c r="D967" s="471">
        <v>34501</v>
      </c>
      <c r="E967" s="471"/>
      <c r="F967" s="471"/>
      <c r="G967" s="471"/>
      <c r="H967" s="471"/>
      <c r="I967" s="471" t="s">
        <v>593</v>
      </c>
      <c r="J967" s="471"/>
      <c r="K967" s="476">
        <f>[186]기계경비적용기준!D7</f>
        <v>1153.3</v>
      </c>
      <c r="L967" s="471"/>
      <c r="M967" s="471"/>
      <c r="N967" s="84" t="s">
        <v>594</v>
      </c>
      <c r="O967" s="471">
        <v>1671</v>
      </c>
      <c r="P967" s="471"/>
      <c r="Q967" s="471"/>
      <c r="R967" s="84" t="s">
        <v>594</v>
      </c>
      <c r="S967" s="471" t="s">
        <v>595</v>
      </c>
      <c r="T967" s="471"/>
      <c r="U967" s="471"/>
      <c r="V967" s="84"/>
      <c r="W967" s="84"/>
      <c r="X967" s="84"/>
      <c r="Y967" s="84"/>
      <c r="Z967" s="90"/>
      <c r="AA967" s="91"/>
      <c r="AB967" s="91"/>
      <c r="AC967" s="91">
        <f>TRUNC(TRUNC(D967*K967)/1000) * 1000*O967*0.0000001</f>
        <v>6648.9089999999997</v>
      </c>
      <c r="AD967" s="92" t="s">
        <v>4</v>
      </c>
    </row>
    <row r="968" spans="2:30" ht="19.7" customHeight="1">
      <c r="B968" s="88" t="s">
        <v>4</v>
      </c>
      <c r="C968" s="89" t="s">
        <v>4</v>
      </c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90"/>
      <c r="AA968" s="91"/>
      <c r="AB968" s="91"/>
      <c r="AC968" s="91"/>
      <c r="AD968" s="92" t="s">
        <v>4</v>
      </c>
    </row>
    <row r="969" spans="2:30" ht="19.7" customHeight="1">
      <c r="B969" s="82" t="s">
        <v>932</v>
      </c>
      <c r="C969" s="83" t="s">
        <v>933</v>
      </c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5" t="str">
        <f>TEXT(AA969+AB969+AC969,"#,##0")</f>
        <v>6,897</v>
      </c>
      <c r="AA969" s="86">
        <f>TRUNC(AA970)</f>
        <v>0</v>
      </c>
      <c r="AB969" s="86">
        <f>TRUNC(AB970)</f>
        <v>0</v>
      </c>
      <c r="AC969" s="86">
        <f>TRUNC(AC970)</f>
        <v>6897</v>
      </c>
      <c r="AD969" s="87"/>
    </row>
    <row r="970" spans="2:30" ht="19.7" customHeight="1">
      <c r="B970" s="88" t="s">
        <v>592</v>
      </c>
      <c r="C970" s="89" t="s">
        <v>4</v>
      </c>
      <c r="D970" s="471">
        <v>35789</v>
      </c>
      <c r="E970" s="471"/>
      <c r="F970" s="471"/>
      <c r="G970" s="471"/>
      <c r="H970" s="471"/>
      <c r="I970" s="471" t="s">
        <v>593</v>
      </c>
      <c r="J970" s="471"/>
      <c r="K970" s="476">
        <f>[186]기계경비적용기준!D7</f>
        <v>1153.3</v>
      </c>
      <c r="L970" s="471"/>
      <c r="M970" s="471"/>
      <c r="N970" s="84" t="s">
        <v>594</v>
      </c>
      <c r="O970" s="471">
        <v>1671</v>
      </c>
      <c r="P970" s="471"/>
      <c r="Q970" s="471"/>
      <c r="R970" s="84" t="s">
        <v>594</v>
      </c>
      <c r="S970" s="471" t="s">
        <v>595</v>
      </c>
      <c r="T970" s="471"/>
      <c r="U970" s="471"/>
      <c r="V970" s="84"/>
      <c r="W970" s="84"/>
      <c r="X970" s="84"/>
      <c r="Y970" s="84"/>
      <c r="Z970" s="90"/>
      <c r="AA970" s="91"/>
      <c r="AB970" s="91"/>
      <c r="AC970" s="91">
        <f>TRUNC(TRUNC(D970*K970)/1000) * 1000*O970*0.0000001</f>
        <v>6897.0524999999998</v>
      </c>
      <c r="AD970" s="92" t="s">
        <v>4</v>
      </c>
    </row>
    <row r="971" spans="2:30" ht="19.7" customHeight="1">
      <c r="B971" s="101" t="s">
        <v>4</v>
      </c>
      <c r="C971" s="102" t="s">
        <v>4</v>
      </c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103"/>
      <c r="W971" s="103"/>
      <c r="X971" s="103"/>
      <c r="Y971" s="103"/>
      <c r="Z971" s="104"/>
      <c r="AA971" s="105"/>
      <c r="AB971" s="105"/>
      <c r="AC971" s="105"/>
      <c r="AD971" s="106" t="s">
        <v>4</v>
      </c>
    </row>
    <row r="972" spans="2:30" ht="19.7" customHeight="1">
      <c r="B972" s="82" t="s">
        <v>934</v>
      </c>
      <c r="C972" s="83" t="s">
        <v>935</v>
      </c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5" t="str">
        <f>TEXT(AA972+AB972+AC972,"#,##0")</f>
        <v>9,253</v>
      </c>
      <c r="AA972" s="86">
        <f>TRUNC(AA973)</f>
        <v>0</v>
      </c>
      <c r="AB972" s="86">
        <f>TRUNC(AB973)</f>
        <v>0</v>
      </c>
      <c r="AC972" s="86">
        <f>TRUNC(AC973)</f>
        <v>9253</v>
      </c>
      <c r="AD972" s="87"/>
    </row>
    <row r="973" spans="2:30" ht="19.7" customHeight="1">
      <c r="B973" s="88" t="s">
        <v>592</v>
      </c>
      <c r="C973" s="89" t="s">
        <v>4</v>
      </c>
      <c r="D973" s="471">
        <v>48017</v>
      </c>
      <c r="E973" s="471"/>
      <c r="F973" s="471"/>
      <c r="G973" s="471"/>
      <c r="H973" s="471"/>
      <c r="I973" s="471" t="s">
        <v>593</v>
      </c>
      <c r="J973" s="471"/>
      <c r="K973" s="476">
        <f>[186]기계경비적용기준!D7</f>
        <v>1153.3</v>
      </c>
      <c r="L973" s="471"/>
      <c r="M973" s="471"/>
      <c r="N973" s="84" t="s">
        <v>594</v>
      </c>
      <c r="O973" s="471">
        <v>1671</v>
      </c>
      <c r="P973" s="471"/>
      <c r="Q973" s="471"/>
      <c r="R973" s="84" t="s">
        <v>594</v>
      </c>
      <c r="S973" s="471" t="s">
        <v>595</v>
      </c>
      <c r="T973" s="471"/>
      <c r="U973" s="471"/>
      <c r="V973" s="84"/>
      <c r="W973" s="84"/>
      <c r="X973" s="84"/>
      <c r="Y973" s="84"/>
      <c r="Z973" s="90"/>
      <c r="AA973" s="91"/>
      <c r="AB973" s="91"/>
      <c r="AC973" s="91">
        <f>TRUNC(TRUNC(D973*K973)/1000) * 1000*O973*0.0000001</f>
        <v>9253.6638000000003</v>
      </c>
      <c r="AD973" s="92" t="s">
        <v>4</v>
      </c>
    </row>
    <row r="974" spans="2:30" ht="19.7" customHeight="1">
      <c r="B974" s="88" t="s">
        <v>4</v>
      </c>
      <c r="C974" s="89" t="s">
        <v>4</v>
      </c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90"/>
      <c r="AA974" s="91"/>
      <c r="AB974" s="91"/>
      <c r="AC974" s="91"/>
      <c r="AD974" s="92" t="s">
        <v>4</v>
      </c>
    </row>
    <row r="975" spans="2:30" ht="19.7" customHeight="1">
      <c r="B975" s="82" t="s">
        <v>936</v>
      </c>
      <c r="C975" s="83" t="s">
        <v>937</v>
      </c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5" t="str">
        <f>TEXT(AA975+AB975+AC975,"#,##0")</f>
        <v>5,313</v>
      </c>
      <c r="AA975" s="86">
        <f>TRUNC(AA976)</f>
        <v>0</v>
      </c>
      <c r="AB975" s="86">
        <f>TRUNC(AB976)</f>
        <v>0</v>
      </c>
      <c r="AC975" s="86">
        <f>TRUNC(AC976)</f>
        <v>5313</v>
      </c>
      <c r="AD975" s="87"/>
    </row>
    <row r="976" spans="2:30" ht="19.7" customHeight="1">
      <c r="B976" s="88" t="s">
        <v>592</v>
      </c>
      <c r="C976" s="89" t="s">
        <v>4</v>
      </c>
      <c r="D976" s="471">
        <v>22519</v>
      </c>
      <c r="E976" s="471"/>
      <c r="F976" s="471"/>
      <c r="G976" s="471"/>
      <c r="H976" s="471"/>
      <c r="I976" s="471" t="s">
        <v>593</v>
      </c>
      <c r="J976" s="471"/>
      <c r="K976" s="476">
        <f>[186]기계경비적용기준!D7</f>
        <v>1153.3</v>
      </c>
      <c r="L976" s="471"/>
      <c r="M976" s="471"/>
      <c r="N976" s="84" t="s">
        <v>594</v>
      </c>
      <c r="O976" s="471">
        <v>2046</v>
      </c>
      <c r="P976" s="471"/>
      <c r="Q976" s="471"/>
      <c r="R976" s="84" t="s">
        <v>594</v>
      </c>
      <c r="S976" s="471" t="s">
        <v>595</v>
      </c>
      <c r="T976" s="471"/>
      <c r="U976" s="471"/>
      <c r="V976" s="84"/>
      <c r="W976" s="84"/>
      <c r="X976" s="84"/>
      <c r="Y976" s="84"/>
      <c r="Z976" s="90"/>
      <c r="AA976" s="91"/>
      <c r="AB976" s="91"/>
      <c r="AC976" s="91">
        <f>TRUNC(TRUNC(D976*K976)/1000) * 1000*O976*0.0000001</f>
        <v>5313.6665999999996</v>
      </c>
      <c r="AD976" s="92" t="s">
        <v>4</v>
      </c>
    </row>
    <row r="977" spans="2:30" ht="19.7" customHeight="1">
      <c r="B977" s="88" t="s">
        <v>4</v>
      </c>
      <c r="C977" s="89" t="s">
        <v>4</v>
      </c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90"/>
      <c r="AA977" s="91"/>
      <c r="AB977" s="91"/>
      <c r="AC977" s="91"/>
      <c r="AD977" s="92" t="s">
        <v>4</v>
      </c>
    </row>
    <row r="978" spans="2:30" ht="19.7" customHeight="1">
      <c r="B978" s="82" t="s">
        <v>938</v>
      </c>
      <c r="C978" s="83" t="s">
        <v>939</v>
      </c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5" t="str">
        <f>TEXT(AA978+AB978+AC978,"#,##0")</f>
        <v>5,702</v>
      </c>
      <c r="AA978" s="86">
        <f>TRUNC(AA979)</f>
        <v>0</v>
      </c>
      <c r="AB978" s="86">
        <f>TRUNC(AB979)</f>
        <v>0</v>
      </c>
      <c r="AC978" s="86">
        <f>TRUNC(AC979)</f>
        <v>5702</v>
      </c>
      <c r="AD978" s="87"/>
    </row>
    <row r="979" spans="2:30" ht="19.7" customHeight="1">
      <c r="B979" s="88" t="s">
        <v>592</v>
      </c>
      <c r="C979" s="89" t="s">
        <v>4</v>
      </c>
      <c r="D979" s="471">
        <v>24167</v>
      </c>
      <c r="E979" s="471"/>
      <c r="F979" s="471"/>
      <c r="G979" s="471"/>
      <c r="H979" s="471"/>
      <c r="I979" s="471" t="s">
        <v>593</v>
      </c>
      <c r="J979" s="471"/>
      <c r="K979" s="476">
        <f>[186]기계경비적용기준!D7</f>
        <v>1153.3</v>
      </c>
      <c r="L979" s="471"/>
      <c r="M979" s="471"/>
      <c r="N979" s="84" t="s">
        <v>594</v>
      </c>
      <c r="O979" s="471">
        <v>2046</v>
      </c>
      <c r="P979" s="471"/>
      <c r="Q979" s="471"/>
      <c r="R979" s="84" t="s">
        <v>594</v>
      </c>
      <c r="S979" s="471" t="s">
        <v>595</v>
      </c>
      <c r="T979" s="471"/>
      <c r="U979" s="471"/>
      <c r="V979" s="84"/>
      <c r="W979" s="84"/>
      <c r="X979" s="84"/>
      <c r="Y979" s="84"/>
      <c r="Z979" s="90"/>
      <c r="AA979" s="91"/>
      <c r="AB979" s="91"/>
      <c r="AC979" s="91">
        <f>TRUNC(TRUNC(D979*K979)/1000) * 1000*O979*0.0000001</f>
        <v>5702.4065999999993</v>
      </c>
      <c r="AD979" s="92" t="s">
        <v>4</v>
      </c>
    </row>
    <row r="980" spans="2:30" ht="19.7" customHeight="1">
      <c r="B980" s="88" t="s">
        <v>4</v>
      </c>
      <c r="C980" s="89" t="s">
        <v>4</v>
      </c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90"/>
      <c r="AA980" s="91"/>
      <c r="AB980" s="91"/>
      <c r="AC980" s="91"/>
      <c r="AD980" s="92" t="s">
        <v>4</v>
      </c>
    </row>
    <row r="981" spans="2:30" ht="19.7" customHeight="1">
      <c r="B981" s="82" t="s">
        <v>940</v>
      </c>
      <c r="C981" s="83" t="s">
        <v>941</v>
      </c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5" t="str">
        <f>TEXT(AA981+AB981+AC981,"#,##0")</f>
        <v>6,697</v>
      </c>
      <c r="AA981" s="86">
        <f>TRUNC(AA982)</f>
        <v>0</v>
      </c>
      <c r="AB981" s="86">
        <f>TRUNC(AB982)</f>
        <v>0</v>
      </c>
      <c r="AC981" s="86">
        <f>TRUNC(AC982)</f>
        <v>6697</v>
      </c>
      <c r="AD981" s="87"/>
    </row>
    <row r="982" spans="2:30" ht="19.7" customHeight="1">
      <c r="B982" s="88" t="s">
        <v>592</v>
      </c>
      <c r="C982" s="89" t="s">
        <v>4</v>
      </c>
      <c r="D982" s="471">
        <v>28383</v>
      </c>
      <c r="E982" s="471"/>
      <c r="F982" s="471"/>
      <c r="G982" s="471"/>
      <c r="H982" s="471"/>
      <c r="I982" s="471" t="s">
        <v>593</v>
      </c>
      <c r="J982" s="471"/>
      <c r="K982" s="476">
        <f>[186]기계경비적용기준!D7</f>
        <v>1153.3</v>
      </c>
      <c r="L982" s="471"/>
      <c r="M982" s="471"/>
      <c r="N982" s="84" t="s">
        <v>594</v>
      </c>
      <c r="O982" s="471">
        <v>2046</v>
      </c>
      <c r="P982" s="471"/>
      <c r="Q982" s="471"/>
      <c r="R982" s="84" t="s">
        <v>594</v>
      </c>
      <c r="S982" s="471" t="s">
        <v>595</v>
      </c>
      <c r="T982" s="471"/>
      <c r="U982" s="471"/>
      <c r="V982" s="84"/>
      <c r="W982" s="84"/>
      <c r="X982" s="84"/>
      <c r="Y982" s="84"/>
      <c r="Z982" s="90"/>
      <c r="AA982" s="91"/>
      <c r="AB982" s="91"/>
      <c r="AC982" s="91">
        <f>TRUNC(TRUNC(D982*K982)/1000) * 1000*O982*0.0000001</f>
        <v>6697.3764000000001</v>
      </c>
      <c r="AD982" s="92" t="s">
        <v>4</v>
      </c>
    </row>
    <row r="983" spans="2:30" ht="19.7" customHeight="1">
      <c r="B983" s="88" t="s">
        <v>4</v>
      </c>
      <c r="C983" s="89" t="s">
        <v>4</v>
      </c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90"/>
      <c r="AA983" s="91"/>
      <c r="AB983" s="91"/>
      <c r="AC983" s="91"/>
      <c r="AD983" s="92" t="s">
        <v>4</v>
      </c>
    </row>
    <row r="984" spans="2:30" ht="19.7" customHeight="1">
      <c r="B984" s="82" t="s">
        <v>942</v>
      </c>
      <c r="C984" s="83" t="s">
        <v>943</v>
      </c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5" t="str">
        <f>TEXT(AA984+AB984+AC984,"#,##0")</f>
        <v>7,178</v>
      </c>
      <c r="AA984" s="86">
        <f>TRUNC(AA985)</f>
        <v>0</v>
      </c>
      <c r="AB984" s="86">
        <f>TRUNC(AB985)</f>
        <v>0</v>
      </c>
      <c r="AC984" s="86">
        <f>TRUNC(AC985)</f>
        <v>7178</v>
      </c>
      <c r="AD984" s="87"/>
    </row>
    <row r="985" spans="2:30" ht="19.7" customHeight="1">
      <c r="B985" s="88" t="s">
        <v>592</v>
      </c>
      <c r="C985" s="89" t="s">
        <v>4</v>
      </c>
      <c r="D985" s="471">
        <v>30423</v>
      </c>
      <c r="E985" s="471"/>
      <c r="F985" s="471"/>
      <c r="G985" s="471"/>
      <c r="H985" s="471"/>
      <c r="I985" s="471" t="s">
        <v>593</v>
      </c>
      <c r="J985" s="471"/>
      <c r="K985" s="476">
        <f>[186]기계경비적용기준!D7</f>
        <v>1153.3</v>
      </c>
      <c r="L985" s="471"/>
      <c r="M985" s="471"/>
      <c r="N985" s="84" t="s">
        <v>594</v>
      </c>
      <c r="O985" s="471">
        <v>2046</v>
      </c>
      <c r="P985" s="471"/>
      <c r="Q985" s="471"/>
      <c r="R985" s="84" t="s">
        <v>594</v>
      </c>
      <c r="S985" s="471" t="s">
        <v>595</v>
      </c>
      <c r="T985" s="471"/>
      <c r="U985" s="471"/>
      <c r="V985" s="84"/>
      <c r="W985" s="84"/>
      <c r="X985" s="84"/>
      <c r="Y985" s="84"/>
      <c r="Z985" s="90"/>
      <c r="AA985" s="91"/>
      <c r="AB985" s="91"/>
      <c r="AC985" s="91">
        <f>TRUNC(TRUNC(D985*K985)/1000) * 1000*O985*0.0000001</f>
        <v>7178.5955999999996</v>
      </c>
      <c r="AD985" s="92" t="s">
        <v>4</v>
      </c>
    </row>
    <row r="986" spans="2:30" ht="19.7" customHeight="1">
      <c r="B986" s="88" t="s">
        <v>4</v>
      </c>
      <c r="C986" s="89" t="s">
        <v>4</v>
      </c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90"/>
      <c r="AA986" s="91"/>
      <c r="AB986" s="91"/>
      <c r="AC986" s="91"/>
      <c r="AD986" s="92" t="s">
        <v>4</v>
      </c>
    </row>
    <row r="987" spans="2:30" ht="19.7" customHeight="1">
      <c r="B987" s="82" t="s">
        <v>944</v>
      </c>
      <c r="C987" s="83" t="s">
        <v>945</v>
      </c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5" t="str">
        <f>TEXT(AA987+AB987+AC987,"#,##0")</f>
        <v>9,634</v>
      </c>
      <c r="AA987" s="86">
        <f>TRUNC(AA988)</f>
        <v>0</v>
      </c>
      <c r="AB987" s="86">
        <f>TRUNC(AB988)</f>
        <v>0</v>
      </c>
      <c r="AC987" s="86">
        <f>TRUNC(AC988)</f>
        <v>9634</v>
      </c>
      <c r="AD987" s="87"/>
    </row>
    <row r="988" spans="2:30" ht="19.7" customHeight="1">
      <c r="B988" s="88" t="s">
        <v>592</v>
      </c>
      <c r="C988" s="89" t="s">
        <v>4</v>
      </c>
      <c r="D988" s="471">
        <v>40829</v>
      </c>
      <c r="E988" s="471"/>
      <c r="F988" s="471"/>
      <c r="G988" s="471"/>
      <c r="H988" s="471"/>
      <c r="I988" s="471" t="s">
        <v>593</v>
      </c>
      <c r="J988" s="471"/>
      <c r="K988" s="476">
        <f>[186]기계경비적용기준!D7</f>
        <v>1153.3</v>
      </c>
      <c r="L988" s="471"/>
      <c r="M988" s="471"/>
      <c r="N988" s="84" t="s">
        <v>594</v>
      </c>
      <c r="O988" s="471">
        <v>2046</v>
      </c>
      <c r="P988" s="471"/>
      <c r="Q988" s="471"/>
      <c r="R988" s="84" t="s">
        <v>594</v>
      </c>
      <c r="S988" s="471" t="s">
        <v>595</v>
      </c>
      <c r="T988" s="471"/>
      <c r="U988" s="471"/>
      <c r="V988" s="84"/>
      <c r="W988" s="84"/>
      <c r="X988" s="84"/>
      <c r="Y988" s="84"/>
      <c r="Z988" s="90"/>
      <c r="AA988" s="91"/>
      <c r="AB988" s="91"/>
      <c r="AC988" s="91">
        <f>TRUNC(TRUNC(D988*K988)/1000) * 1000*O988*0.0000001</f>
        <v>9634.2047999999995</v>
      </c>
      <c r="AD988" s="92" t="s">
        <v>4</v>
      </c>
    </row>
    <row r="989" spans="2:30" ht="19.7" customHeight="1">
      <c r="B989" s="88" t="s">
        <v>4</v>
      </c>
      <c r="C989" s="89" t="s">
        <v>4</v>
      </c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90"/>
      <c r="AA989" s="91"/>
      <c r="AB989" s="91"/>
      <c r="AC989" s="91"/>
      <c r="AD989" s="92" t="s">
        <v>4</v>
      </c>
    </row>
    <row r="990" spans="2:30" ht="19.7" customHeight="1">
      <c r="B990" s="82" t="s">
        <v>946</v>
      </c>
      <c r="C990" s="83" t="s">
        <v>947</v>
      </c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5" t="str">
        <f>TEXT(AA990+AB990+AC990,"#,##0")</f>
        <v>14,568</v>
      </c>
      <c r="AA990" s="86">
        <f>TRUNC(AA991)</f>
        <v>0</v>
      </c>
      <c r="AB990" s="86">
        <f>TRUNC(AB991)</f>
        <v>0</v>
      </c>
      <c r="AC990" s="86">
        <f>TRUNC(AC991)</f>
        <v>14568</v>
      </c>
      <c r="AD990" s="87"/>
    </row>
    <row r="991" spans="2:30" ht="19.7" customHeight="1">
      <c r="B991" s="88" t="s">
        <v>592</v>
      </c>
      <c r="C991" s="89" t="s">
        <v>4</v>
      </c>
      <c r="D991" s="471">
        <v>61739</v>
      </c>
      <c r="E991" s="471"/>
      <c r="F991" s="471"/>
      <c r="G991" s="471"/>
      <c r="H991" s="471"/>
      <c r="I991" s="471" t="s">
        <v>593</v>
      </c>
      <c r="J991" s="471"/>
      <c r="K991" s="476">
        <f>[186]기계경비적용기준!D7</f>
        <v>1153.3</v>
      </c>
      <c r="L991" s="471"/>
      <c r="M991" s="471"/>
      <c r="N991" s="84" t="s">
        <v>594</v>
      </c>
      <c r="O991" s="471">
        <v>2046</v>
      </c>
      <c r="P991" s="471"/>
      <c r="Q991" s="471"/>
      <c r="R991" s="84" t="s">
        <v>594</v>
      </c>
      <c r="S991" s="471" t="s">
        <v>595</v>
      </c>
      <c r="T991" s="471"/>
      <c r="U991" s="471"/>
      <c r="V991" s="84"/>
      <c r="W991" s="84"/>
      <c r="X991" s="84"/>
      <c r="Y991" s="84"/>
      <c r="Z991" s="90"/>
      <c r="AA991" s="91"/>
      <c r="AB991" s="91"/>
      <c r="AC991" s="91">
        <f>TRUNC(TRUNC(D991*K991)/1000) * 1000*O991*0.0000001</f>
        <v>14568.1338</v>
      </c>
      <c r="AD991" s="92" t="s">
        <v>4</v>
      </c>
    </row>
    <row r="992" spans="2:30" ht="19.7" customHeight="1">
      <c r="B992" s="88" t="s">
        <v>4</v>
      </c>
      <c r="C992" s="89" t="s">
        <v>4</v>
      </c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90"/>
      <c r="AA992" s="91"/>
      <c r="AB992" s="91"/>
      <c r="AC992" s="91"/>
      <c r="AD992" s="92" t="s">
        <v>4</v>
      </c>
    </row>
    <row r="993" spans="2:30" ht="19.7" customHeight="1">
      <c r="B993" s="82" t="s">
        <v>948</v>
      </c>
      <c r="C993" s="83" t="s">
        <v>949</v>
      </c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5" t="str">
        <f>TEXT(AA993+AB993+AC993,"#,##0")</f>
        <v>15,089</v>
      </c>
      <c r="AA993" s="86">
        <f>TRUNC(AA994)</f>
        <v>0</v>
      </c>
      <c r="AB993" s="86">
        <f>TRUNC(AB994)</f>
        <v>0</v>
      </c>
      <c r="AC993" s="86">
        <f>TRUNC(AC994)</f>
        <v>15089</v>
      </c>
      <c r="AD993" s="87"/>
    </row>
    <row r="994" spans="2:30" ht="19.7" customHeight="1">
      <c r="B994" s="88" t="s">
        <v>592</v>
      </c>
      <c r="C994" s="89" t="s">
        <v>4</v>
      </c>
      <c r="D994" s="471">
        <v>63950</v>
      </c>
      <c r="E994" s="471"/>
      <c r="F994" s="471"/>
      <c r="G994" s="471"/>
      <c r="H994" s="471"/>
      <c r="I994" s="471" t="s">
        <v>593</v>
      </c>
      <c r="J994" s="471"/>
      <c r="K994" s="476">
        <f>[186]기계경비적용기준!D7</f>
        <v>1153.3</v>
      </c>
      <c r="L994" s="471"/>
      <c r="M994" s="471"/>
      <c r="N994" s="84" t="s">
        <v>594</v>
      </c>
      <c r="O994" s="471">
        <v>2046</v>
      </c>
      <c r="P994" s="471"/>
      <c r="Q994" s="471"/>
      <c r="R994" s="84" t="s">
        <v>594</v>
      </c>
      <c r="S994" s="471" t="s">
        <v>595</v>
      </c>
      <c r="T994" s="471"/>
      <c r="U994" s="471"/>
      <c r="V994" s="84"/>
      <c r="W994" s="84"/>
      <c r="X994" s="84"/>
      <c r="Y994" s="84"/>
      <c r="Z994" s="90"/>
      <c r="AA994" s="91"/>
      <c r="AB994" s="91"/>
      <c r="AC994" s="91">
        <f>TRUNC(TRUNC(D994*K994)/1000) * 1000*O994*0.0000001</f>
        <v>15089.863799999999</v>
      </c>
      <c r="AD994" s="92" t="s">
        <v>4</v>
      </c>
    </row>
    <row r="995" spans="2:30" ht="19.7" customHeight="1">
      <c r="B995" s="88" t="s">
        <v>4</v>
      </c>
      <c r="C995" s="89" t="s">
        <v>4</v>
      </c>
      <c r="D995" s="84"/>
      <c r="E995" s="84"/>
      <c r="F995" s="84"/>
      <c r="G995" s="84"/>
      <c r="H995" s="84"/>
      <c r="I995" s="84"/>
      <c r="J995" s="84"/>
      <c r="K995" s="84"/>
      <c r="L995" s="84"/>
      <c r="M995" s="84"/>
      <c r="N995" s="84"/>
      <c r="O995" s="84"/>
      <c r="P995" s="84"/>
      <c r="Q995" s="84"/>
      <c r="R995" s="84"/>
      <c r="S995" s="84"/>
      <c r="T995" s="84"/>
      <c r="U995" s="84"/>
      <c r="V995" s="84"/>
      <c r="W995" s="84"/>
      <c r="X995" s="84"/>
      <c r="Y995" s="84"/>
      <c r="Z995" s="90"/>
      <c r="AA995" s="91"/>
      <c r="AB995" s="91"/>
      <c r="AC995" s="91"/>
      <c r="AD995" s="92" t="s">
        <v>4</v>
      </c>
    </row>
    <row r="996" spans="2:30" ht="19.7" customHeight="1">
      <c r="B996" s="82" t="s">
        <v>950</v>
      </c>
      <c r="C996" s="83" t="s">
        <v>951</v>
      </c>
      <c r="D996" s="84"/>
      <c r="E996" s="84"/>
      <c r="F996" s="84"/>
      <c r="G996" s="84"/>
      <c r="H996" s="84"/>
      <c r="I996" s="84"/>
      <c r="J996" s="84"/>
      <c r="K996" s="84"/>
      <c r="L996" s="84"/>
      <c r="M996" s="84"/>
      <c r="N996" s="84"/>
      <c r="O996" s="84"/>
      <c r="P996" s="84"/>
      <c r="Q996" s="84"/>
      <c r="R996" s="84"/>
      <c r="S996" s="84"/>
      <c r="T996" s="84"/>
      <c r="U996" s="84"/>
      <c r="V996" s="84"/>
      <c r="W996" s="84"/>
      <c r="X996" s="84"/>
      <c r="Y996" s="84"/>
      <c r="Z996" s="85" t="str">
        <f>TEXT(AA996+AB996+AC996,"#,##0")</f>
        <v>23,398</v>
      </c>
      <c r="AA996" s="86">
        <f>TRUNC(AA997)</f>
        <v>0</v>
      </c>
      <c r="AB996" s="86">
        <f>TRUNC(AB997)</f>
        <v>0</v>
      </c>
      <c r="AC996" s="86">
        <f>TRUNC(AC997)</f>
        <v>23398</v>
      </c>
      <c r="AD996" s="87"/>
    </row>
    <row r="997" spans="2:30" ht="19.7" customHeight="1">
      <c r="B997" s="101" t="s">
        <v>592</v>
      </c>
      <c r="C997" s="102" t="s">
        <v>4</v>
      </c>
      <c r="D997" s="477">
        <v>99161</v>
      </c>
      <c r="E997" s="477"/>
      <c r="F997" s="477"/>
      <c r="G997" s="477"/>
      <c r="H997" s="477"/>
      <c r="I997" s="477" t="s">
        <v>593</v>
      </c>
      <c r="J997" s="477"/>
      <c r="K997" s="480">
        <f>[186]기계경비적용기준!D7</f>
        <v>1153.3</v>
      </c>
      <c r="L997" s="477"/>
      <c r="M997" s="477"/>
      <c r="N997" s="103" t="s">
        <v>594</v>
      </c>
      <c r="O997" s="477">
        <v>2046</v>
      </c>
      <c r="P997" s="477"/>
      <c r="Q997" s="477"/>
      <c r="R997" s="103" t="s">
        <v>594</v>
      </c>
      <c r="S997" s="477" t="s">
        <v>595</v>
      </c>
      <c r="T997" s="477"/>
      <c r="U997" s="477"/>
      <c r="V997" s="103"/>
      <c r="W997" s="103"/>
      <c r="X997" s="103"/>
      <c r="Y997" s="103"/>
      <c r="Z997" s="104"/>
      <c r="AA997" s="105"/>
      <c r="AB997" s="105"/>
      <c r="AC997" s="105">
        <f>TRUNC(TRUNC(D997*K997)/1000) * 1000*O997*0.0000001</f>
        <v>23398.465199999999</v>
      </c>
      <c r="AD997" s="106" t="s">
        <v>4</v>
      </c>
    </row>
    <row r="998" spans="2:30" ht="19.7" customHeight="1">
      <c r="B998" s="88" t="s">
        <v>4</v>
      </c>
      <c r="C998" s="89" t="s">
        <v>4</v>
      </c>
      <c r="D998" s="84"/>
      <c r="E998" s="84"/>
      <c r="F998" s="84"/>
      <c r="G998" s="84"/>
      <c r="H998" s="84"/>
      <c r="I998" s="84"/>
      <c r="J998" s="84"/>
      <c r="K998" s="84"/>
      <c r="L998" s="84"/>
      <c r="M998" s="84"/>
      <c r="N998" s="84"/>
      <c r="O998" s="84"/>
      <c r="P998" s="84"/>
      <c r="Q998" s="84"/>
      <c r="R998" s="84"/>
      <c r="S998" s="84"/>
      <c r="T998" s="84"/>
      <c r="U998" s="84"/>
      <c r="V998" s="84"/>
      <c r="W998" s="84"/>
      <c r="X998" s="84"/>
      <c r="Y998" s="84"/>
      <c r="Z998" s="90"/>
      <c r="AA998" s="91"/>
      <c r="AB998" s="91"/>
      <c r="AC998" s="91"/>
      <c r="AD998" s="92" t="s">
        <v>4</v>
      </c>
    </row>
    <row r="999" spans="2:30" ht="19.7" customHeight="1">
      <c r="B999" s="82" t="s">
        <v>952</v>
      </c>
      <c r="C999" s="83" t="s">
        <v>953</v>
      </c>
      <c r="D999" s="84"/>
      <c r="E999" s="84"/>
      <c r="F999" s="84"/>
      <c r="G999" s="84"/>
      <c r="H999" s="84"/>
      <c r="I999" s="84"/>
      <c r="J999" s="84"/>
      <c r="K999" s="84"/>
      <c r="L999" s="84"/>
      <c r="M999" s="84"/>
      <c r="N999" s="84"/>
      <c r="O999" s="84"/>
      <c r="P999" s="84"/>
      <c r="Q999" s="84"/>
      <c r="R999" s="84"/>
      <c r="S999" s="84"/>
      <c r="T999" s="84"/>
      <c r="U999" s="84"/>
      <c r="V999" s="84"/>
      <c r="W999" s="84"/>
      <c r="X999" s="84"/>
      <c r="Y999" s="84"/>
      <c r="Z999" s="85" t="str">
        <f>TEXT(AA999+AB999+AC999,"#,##0")</f>
        <v>28,292</v>
      </c>
      <c r="AA999" s="86">
        <f>TRUNC(AA1000)</f>
        <v>0</v>
      </c>
      <c r="AB999" s="86">
        <f>TRUNC(AB1000)</f>
        <v>0</v>
      </c>
      <c r="AC999" s="86">
        <f>TRUNC(AC1000)</f>
        <v>28292</v>
      </c>
      <c r="AD999" s="87"/>
    </row>
    <row r="1000" spans="2:30" ht="19.7" customHeight="1">
      <c r="B1000" s="88" t="s">
        <v>592</v>
      </c>
      <c r="C1000" s="89" t="s">
        <v>4</v>
      </c>
      <c r="D1000" s="471">
        <v>119903</v>
      </c>
      <c r="E1000" s="471"/>
      <c r="F1000" s="471"/>
      <c r="G1000" s="471"/>
      <c r="H1000" s="471"/>
      <c r="I1000" s="471" t="s">
        <v>593</v>
      </c>
      <c r="J1000" s="471"/>
      <c r="K1000" s="476">
        <f>[186]기계경비적용기준!D7</f>
        <v>1153.3</v>
      </c>
      <c r="L1000" s="471"/>
      <c r="M1000" s="471"/>
      <c r="N1000" s="84" t="s">
        <v>594</v>
      </c>
      <c r="O1000" s="471">
        <v>2046</v>
      </c>
      <c r="P1000" s="471"/>
      <c r="Q1000" s="471"/>
      <c r="R1000" s="84" t="s">
        <v>594</v>
      </c>
      <c r="S1000" s="471" t="s">
        <v>595</v>
      </c>
      <c r="T1000" s="471"/>
      <c r="U1000" s="471"/>
      <c r="V1000" s="84"/>
      <c r="W1000" s="84"/>
      <c r="X1000" s="84"/>
      <c r="Y1000" s="84"/>
      <c r="Z1000" s="90"/>
      <c r="AA1000" s="91"/>
      <c r="AB1000" s="91"/>
      <c r="AC1000" s="91">
        <f>TRUNC(TRUNC(D1000*K1000)/1000) * 1000*O1000*0.0000001</f>
        <v>28292.9064</v>
      </c>
      <c r="AD1000" s="92" t="s">
        <v>4</v>
      </c>
    </row>
    <row r="1001" spans="2:30" ht="19.7" customHeight="1">
      <c r="B1001" s="88" t="s">
        <v>4</v>
      </c>
      <c r="C1001" s="89" t="s">
        <v>4</v>
      </c>
      <c r="D1001" s="84"/>
      <c r="E1001" s="84"/>
      <c r="F1001" s="84"/>
      <c r="G1001" s="84"/>
      <c r="H1001" s="84"/>
      <c r="I1001" s="84"/>
      <c r="J1001" s="84"/>
      <c r="K1001" s="84"/>
      <c r="L1001" s="84"/>
      <c r="M1001" s="84"/>
      <c r="N1001" s="84"/>
      <c r="O1001" s="84"/>
      <c r="P1001" s="84"/>
      <c r="Q1001" s="84"/>
      <c r="R1001" s="84"/>
      <c r="S1001" s="84"/>
      <c r="T1001" s="84"/>
      <c r="U1001" s="84"/>
      <c r="V1001" s="84"/>
      <c r="W1001" s="84"/>
      <c r="X1001" s="84"/>
      <c r="Y1001" s="84"/>
      <c r="Z1001" s="90"/>
      <c r="AA1001" s="91"/>
      <c r="AB1001" s="91"/>
      <c r="AC1001" s="91"/>
      <c r="AD1001" s="92" t="s">
        <v>4</v>
      </c>
    </row>
    <row r="1002" spans="2:30" ht="19.7" customHeight="1">
      <c r="B1002" s="82" t="s">
        <v>954</v>
      </c>
      <c r="C1002" s="83" t="s">
        <v>955</v>
      </c>
      <c r="D1002" s="84"/>
      <c r="E1002" s="84"/>
      <c r="F1002" s="84"/>
      <c r="G1002" s="84"/>
      <c r="H1002" s="84"/>
      <c r="I1002" s="84"/>
      <c r="J1002" s="84"/>
      <c r="K1002" s="84"/>
      <c r="L1002" s="84"/>
      <c r="M1002" s="84"/>
      <c r="N1002" s="84"/>
      <c r="O1002" s="84"/>
      <c r="P1002" s="84"/>
      <c r="Q1002" s="84"/>
      <c r="R1002" s="84"/>
      <c r="S1002" s="84"/>
      <c r="T1002" s="84"/>
      <c r="U1002" s="84"/>
      <c r="V1002" s="84"/>
      <c r="W1002" s="84"/>
      <c r="X1002" s="84"/>
      <c r="Y1002" s="84"/>
      <c r="Z1002" s="85" t="str">
        <f>TEXT(AA1002+AB1002+AC1002,"#,##0")</f>
        <v>29,092</v>
      </c>
      <c r="AA1002" s="86">
        <f>TRUNC(AA1003)</f>
        <v>0</v>
      </c>
      <c r="AB1002" s="86">
        <f>TRUNC(AB1003)</f>
        <v>0</v>
      </c>
      <c r="AC1002" s="86">
        <f>TRUNC(AC1003)</f>
        <v>29092</v>
      </c>
      <c r="AD1002" s="87"/>
    </row>
    <row r="1003" spans="2:30" ht="19.7" customHeight="1">
      <c r="B1003" s="88" t="s">
        <v>592</v>
      </c>
      <c r="C1003" s="89" t="s">
        <v>4</v>
      </c>
      <c r="D1003" s="471">
        <v>123290</v>
      </c>
      <c r="E1003" s="471"/>
      <c r="F1003" s="471"/>
      <c r="G1003" s="471"/>
      <c r="H1003" s="471"/>
      <c r="I1003" s="471" t="s">
        <v>593</v>
      </c>
      <c r="J1003" s="471"/>
      <c r="K1003" s="476">
        <f>[186]기계경비적용기준!D7</f>
        <v>1153.3</v>
      </c>
      <c r="L1003" s="471"/>
      <c r="M1003" s="471"/>
      <c r="N1003" s="84" t="s">
        <v>594</v>
      </c>
      <c r="O1003" s="471">
        <v>2046</v>
      </c>
      <c r="P1003" s="471"/>
      <c r="Q1003" s="471"/>
      <c r="R1003" s="84" t="s">
        <v>594</v>
      </c>
      <c r="S1003" s="471" t="s">
        <v>595</v>
      </c>
      <c r="T1003" s="471"/>
      <c r="U1003" s="471"/>
      <c r="V1003" s="84"/>
      <c r="W1003" s="84"/>
      <c r="X1003" s="84"/>
      <c r="Y1003" s="84"/>
      <c r="Z1003" s="90"/>
      <c r="AA1003" s="91"/>
      <c r="AB1003" s="91"/>
      <c r="AC1003" s="91">
        <f>TRUNC(TRUNC(D1003*K1003)/1000) * 1000*O1003*0.0000001</f>
        <v>29092.073999999997</v>
      </c>
      <c r="AD1003" s="92" t="s">
        <v>4</v>
      </c>
    </row>
    <row r="1004" spans="2:30" ht="19.7" customHeight="1">
      <c r="B1004" s="88" t="s">
        <v>4</v>
      </c>
      <c r="C1004" s="89" t="s">
        <v>4</v>
      </c>
      <c r="D1004" s="84"/>
      <c r="E1004" s="84"/>
      <c r="F1004" s="84"/>
      <c r="G1004" s="84"/>
      <c r="H1004" s="84"/>
      <c r="I1004" s="84"/>
      <c r="J1004" s="84"/>
      <c r="K1004" s="84"/>
      <c r="L1004" s="84"/>
      <c r="M1004" s="84"/>
      <c r="N1004" s="84"/>
      <c r="O1004" s="84"/>
      <c r="P1004" s="84"/>
      <c r="Q1004" s="84"/>
      <c r="R1004" s="84"/>
      <c r="S1004" s="84"/>
      <c r="T1004" s="84"/>
      <c r="U1004" s="84"/>
      <c r="V1004" s="84"/>
      <c r="W1004" s="84"/>
      <c r="X1004" s="84"/>
      <c r="Y1004" s="84"/>
      <c r="Z1004" s="90"/>
      <c r="AA1004" s="91"/>
      <c r="AB1004" s="91"/>
      <c r="AC1004" s="91"/>
      <c r="AD1004" s="92" t="s">
        <v>4</v>
      </c>
    </row>
    <row r="1005" spans="2:30" ht="19.7" customHeight="1">
      <c r="B1005" s="82" t="s">
        <v>956</v>
      </c>
      <c r="C1005" s="83" t="s">
        <v>957</v>
      </c>
      <c r="D1005" s="84"/>
      <c r="E1005" s="84"/>
      <c r="F1005" s="84"/>
      <c r="G1005" s="84"/>
      <c r="H1005" s="84"/>
      <c r="I1005" s="84"/>
      <c r="J1005" s="84"/>
      <c r="K1005" s="84"/>
      <c r="L1005" s="84"/>
      <c r="M1005" s="84"/>
      <c r="N1005" s="84"/>
      <c r="O1005" s="84"/>
      <c r="P1005" s="84"/>
      <c r="Q1005" s="84"/>
      <c r="R1005" s="84"/>
      <c r="S1005" s="84"/>
      <c r="T1005" s="84"/>
      <c r="U1005" s="84"/>
      <c r="V1005" s="84"/>
      <c r="W1005" s="84"/>
      <c r="X1005" s="84"/>
      <c r="Y1005" s="84"/>
      <c r="Z1005" s="85" t="str">
        <f>TEXT(AA1005+AB1005+AC1005,"#,##0")</f>
        <v>67,326</v>
      </c>
      <c r="AA1005" s="86">
        <f>TRUNC(AA1006)</f>
        <v>0</v>
      </c>
      <c r="AB1005" s="86">
        <f>TRUNC(AB1006)</f>
        <v>0</v>
      </c>
      <c r="AC1005" s="86">
        <f>TRUNC(AC1006)</f>
        <v>67326</v>
      </c>
      <c r="AD1005" s="87"/>
    </row>
    <row r="1006" spans="2:30" ht="19.7" customHeight="1">
      <c r="B1006" s="88" t="s">
        <v>592</v>
      </c>
      <c r="C1006" s="89" t="s">
        <v>4</v>
      </c>
      <c r="D1006" s="471">
        <v>285326</v>
      </c>
      <c r="E1006" s="471"/>
      <c r="F1006" s="471"/>
      <c r="G1006" s="471"/>
      <c r="H1006" s="471"/>
      <c r="I1006" s="471" t="s">
        <v>593</v>
      </c>
      <c r="J1006" s="471"/>
      <c r="K1006" s="476">
        <f>[186]기계경비적용기준!D7</f>
        <v>1153.3</v>
      </c>
      <c r="L1006" s="471"/>
      <c r="M1006" s="471"/>
      <c r="N1006" s="84" t="s">
        <v>594</v>
      </c>
      <c r="O1006" s="471">
        <v>2046</v>
      </c>
      <c r="P1006" s="471"/>
      <c r="Q1006" s="471"/>
      <c r="R1006" s="84" t="s">
        <v>594</v>
      </c>
      <c r="S1006" s="471" t="s">
        <v>595</v>
      </c>
      <c r="T1006" s="471"/>
      <c r="U1006" s="471"/>
      <c r="V1006" s="84"/>
      <c r="W1006" s="84"/>
      <c r="X1006" s="84"/>
      <c r="Y1006" s="84"/>
      <c r="Z1006" s="90"/>
      <c r="AA1006" s="91"/>
      <c r="AB1006" s="91"/>
      <c r="AC1006" s="91">
        <f>TRUNC(TRUNC(D1006*K1006)/1000) * 1000*O1006*0.0000001</f>
        <v>67326.903599999991</v>
      </c>
      <c r="AD1006" s="92" t="s">
        <v>4</v>
      </c>
    </row>
    <row r="1007" spans="2:30" ht="19.7" customHeight="1">
      <c r="B1007" s="88" t="s">
        <v>4</v>
      </c>
      <c r="C1007" s="89" t="s">
        <v>4</v>
      </c>
      <c r="D1007" s="84"/>
      <c r="E1007" s="84"/>
      <c r="F1007" s="84"/>
      <c r="G1007" s="84"/>
      <c r="H1007" s="84"/>
      <c r="I1007" s="84"/>
      <c r="J1007" s="84"/>
      <c r="K1007" s="84"/>
      <c r="L1007" s="84"/>
      <c r="M1007" s="84"/>
      <c r="N1007" s="84"/>
      <c r="O1007" s="84"/>
      <c r="P1007" s="84"/>
      <c r="Q1007" s="84"/>
      <c r="R1007" s="84"/>
      <c r="S1007" s="84"/>
      <c r="T1007" s="84"/>
      <c r="U1007" s="84"/>
      <c r="V1007" s="84"/>
      <c r="W1007" s="84"/>
      <c r="X1007" s="84"/>
      <c r="Y1007" s="84"/>
      <c r="Z1007" s="90"/>
      <c r="AA1007" s="91"/>
      <c r="AB1007" s="91"/>
      <c r="AC1007" s="91"/>
      <c r="AD1007" s="92" t="s">
        <v>4</v>
      </c>
    </row>
    <row r="1008" spans="2:30" ht="19.7" customHeight="1">
      <c r="B1008" s="82" t="s">
        <v>958</v>
      </c>
      <c r="C1008" s="83" t="s">
        <v>943</v>
      </c>
      <c r="D1008" s="84"/>
      <c r="E1008" s="84"/>
      <c r="F1008" s="84"/>
      <c r="G1008" s="84"/>
      <c r="H1008" s="84"/>
      <c r="I1008" s="84"/>
      <c r="J1008" s="84"/>
      <c r="K1008" s="84"/>
      <c r="L1008" s="84"/>
      <c r="M1008" s="84"/>
      <c r="N1008" s="84"/>
      <c r="O1008" s="84"/>
      <c r="P1008" s="84"/>
      <c r="Q1008" s="84"/>
      <c r="R1008" s="84"/>
      <c r="S1008" s="84"/>
      <c r="T1008" s="84"/>
      <c r="U1008" s="84"/>
      <c r="V1008" s="84"/>
      <c r="W1008" s="84"/>
      <c r="X1008" s="84"/>
      <c r="Y1008" s="84"/>
      <c r="Z1008" s="85" t="str">
        <f>TEXT(AA1008+AB1008+AC1008,"#,##0")</f>
        <v>4,141</v>
      </c>
      <c r="AA1008" s="86">
        <f>TRUNC(AA1009)</f>
        <v>0</v>
      </c>
      <c r="AB1008" s="86">
        <f>TRUNC(AB1009)</f>
        <v>0</v>
      </c>
      <c r="AC1008" s="86">
        <f>TRUNC(AC1009)</f>
        <v>4141</v>
      </c>
      <c r="AD1008" s="87"/>
    </row>
    <row r="1009" spans="2:30" ht="19.7" customHeight="1">
      <c r="B1009" s="88" t="s">
        <v>592</v>
      </c>
      <c r="C1009" s="89" t="s">
        <v>4</v>
      </c>
      <c r="D1009" s="471">
        <v>17551</v>
      </c>
      <c r="E1009" s="471"/>
      <c r="F1009" s="471"/>
      <c r="G1009" s="471"/>
      <c r="H1009" s="471"/>
      <c r="I1009" s="471" t="s">
        <v>593</v>
      </c>
      <c r="J1009" s="471"/>
      <c r="K1009" s="476">
        <f>[186]기계경비적용기준!D7</f>
        <v>1153.3</v>
      </c>
      <c r="L1009" s="471"/>
      <c r="M1009" s="471"/>
      <c r="N1009" s="84" t="s">
        <v>594</v>
      </c>
      <c r="O1009" s="471">
        <v>2046</v>
      </c>
      <c r="P1009" s="471"/>
      <c r="Q1009" s="471"/>
      <c r="R1009" s="84" t="s">
        <v>594</v>
      </c>
      <c r="S1009" s="471" t="s">
        <v>595</v>
      </c>
      <c r="T1009" s="471"/>
      <c r="U1009" s="471"/>
      <c r="V1009" s="84"/>
      <c r="W1009" s="84"/>
      <c r="X1009" s="84"/>
      <c r="Y1009" s="84"/>
      <c r="Z1009" s="90"/>
      <c r="AA1009" s="91"/>
      <c r="AB1009" s="91"/>
      <c r="AC1009" s="91">
        <f>TRUNC(TRUNC(D1009*K1009)/1000) * 1000*O1009*0.0000001</f>
        <v>4141.3085999999994</v>
      </c>
      <c r="AD1009" s="92" t="s">
        <v>4</v>
      </c>
    </row>
    <row r="1010" spans="2:30" ht="19.7" customHeight="1">
      <c r="B1010" s="88" t="s">
        <v>4</v>
      </c>
      <c r="C1010" s="89" t="s">
        <v>4</v>
      </c>
      <c r="D1010" s="84"/>
      <c r="E1010" s="84"/>
      <c r="F1010" s="84"/>
      <c r="G1010" s="84"/>
      <c r="H1010" s="84"/>
      <c r="I1010" s="84"/>
      <c r="J1010" s="84"/>
      <c r="K1010" s="84"/>
      <c r="L1010" s="84"/>
      <c r="M1010" s="84"/>
      <c r="N1010" s="84"/>
      <c r="O1010" s="84"/>
      <c r="P1010" s="84"/>
      <c r="Q1010" s="84"/>
      <c r="R1010" s="84"/>
      <c r="S1010" s="84"/>
      <c r="T1010" s="84"/>
      <c r="U1010" s="84"/>
      <c r="V1010" s="84"/>
      <c r="W1010" s="84"/>
      <c r="X1010" s="84"/>
      <c r="Y1010" s="84"/>
      <c r="Z1010" s="90"/>
      <c r="AA1010" s="91"/>
      <c r="AB1010" s="91"/>
      <c r="AC1010" s="91"/>
      <c r="AD1010" s="92" t="s">
        <v>4</v>
      </c>
    </row>
    <row r="1011" spans="2:30" ht="19.7" customHeight="1">
      <c r="B1011" s="82" t="s">
        <v>959</v>
      </c>
      <c r="C1011" s="83" t="s">
        <v>945</v>
      </c>
      <c r="D1011" s="84"/>
      <c r="E1011" s="84"/>
      <c r="F1011" s="84"/>
      <c r="G1011" s="84"/>
      <c r="H1011" s="84"/>
      <c r="I1011" s="84"/>
      <c r="J1011" s="84"/>
      <c r="K1011" s="84"/>
      <c r="L1011" s="84"/>
      <c r="M1011" s="84"/>
      <c r="N1011" s="84"/>
      <c r="O1011" s="84"/>
      <c r="P1011" s="84"/>
      <c r="Q1011" s="84"/>
      <c r="R1011" s="84"/>
      <c r="S1011" s="84"/>
      <c r="T1011" s="84"/>
      <c r="U1011" s="84"/>
      <c r="V1011" s="84"/>
      <c r="W1011" s="84"/>
      <c r="X1011" s="84"/>
      <c r="Y1011" s="84"/>
      <c r="Z1011" s="85" t="str">
        <f>TEXT(AA1011+AB1011+AC1011,"#,##0")</f>
        <v>5,814</v>
      </c>
      <c r="AA1011" s="86">
        <f>TRUNC(AA1012)</f>
        <v>0</v>
      </c>
      <c r="AB1011" s="86">
        <f>TRUNC(AB1012)</f>
        <v>0</v>
      </c>
      <c r="AC1011" s="86">
        <f>TRUNC(AC1012)</f>
        <v>5814</v>
      </c>
      <c r="AD1011" s="87"/>
    </row>
    <row r="1012" spans="2:30" ht="19.7" customHeight="1">
      <c r="B1012" s="88" t="s">
        <v>592</v>
      </c>
      <c r="C1012" s="89" t="s">
        <v>4</v>
      </c>
      <c r="D1012" s="471">
        <v>24644</v>
      </c>
      <c r="E1012" s="471"/>
      <c r="F1012" s="471"/>
      <c r="G1012" s="471"/>
      <c r="H1012" s="471"/>
      <c r="I1012" s="471" t="s">
        <v>593</v>
      </c>
      <c r="J1012" s="471"/>
      <c r="K1012" s="476">
        <f>[186]기계경비적용기준!D7</f>
        <v>1153.3</v>
      </c>
      <c r="L1012" s="471"/>
      <c r="M1012" s="471"/>
      <c r="N1012" s="84" t="s">
        <v>594</v>
      </c>
      <c r="O1012" s="471">
        <v>2046</v>
      </c>
      <c r="P1012" s="471"/>
      <c r="Q1012" s="471"/>
      <c r="R1012" s="84" t="s">
        <v>594</v>
      </c>
      <c r="S1012" s="471" t="s">
        <v>595</v>
      </c>
      <c r="T1012" s="471"/>
      <c r="U1012" s="471"/>
      <c r="V1012" s="84"/>
      <c r="W1012" s="84"/>
      <c r="X1012" s="84"/>
      <c r="Y1012" s="84"/>
      <c r="Z1012" s="90"/>
      <c r="AA1012" s="91"/>
      <c r="AB1012" s="91"/>
      <c r="AC1012" s="91">
        <f>TRUNC(TRUNC(D1012*K1012)/1000) * 1000*O1012*0.0000001</f>
        <v>5814.9366</v>
      </c>
      <c r="AD1012" s="92" t="s">
        <v>4</v>
      </c>
    </row>
    <row r="1013" spans="2:30" ht="19.7" customHeight="1">
      <c r="B1013" s="88" t="s">
        <v>4</v>
      </c>
      <c r="C1013" s="89" t="s">
        <v>4</v>
      </c>
      <c r="D1013" s="84"/>
      <c r="E1013" s="84"/>
      <c r="F1013" s="84"/>
      <c r="G1013" s="84"/>
      <c r="H1013" s="84"/>
      <c r="I1013" s="84"/>
      <c r="J1013" s="84"/>
      <c r="K1013" s="84"/>
      <c r="L1013" s="84"/>
      <c r="M1013" s="84"/>
      <c r="N1013" s="84"/>
      <c r="O1013" s="84"/>
      <c r="P1013" s="84"/>
      <c r="Q1013" s="84"/>
      <c r="R1013" s="84"/>
      <c r="S1013" s="84"/>
      <c r="T1013" s="84"/>
      <c r="U1013" s="84"/>
      <c r="V1013" s="84"/>
      <c r="W1013" s="84"/>
      <c r="X1013" s="84"/>
      <c r="Y1013" s="84"/>
      <c r="Z1013" s="90"/>
      <c r="AA1013" s="91"/>
      <c r="AB1013" s="91"/>
      <c r="AC1013" s="91"/>
      <c r="AD1013" s="92" t="s">
        <v>4</v>
      </c>
    </row>
    <row r="1014" spans="2:30" ht="19.7" customHeight="1">
      <c r="B1014" s="82" t="s">
        <v>960</v>
      </c>
      <c r="C1014" s="83" t="s">
        <v>951</v>
      </c>
      <c r="D1014" s="84"/>
      <c r="E1014" s="84"/>
      <c r="F1014" s="84"/>
      <c r="G1014" s="84"/>
      <c r="H1014" s="84"/>
      <c r="I1014" s="84"/>
      <c r="J1014" s="84"/>
      <c r="K1014" s="84"/>
      <c r="L1014" s="84"/>
      <c r="M1014" s="84"/>
      <c r="N1014" s="84"/>
      <c r="O1014" s="84"/>
      <c r="P1014" s="84"/>
      <c r="Q1014" s="84"/>
      <c r="R1014" s="84"/>
      <c r="S1014" s="84"/>
      <c r="T1014" s="84"/>
      <c r="U1014" s="84"/>
      <c r="V1014" s="84"/>
      <c r="W1014" s="84"/>
      <c r="X1014" s="84"/>
      <c r="Y1014" s="84"/>
      <c r="Z1014" s="85" t="str">
        <f>TEXT(AA1014+AB1014+AC1014,"#,##0")</f>
        <v>9,181</v>
      </c>
      <c r="AA1014" s="86">
        <f>TRUNC(AA1015)</f>
        <v>0</v>
      </c>
      <c r="AB1014" s="86">
        <f>TRUNC(AB1015)</f>
        <v>0</v>
      </c>
      <c r="AC1014" s="86">
        <f>TRUNC(AC1015)</f>
        <v>9181</v>
      </c>
      <c r="AD1014" s="87"/>
    </row>
    <row r="1015" spans="2:30" ht="19.7" customHeight="1">
      <c r="B1015" s="88" t="s">
        <v>592</v>
      </c>
      <c r="C1015" s="89" t="s">
        <v>4</v>
      </c>
      <c r="D1015" s="471">
        <v>38910</v>
      </c>
      <c r="E1015" s="471"/>
      <c r="F1015" s="471"/>
      <c r="G1015" s="471"/>
      <c r="H1015" s="471"/>
      <c r="I1015" s="471" t="s">
        <v>593</v>
      </c>
      <c r="J1015" s="471"/>
      <c r="K1015" s="476">
        <f>[186]기계경비적용기준!D7</f>
        <v>1153.3</v>
      </c>
      <c r="L1015" s="471"/>
      <c r="M1015" s="471"/>
      <c r="N1015" s="84" t="s">
        <v>594</v>
      </c>
      <c r="O1015" s="471">
        <v>2046</v>
      </c>
      <c r="P1015" s="471"/>
      <c r="Q1015" s="471"/>
      <c r="R1015" s="84" t="s">
        <v>594</v>
      </c>
      <c r="S1015" s="471" t="s">
        <v>595</v>
      </c>
      <c r="T1015" s="471"/>
      <c r="U1015" s="471"/>
      <c r="V1015" s="84"/>
      <c r="W1015" s="84"/>
      <c r="X1015" s="84"/>
      <c r="Y1015" s="84"/>
      <c r="Z1015" s="90"/>
      <c r="AA1015" s="91"/>
      <c r="AB1015" s="91"/>
      <c r="AC1015" s="91">
        <f>TRUNC(TRUNC(D1015*K1015)/1000) * 1000*O1015*0.0000001</f>
        <v>9181.2204000000002</v>
      </c>
      <c r="AD1015" s="92" t="s">
        <v>4</v>
      </c>
    </row>
    <row r="1016" spans="2:30" ht="19.7" customHeight="1">
      <c r="B1016" s="88" t="s">
        <v>4</v>
      </c>
      <c r="C1016" s="89" t="s">
        <v>4</v>
      </c>
      <c r="D1016" s="84"/>
      <c r="E1016" s="84"/>
      <c r="F1016" s="84"/>
      <c r="G1016" s="84"/>
      <c r="H1016" s="84"/>
      <c r="I1016" s="84"/>
      <c r="J1016" s="84"/>
      <c r="K1016" s="84"/>
      <c r="L1016" s="84"/>
      <c r="M1016" s="84"/>
      <c r="N1016" s="84"/>
      <c r="O1016" s="84"/>
      <c r="P1016" s="84"/>
      <c r="Q1016" s="84"/>
      <c r="R1016" s="84"/>
      <c r="S1016" s="84"/>
      <c r="T1016" s="84"/>
      <c r="U1016" s="84"/>
      <c r="V1016" s="84"/>
      <c r="W1016" s="84"/>
      <c r="X1016" s="84"/>
      <c r="Y1016" s="84"/>
      <c r="Z1016" s="90"/>
      <c r="AA1016" s="91"/>
      <c r="AB1016" s="91"/>
      <c r="AC1016" s="91"/>
      <c r="AD1016" s="92" t="s">
        <v>4</v>
      </c>
    </row>
    <row r="1017" spans="2:30" ht="19.7" customHeight="1">
      <c r="B1017" s="82" t="s">
        <v>961</v>
      </c>
      <c r="C1017" s="83" t="s">
        <v>962</v>
      </c>
      <c r="D1017" s="84"/>
      <c r="E1017" s="84"/>
      <c r="F1017" s="84"/>
      <c r="G1017" s="84"/>
      <c r="H1017" s="84"/>
      <c r="I1017" s="84"/>
      <c r="J1017" s="84"/>
      <c r="K1017" s="84"/>
      <c r="L1017" s="84"/>
      <c r="M1017" s="84"/>
      <c r="N1017" s="84"/>
      <c r="O1017" s="84"/>
      <c r="P1017" s="84"/>
      <c r="Q1017" s="84"/>
      <c r="R1017" s="84"/>
      <c r="S1017" s="84"/>
      <c r="T1017" s="84"/>
      <c r="U1017" s="84"/>
      <c r="V1017" s="84"/>
      <c r="W1017" s="84"/>
      <c r="X1017" s="84"/>
      <c r="Y1017" s="84"/>
      <c r="Z1017" s="85" t="str">
        <f>TEXT(AA1017+AB1017+AC1017,"#,##0")</f>
        <v>12,311</v>
      </c>
      <c r="AA1017" s="86">
        <f>TRUNC(AA1018)</f>
        <v>0</v>
      </c>
      <c r="AB1017" s="86">
        <f>TRUNC(AB1018)</f>
        <v>0</v>
      </c>
      <c r="AC1017" s="86">
        <f>TRUNC(AC1018)</f>
        <v>12311</v>
      </c>
      <c r="AD1017" s="87"/>
    </row>
    <row r="1018" spans="2:30" ht="19.7" customHeight="1">
      <c r="B1018" s="88" t="s">
        <v>592</v>
      </c>
      <c r="C1018" s="89" t="s">
        <v>4</v>
      </c>
      <c r="D1018" s="471">
        <v>52174</v>
      </c>
      <c r="E1018" s="471"/>
      <c r="F1018" s="471"/>
      <c r="G1018" s="471"/>
      <c r="H1018" s="471"/>
      <c r="I1018" s="471" t="s">
        <v>593</v>
      </c>
      <c r="J1018" s="471"/>
      <c r="K1018" s="476">
        <f>[186]기계경비적용기준!D7</f>
        <v>1153.3</v>
      </c>
      <c r="L1018" s="471"/>
      <c r="M1018" s="471"/>
      <c r="N1018" s="84" t="s">
        <v>594</v>
      </c>
      <c r="O1018" s="471">
        <v>2046</v>
      </c>
      <c r="P1018" s="471"/>
      <c r="Q1018" s="471"/>
      <c r="R1018" s="84" t="s">
        <v>594</v>
      </c>
      <c r="S1018" s="471" t="s">
        <v>595</v>
      </c>
      <c r="T1018" s="471"/>
      <c r="U1018" s="471"/>
      <c r="V1018" s="84"/>
      <c r="W1018" s="84"/>
      <c r="X1018" s="84"/>
      <c r="Y1018" s="84"/>
      <c r="Z1018" s="90"/>
      <c r="AA1018" s="91"/>
      <c r="AB1018" s="91"/>
      <c r="AC1018" s="91">
        <f>TRUNC(TRUNC(D1018*K1018)/1000) * 1000*O1018*0.0000001</f>
        <v>12311.191199999999</v>
      </c>
      <c r="AD1018" s="92" t="s">
        <v>4</v>
      </c>
    </row>
    <row r="1019" spans="2:30" ht="19.7" customHeight="1">
      <c r="B1019" s="88" t="s">
        <v>4</v>
      </c>
      <c r="C1019" s="89" t="s">
        <v>4</v>
      </c>
      <c r="D1019" s="84"/>
      <c r="E1019" s="84"/>
      <c r="F1019" s="84"/>
      <c r="G1019" s="84"/>
      <c r="H1019" s="84"/>
      <c r="I1019" s="84"/>
      <c r="J1019" s="84"/>
      <c r="K1019" s="84"/>
      <c r="L1019" s="84"/>
      <c r="M1019" s="84"/>
      <c r="N1019" s="84"/>
      <c r="O1019" s="84"/>
      <c r="P1019" s="84"/>
      <c r="Q1019" s="84"/>
      <c r="R1019" s="84"/>
      <c r="S1019" s="84"/>
      <c r="T1019" s="84"/>
      <c r="U1019" s="84"/>
      <c r="V1019" s="84"/>
      <c r="W1019" s="84"/>
      <c r="X1019" s="84"/>
      <c r="Y1019" s="84"/>
      <c r="Z1019" s="90"/>
      <c r="AA1019" s="91"/>
      <c r="AB1019" s="91"/>
      <c r="AC1019" s="91"/>
      <c r="AD1019" s="92" t="s">
        <v>4</v>
      </c>
    </row>
    <row r="1020" spans="2:30" ht="19.7" customHeight="1">
      <c r="B1020" s="82" t="s">
        <v>963</v>
      </c>
      <c r="C1020" s="83" t="s">
        <v>964</v>
      </c>
      <c r="D1020" s="84"/>
      <c r="E1020" s="84"/>
      <c r="F1020" s="84"/>
      <c r="G1020" s="84"/>
      <c r="H1020" s="84"/>
      <c r="I1020" s="84"/>
      <c r="J1020" s="84"/>
      <c r="K1020" s="84"/>
      <c r="L1020" s="84"/>
      <c r="M1020" s="84"/>
      <c r="N1020" s="84"/>
      <c r="O1020" s="84"/>
      <c r="P1020" s="84"/>
      <c r="Q1020" s="84"/>
      <c r="R1020" s="84"/>
      <c r="S1020" s="84"/>
      <c r="T1020" s="84"/>
      <c r="U1020" s="84"/>
      <c r="V1020" s="84"/>
      <c r="W1020" s="84"/>
      <c r="X1020" s="84"/>
      <c r="Y1020" s="84"/>
      <c r="Z1020" s="85" t="str">
        <f>TEXT(AA1020+AB1020+AC1020,"#,##0")</f>
        <v>12,704</v>
      </c>
      <c r="AA1020" s="86">
        <f>TRUNC(AA1021)</f>
        <v>0</v>
      </c>
      <c r="AB1020" s="86">
        <f>TRUNC(AB1021)</f>
        <v>0</v>
      </c>
      <c r="AC1020" s="86">
        <f>TRUNC(AC1021)</f>
        <v>12704</v>
      </c>
      <c r="AD1020" s="87"/>
    </row>
    <row r="1021" spans="2:30" ht="19.7" customHeight="1">
      <c r="B1021" s="88" t="s">
        <v>592</v>
      </c>
      <c r="C1021" s="89" t="s">
        <v>4</v>
      </c>
      <c r="D1021" s="471">
        <v>53842</v>
      </c>
      <c r="E1021" s="471"/>
      <c r="F1021" s="471"/>
      <c r="G1021" s="471"/>
      <c r="H1021" s="471"/>
      <c r="I1021" s="471" t="s">
        <v>593</v>
      </c>
      <c r="J1021" s="471"/>
      <c r="K1021" s="476">
        <f>[186]기계경비적용기준!D7</f>
        <v>1153.3</v>
      </c>
      <c r="L1021" s="471"/>
      <c r="M1021" s="471"/>
      <c r="N1021" s="84" t="s">
        <v>594</v>
      </c>
      <c r="O1021" s="471">
        <v>2046</v>
      </c>
      <c r="P1021" s="471"/>
      <c r="Q1021" s="471"/>
      <c r="R1021" s="84" t="s">
        <v>594</v>
      </c>
      <c r="S1021" s="471" t="s">
        <v>595</v>
      </c>
      <c r="T1021" s="471"/>
      <c r="U1021" s="471"/>
      <c r="V1021" s="84"/>
      <c r="W1021" s="84"/>
      <c r="X1021" s="84"/>
      <c r="Y1021" s="84"/>
      <c r="Z1021" s="90"/>
      <c r="AA1021" s="91"/>
      <c r="AB1021" s="91"/>
      <c r="AC1021" s="91">
        <f>TRUNC(TRUNC(D1021*K1021)/1000) * 1000*O1021*0.0000001</f>
        <v>12704.636999999999</v>
      </c>
      <c r="AD1021" s="92" t="s">
        <v>4</v>
      </c>
    </row>
    <row r="1022" spans="2:30" ht="19.7" customHeight="1">
      <c r="B1022" s="88" t="s">
        <v>4</v>
      </c>
      <c r="C1022" s="89" t="s">
        <v>4</v>
      </c>
      <c r="D1022" s="84"/>
      <c r="E1022" s="84"/>
      <c r="F1022" s="84"/>
      <c r="G1022" s="84"/>
      <c r="H1022" s="84"/>
      <c r="I1022" s="84"/>
      <c r="J1022" s="84"/>
      <c r="K1022" s="84"/>
      <c r="L1022" s="84"/>
      <c r="M1022" s="84"/>
      <c r="N1022" s="84"/>
      <c r="O1022" s="84"/>
      <c r="P1022" s="84"/>
      <c r="Q1022" s="84"/>
      <c r="R1022" s="84"/>
      <c r="S1022" s="84"/>
      <c r="T1022" s="84"/>
      <c r="U1022" s="84"/>
      <c r="V1022" s="84"/>
      <c r="W1022" s="84"/>
      <c r="X1022" s="84"/>
      <c r="Y1022" s="84"/>
      <c r="Z1022" s="90"/>
      <c r="AA1022" s="91"/>
      <c r="AB1022" s="91"/>
      <c r="AC1022" s="91"/>
      <c r="AD1022" s="92" t="s">
        <v>4</v>
      </c>
    </row>
    <row r="1023" spans="2:30" ht="19.7" customHeight="1">
      <c r="B1023" s="107" t="s">
        <v>965</v>
      </c>
      <c r="C1023" s="108" t="s">
        <v>966</v>
      </c>
      <c r="D1023" s="103"/>
      <c r="E1023" s="103"/>
      <c r="F1023" s="103"/>
      <c r="G1023" s="103"/>
      <c r="H1023" s="103"/>
      <c r="I1023" s="103"/>
      <c r="J1023" s="103"/>
      <c r="K1023" s="103"/>
      <c r="L1023" s="103"/>
      <c r="M1023" s="103"/>
      <c r="N1023" s="103"/>
      <c r="O1023" s="103"/>
      <c r="P1023" s="103"/>
      <c r="Q1023" s="103"/>
      <c r="R1023" s="103"/>
      <c r="S1023" s="103"/>
      <c r="T1023" s="103"/>
      <c r="U1023" s="103"/>
      <c r="V1023" s="103"/>
      <c r="W1023" s="103"/>
      <c r="X1023" s="103"/>
      <c r="Y1023" s="103"/>
      <c r="Z1023" s="109" t="str">
        <f>TEXT(AA1023+AB1023+AC1023,"#,##0")</f>
        <v>16,886</v>
      </c>
      <c r="AA1023" s="110">
        <f>TRUNC(AA1024)</f>
        <v>0</v>
      </c>
      <c r="AB1023" s="110">
        <f>TRUNC(AB1024)</f>
        <v>0</v>
      </c>
      <c r="AC1023" s="110">
        <f>TRUNC(AC1024)</f>
        <v>16886</v>
      </c>
      <c r="AD1023" s="111"/>
    </row>
    <row r="1024" spans="2:30" ht="19.7" customHeight="1">
      <c r="B1024" s="88" t="s">
        <v>592</v>
      </c>
      <c r="C1024" s="89" t="s">
        <v>4</v>
      </c>
      <c r="D1024" s="471">
        <v>71563</v>
      </c>
      <c r="E1024" s="471"/>
      <c r="F1024" s="471"/>
      <c r="G1024" s="471"/>
      <c r="H1024" s="471"/>
      <c r="I1024" s="471" t="s">
        <v>593</v>
      </c>
      <c r="J1024" s="471"/>
      <c r="K1024" s="476">
        <f>[186]기계경비적용기준!D7</f>
        <v>1153.3</v>
      </c>
      <c r="L1024" s="471"/>
      <c r="M1024" s="471"/>
      <c r="N1024" s="84" t="s">
        <v>594</v>
      </c>
      <c r="O1024" s="471">
        <v>2046</v>
      </c>
      <c r="P1024" s="471"/>
      <c r="Q1024" s="471"/>
      <c r="R1024" s="84" t="s">
        <v>594</v>
      </c>
      <c r="S1024" s="471" t="s">
        <v>595</v>
      </c>
      <c r="T1024" s="471"/>
      <c r="U1024" s="471"/>
      <c r="V1024" s="84"/>
      <c r="W1024" s="84"/>
      <c r="X1024" s="84"/>
      <c r="Y1024" s="84"/>
      <c r="Z1024" s="90"/>
      <c r="AA1024" s="91"/>
      <c r="AB1024" s="91"/>
      <c r="AC1024" s="91">
        <f>TRUNC(TRUNC(D1024*K1024)/1000) * 1000*O1024*0.0000001</f>
        <v>16886.251799999998</v>
      </c>
      <c r="AD1024" s="92" t="s">
        <v>4</v>
      </c>
    </row>
    <row r="1025" spans="2:30" ht="19.7" customHeight="1">
      <c r="B1025" s="88" t="s">
        <v>4</v>
      </c>
      <c r="C1025" s="89" t="s">
        <v>4</v>
      </c>
      <c r="D1025" s="84"/>
      <c r="E1025" s="84"/>
      <c r="F1025" s="84"/>
      <c r="G1025" s="84"/>
      <c r="H1025" s="84"/>
      <c r="I1025" s="84"/>
      <c r="J1025" s="84"/>
      <c r="K1025" s="84"/>
      <c r="L1025" s="84"/>
      <c r="M1025" s="84"/>
      <c r="N1025" s="84"/>
      <c r="O1025" s="84"/>
      <c r="P1025" s="84"/>
      <c r="Q1025" s="84"/>
      <c r="R1025" s="84"/>
      <c r="S1025" s="84"/>
      <c r="T1025" s="84"/>
      <c r="U1025" s="84"/>
      <c r="V1025" s="84"/>
      <c r="W1025" s="84"/>
      <c r="X1025" s="84"/>
      <c r="Y1025" s="84"/>
      <c r="Z1025" s="90"/>
      <c r="AA1025" s="91"/>
      <c r="AB1025" s="91"/>
      <c r="AC1025" s="91"/>
      <c r="AD1025" s="92" t="s">
        <v>4</v>
      </c>
    </row>
    <row r="1026" spans="2:30" ht="19.7" customHeight="1">
      <c r="B1026" s="82" t="s">
        <v>967</v>
      </c>
      <c r="C1026" s="83" t="s">
        <v>968</v>
      </c>
      <c r="D1026" s="84"/>
      <c r="E1026" s="84"/>
      <c r="F1026" s="84"/>
      <c r="G1026" s="84"/>
      <c r="H1026" s="84"/>
      <c r="I1026" s="84"/>
      <c r="J1026" s="84"/>
      <c r="K1026" s="84"/>
      <c r="L1026" s="84"/>
      <c r="M1026" s="84"/>
      <c r="N1026" s="84"/>
      <c r="O1026" s="84"/>
      <c r="P1026" s="84"/>
      <c r="Q1026" s="84"/>
      <c r="R1026" s="84"/>
      <c r="S1026" s="84"/>
      <c r="T1026" s="84"/>
      <c r="U1026" s="84"/>
      <c r="V1026" s="84"/>
      <c r="W1026" s="84"/>
      <c r="X1026" s="84"/>
      <c r="Y1026" s="84"/>
      <c r="Z1026" s="85" t="str">
        <f>TEXT(AA1026+AB1026+AC1026,"#,##0")</f>
        <v>23,672</v>
      </c>
      <c r="AA1026" s="86">
        <f>TRUNC(AA1027)</f>
        <v>0</v>
      </c>
      <c r="AB1026" s="86">
        <f>TRUNC(AB1027)</f>
        <v>0</v>
      </c>
      <c r="AC1026" s="86">
        <f>TRUNC(AC1027)</f>
        <v>23672</v>
      </c>
      <c r="AD1026" s="87"/>
    </row>
    <row r="1027" spans="2:30" ht="19.7" customHeight="1">
      <c r="B1027" s="88" t="s">
        <v>592</v>
      </c>
      <c r="C1027" s="89" t="s">
        <v>4</v>
      </c>
      <c r="D1027" s="471">
        <v>100321</v>
      </c>
      <c r="E1027" s="471"/>
      <c r="F1027" s="471"/>
      <c r="G1027" s="471"/>
      <c r="H1027" s="471"/>
      <c r="I1027" s="471" t="s">
        <v>593</v>
      </c>
      <c r="J1027" s="471"/>
      <c r="K1027" s="476">
        <f>[186]기계경비적용기준!D7</f>
        <v>1153.3</v>
      </c>
      <c r="L1027" s="471"/>
      <c r="M1027" s="471"/>
      <c r="N1027" s="84" t="s">
        <v>594</v>
      </c>
      <c r="O1027" s="471">
        <v>2046</v>
      </c>
      <c r="P1027" s="471"/>
      <c r="Q1027" s="471"/>
      <c r="R1027" s="84" t="s">
        <v>594</v>
      </c>
      <c r="S1027" s="471" t="s">
        <v>595</v>
      </c>
      <c r="T1027" s="471"/>
      <c r="U1027" s="471"/>
      <c r="V1027" s="84"/>
      <c r="W1027" s="84"/>
      <c r="X1027" s="84"/>
      <c r="Y1027" s="84"/>
      <c r="Z1027" s="90"/>
      <c r="AA1027" s="91"/>
      <c r="AB1027" s="91"/>
      <c r="AC1027" s="91">
        <f>TRUNC(TRUNC(D1027*K1027)/1000) * 1000*O1027*0.0000001</f>
        <v>23672.219999999998</v>
      </c>
      <c r="AD1027" s="92" t="s">
        <v>4</v>
      </c>
    </row>
    <row r="1028" spans="2:30" ht="19.7" customHeight="1">
      <c r="B1028" s="88" t="s">
        <v>4</v>
      </c>
      <c r="C1028" s="89" t="s">
        <v>4</v>
      </c>
      <c r="D1028" s="84"/>
      <c r="E1028" s="84"/>
      <c r="F1028" s="84"/>
      <c r="G1028" s="84"/>
      <c r="H1028" s="84"/>
      <c r="I1028" s="84"/>
      <c r="J1028" s="84"/>
      <c r="K1028" s="84"/>
      <c r="L1028" s="84"/>
      <c r="M1028" s="84"/>
      <c r="N1028" s="84"/>
      <c r="O1028" s="84"/>
      <c r="P1028" s="84"/>
      <c r="Q1028" s="84"/>
      <c r="R1028" s="84"/>
      <c r="S1028" s="84"/>
      <c r="T1028" s="84"/>
      <c r="U1028" s="84"/>
      <c r="V1028" s="84"/>
      <c r="W1028" s="84"/>
      <c r="X1028" s="84"/>
      <c r="Y1028" s="84"/>
      <c r="Z1028" s="90"/>
      <c r="AA1028" s="91"/>
      <c r="AB1028" s="91"/>
      <c r="AC1028" s="91"/>
      <c r="AD1028" s="92" t="s">
        <v>4</v>
      </c>
    </row>
    <row r="1029" spans="2:30" ht="19.7" customHeight="1">
      <c r="B1029" s="82" t="s">
        <v>969</v>
      </c>
      <c r="C1029" s="83" t="s">
        <v>970</v>
      </c>
      <c r="D1029" s="84"/>
      <c r="E1029" s="84"/>
      <c r="F1029" s="84"/>
      <c r="G1029" s="84"/>
      <c r="H1029" s="84"/>
      <c r="I1029" s="84"/>
      <c r="J1029" s="84"/>
      <c r="K1029" s="84"/>
      <c r="L1029" s="84"/>
      <c r="M1029" s="84"/>
      <c r="N1029" s="84"/>
      <c r="O1029" s="84"/>
      <c r="P1029" s="84"/>
      <c r="Q1029" s="84"/>
      <c r="R1029" s="84"/>
      <c r="S1029" s="84"/>
      <c r="T1029" s="84"/>
      <c r="U1029" s="84"/>
      <c r="V1029" s="84"/>
      <c r="W1029" s="84"/>
      <c r="X1029" s="84"/>
      <c r="Y1029" s="84"/>
      <c r="Z1029" s="85" t="str">
        <f>TEXT(AA1029+AB1029+AC1029,"#,##0")</f>
        <v>29,252</v>
      </c>
      <c r="AA1029" s="86">
        <f>TRUNC(AA1030)</f>
        <v>0</v>
      </c>
      <c r="AB1029" s="86">
        <f>TRUNC(AB1030)</f>
        <v>0</v>
      </c>
      <c r="AC1029" s="86">
        <f>TRUNC(AC1030)</f>
        <v>29252</v>
      </c>
      <c r="AD1029" s="87"/>
    </row>
    <row r="1030" spans="2:30" ht="19.7" customHeight="1">
      <c r="B1030" s="88" t="s">
        <v>592</v>
      </c>
      <c r="C1030" s="89" t="s">
        <v>4</v>
      </c>
      <c r="D1030" s="471">
        <v>123971</v>
      </c>
      <c r="E1030" s="471"/>
      <c r="F1030" s="471"/>
      <c r="G1030" s="471"/>
      <c r="H1030" s="471"/>
      <c r="I1030" s="471" t="s">
        <v>593</v>
      </c>
      <c r="J1030" s="471"/>
      <c r="K1030" s="476">
        <f>[186]기계경비적용기준!D7</f>
        <v>1153.3</v>
      </c>
      <c r="L1030" s="471"/>
      <c r="M1030" s="471"/>
      <c r="N1030" s="84" t="s">
        <v>594</v>
      </c>
      <c r="O1030" s="471">
        <v>2046</v>
      </c>
      <c r="P1030" s="471"/>
      <c r="Q1030" s="471"/>
      <c r="R1030" s="84" t="s">
        <v>594</v>
      </c>
      <c r="S1030" s="471" t="s">
        <v>595</v>
      </c>
      <c r="T1030" s="471"/>
      <c r="U1030" s="471"/>
      <c r="V1030" s="84"/>
      <c r="W1030" s="84"/>
      <c r="X1030" s="84"/>
      <c r="Y1030" s="84"/>
      <c r="Z1030" s="90"/>
      <c r="AA1030" s="91"/>
      <c r="AB1030" s="91"/>
      <c r="AC1030" s="91">
        <f>TRUNC(TRUNC(D1030*K1030)/1000) * 1000*O1030*0.0000001</f>
        <v>29252.684999999998</v>
      </c>
      <c r="AD1030" s="92" t="s">
        <v>4</v>
      </c>
    </row>
    <row r="1031" spans="2:30" ht="19.7" customHeight="1">
      <c r="B1031" s="88" t="s">
        <v>4</v>
      </c>
      <c r="C1031" s="89" t="s">
        <v>4</v>
      </c>
      <c r="D1031" s="84"/>
      <c r="E1031" s="84"/>
      <c r="F1031" s="84"/>
      <c r="G1031" s="84"/>
      <c r="H1031" s="84"/>
      <c r="I1031" s="84"/>
      <c r="J1031" s="84"/>
      <c r="K1031" s="84"/>
      <c r="L1031" s="84"/>
      <c r="M1031" s="84"/>
      <c r="N1031" s="84"/>
      <c r="O1031" s="84"/>
      <c r="P1031" s="84"/>
      <c r="Q1031" s="84"/>
      <c r="R1031" s="84"/>
      <c r="S1031" s="84"/>
      <c r="T1031" s="84"/>
      <c r="U1031" s="84"/>
      <c r="V1031" s="84"/>
      <c r="W1031" s="84"/>
      <c r="X1031" s="84"/>
      <c r="Y1031" s="84"/>
      <c r="Z1031" s="90"/>
      <c r="AA1031" s="91"/>
      <c r="AB1031" s="91"/>
      <c r="AC1031" s="91"/>
      <c r="AD1031" s="92" t="s">
        <v>4</v>
      </c>
    </row>
    <row r="1032" spans="2:30" ht="19.7" customHeight="1">
      <c r="B1032" s="82" t="s">
        <v>971</v>
      </c>
      <c r="C1032" s="83" t="s">
        <v>972</v>
      </c>
      <c r="D1032" s="84"/>
      <c r="E1032" s="84"/>
      <c r="F1032" s="84"/>
      <c r="G1032" s="84"/>
      <c r="H1032" s="84"/>
      <c r="I1032" s="84"/>
      <c r="J1032" s="84"/>
      <c r="K1032" s="84"/>
      <c r="L1032" s="84"/>
      <c r="M1032" s="84"/>
      <c r="N1032" s="84"/>
      <c r="O1032" s="84"/>
      <c r="P1032" s="84"/>
      <c r="Q1032" s="84"/>
      <c r="R1032" s="84"/>
      <c r="S1032" s="84"/>
      <c r="T1032" s="84"/>
      <c r="U1032" s="84"/>
      <c r="V1032" s="84"/>
      <c r="W1032" s="84"/>
      <c r="X1032" s="84"/>
      <c r="Y1032" s="84"/>
      <c r="Z1032" s="85" t="str">
        <f>TEXT(AA1032+AB1032+AC1032,"#,##0")</f>
        <v>10,205</v>
      </c>
      <c r="AA1032" s="86">
        <f>TRUNC(AA1033)</f>
        <v>0</v>
      </c>
      <c r="AB1032" s="86">
        <f>TRUNC(AB1033)</f>
        <v>0</v>
      </c>
      <c r="AC1032" s="86">
        <f>TRUNC(AC1033)</f>
        <v>10205</v>
      </c>
      <c r="AD1032" s="87"/>
    </row>
    <row r="1033" spans="2:30" ht="19.7" customHeight="1">
      <c r="B1033" s="88" t="s">
        <v>592</v>
      </c>
      <c r="C1033" s="89" t="s">
        <v>4</v>
      </c>
      <c r="D1033" s="471">
        <v>46066</v>
      </c>
      <c r="E1033" s="471"/>
      <c r="F1033" s="471"/>
      <c r="G1033" s="471"/>
      <c r="H1033" s="471"/>
      <c r="I1033" s="471" t="s">
        <v>593</v>
      </c>
      <c r="J1033" s="471"/>
      <c r="K1033" s="476">
        <f>[186]기계경비적용기준!D7</f>
        <v>1153.3</v>
      </c>
      <c r="L1033" s="471"/>
      <c r="M1033" s="471"/>
      <c r="N1033" s="84" t="s">
        <v>594</v>
      </c>
      <c r="O1033" s="471">
        <v>1921</v>
      </c>
      <c r="P1033" s="471"/>
      <c r="Q1033" s="471"/>
      <c r="R1033" s="84" t="s">
        <v>594</v>
      </c>
      <c r="S1033" s="471" t="s">
        <v>595</v>
      </c>
      <c r="T1033" s="471"/>
      <c r="U1033" s="471"/>
      <c r="V1033" s="84"/>
      <c r="W1033" s="84"/>
      <c r="X1033" s="84"/>
      <c r="Y1033" s="84"/>
      <c r="Z1033" s="90"/>
      <c r="AA1033" s="91"/>
      <c r="AB1033" s="91"/>
      <c r="AC1033" s="91">
        <f>TRUNC(TRUNC(D1033*K1033)/1000) * 1000*O1033*0.0000001</f>
        <v>10205.6967</v>
      </c>
      <c r="AD1033" s="92" t="s">
        <v>4</v>
      </c>
    </row>
    <row r="1034" spans="2:30" ht="19.7" customHeight="1">
      <c r="B1034" s="88" t="s">
        <v>4</v>
      </c>
      <c r="C1034" s="89" t="s">
        <v>4</v>
      </c>
      <c r="D1034" s="84"/>
      <c r="E1034" s="84"/>
      <c r="F1034" s="84"/>
      <c r="G1034" s="84"/>
      <c r="H1034" s="84"/>
      <c r="I1034" s="84"/>
      <c r="J1034" s="84"/>
      <c r="K1034" s="84"/>
      <c r="L1034" s="84"/>
      <c r="M1034" s="84"/>
      <c r="N1034" s="84"/>
      <c r="O1034" s="84"/>
      <c r="P1034" s="84"/>
      <c r="Q1034" s="84"/>
      <c r="R1034" s="84"/>
      <c r="S1034" s="84"/>
      <c r="T1034" s="84"/>
      <c r="U1034" s="84"/>
      <c r="V1034" s="84"/>
      <c r="W1034" s="84"/>
      <c r="X1034" s="84"/>
      <c r="Y1034" s="84"/>
      <c r="Z1034" s="90"/>
      <c r="AA1034" s="91"/>
      <c r="AB1034" s="91"/>
      <c r="AC1034" s="91"/>
      <c r="AD1034" s="92" t="s">
        <v>4</v>
      </c>
    </row>
    <row r="1035" spans="2:30" ht="19.7" customHeight="1">
      <c r="B1035" s="82" t="s">
        <v>973</v>
      </c>
      <c r="C1035" s="83" t="s">
        <v>974</v>
      </c>
      <c r="D1035" s="84"/>
      <c r="E1035" s="84"/>
      <c r="F1035" s="84"/>
      <c r="G1035" s="84"/>
      <c r="H1035" s="84"/>
      <c r="I1035" s="84"/>
      <c r="J1035" s="84"/>
      <c r="K1035" s="84"/>
      <c r="L1035" s="84"/>
      <c r="M1035" s="84"/>
      <c r="N1035" s="84"/>
      <c r="O1035" s="84"/>
      <c r="P1035" s="84"/>
      <c r="Q1035" s="84"/>
      <c r="R1035" s="84"/>
      <c r="S1035" s="84"/>
      <c r="T1035" s="84"/>
      <c r="U1035" s="84"/>
      <c r="V1035" s="84"/>
      <c r="W1035" s="84"/>
      <c r="X1035" s="84"/>
      <c r="Y1035" s="84"/>
      <c r="Z1035" s="85" t="str">
        <f>TEXT(AA1035+AB1035+AC1035,"#,##0")</f>
        <v>15,655</v>
      </c>
      <c r="AA1035" s="86">
        <f>TRUNC(AA1036)</f>
        <v>0</v>
      </c>
      <c r="AB1035" s="86">
        <f>TRUNC(AB1036)</f>
        <v>0</v>
      </c>
      <c r="AC1035" s="86">
        <f>TRUNC(AC1036)</f>
        <v>15655</v>
      </c>
      <c r="AD1035" s="87"/>
    </row>
    <row r="1036" spans="2:30" ht="19.7" customHeight="1">
      <c r="B1036" s="88" t="s">
        <v>592</v>
      </c>
      <c r="C1036" s="89" t="s">
        <v>4</v>
      </c>
      <c r="D1036" s="471">
        <v>70666</v>
      </c>
      <c r="E1036" s="471"/>
      <c r="F1036" s="471"/>
      <c r="G1036" s="471"/>
      <c r="H1036" s="471"/>
      <c r="I1036" s="471" t="s">
        <v>593</v>
      </c>
      <c r="J1036" s="471"/>
      <c r="K1036" s="476">
        <f>[186]기계경비적용기준!D7</f>
        <v>1153.3</v>
      </c>
      <c r="L1036" s="471"/>
      <c r="M1036" s="471"/>
      <c r="N1036" s="84" t="s">
        <v>594</v>
      </c>
      <c r="O1036" s="471">
        <v>1921</v>
      </c>
      <c r="P1036" s="471"/>
      <c r="Q1036" s="471"/>
      <c r="R1036" s="84" t="s">
        <v>594</v>
      </c>
      <c r="S1036" s="471" t="s">
        <v>595</v>
      </c>
      <c r="T1036" s="471"/>
      <c r="U1036" s="471"/>
      <c r="V1036" s="84"/>
      <c r="W1036" s="84"/>
      <c r="X1036" s="84"/>
      <c r="Y1036" s="84"/>
      <c r="Z1036" s="90"/>
      <c r="AA1036" s="91"/>
      <c r="AB1036" s="91"/>
      <c r="AC1036" s="91">
        <f>TRUNC(TRUNC(D1036*K1036)/1000) * 1000*O1036*0.0000001</f>
        <v>15655.957899999999</v>
      </c>
      <c r="AD1036" s="92" t="s">
        <v>4</v>
      </c>
    </row>
    <row r="1037" spans="2:30" ht="19.7" customHeight="1">
      <c r="B1037" s="88" t="s">
        <v>4</v>
      </c>
      <c r="C1037" s="89" t="s">
        <v>4</v>
      </c>
      <c r="D1037" s="84"/>
      <c r="E1037" s="84"/>
      <c r="F1037" s="84"/>
      <c r="G1037" s="84"/>
      <c r="H1037" s="84"/>
      <c r="I1037" s="84"/>
      <c r="J1037" s="84"/>
      <c r="K1037" s="84"/>
      <c r="L1037" s="84"/>
      <c r="M1037" s="84"/>
      <c r="N1037" s="84"/>
      <c r="O1037" s="84"/>
      <c r="P1037" s="84"/>
      <c r="Q1037" s="84"/>
      <c r="R1037" s="84"/>
      <c r="S1037" s="84"/>
      <c r="T1037" s="84"/>
      <c r="U1037" s="84"/>
      <c r="V1037" s="84"/>
      <c r="W1037" s="84"/>
      <c r="X1037" s="84"/>
      <c r="Y1037" s="84"/>
      <c r="Z1037" s="90"/>
      <c r="AA1037" s="91"/>
      <c r="AB1037" s="91"/>
      <c r="AC1037" s="91"/>
      <c r="AD1037" s="92" t="s">
        <v>4</v>
      </c>
    </row>
    <row r="1038" spans="2:30" ht="19.7" customHeight="1">
      <c r="B1038" s="82" t="s">
        <v>975</v>
      </c>
      <c r="C1038" s="83" t="s">
        <v>976</v>
      </c>
      <c r="D1038" s="84"/>
      <c r="E1038" s="84"/>
      <c r="F1038" s="84"/>
      <c r="G1038" s="84"/>
      <c r="H1038" s="84"/>
      <c r="I1038" s="84"/>
      <c r="J1038" s="84"/>
      <c r="K1038" s="84"/>
      <c r="L1038" s="84"/>
      <c r="M1038" s="84"/>
      <c r="N1038" s="84"/>
      <c r="O1038" s="84"/>
      <c r="P1038" s="84"/>
      <c r="Q1038" s="84"/>
      <c r="R1038" s="84"/>
      <c r="S1038" s="84"/>
      <c r="T1038" s="84"/>
      <c r="U1038" s="84"/>
      <c r="V1038" s="84"/>
      <c r="W1038" s="84"/>
      <c r="X1038" s="84"/>
      <c r="Y1038" s="84"/>
      <c r="Z1038" s="85" t="str">
        <f>TEXT(AA1038+AB1038+AC1038,"#,##0")</f>
        <v>23,946</v>
      </c>
      <c r="AA1038" s="86">
        <f>TRUNC(AA1039)</f>
        <v>0</v>
      </c>
      <c r="AB1038" s="86">
        <f>TRUNC(AB1039)</f>
        <v>0</v>
      </c>
      <c r="AC1038" s="86">
        <f>TRUNC(AC1039)</f>
        <v>23946</v>
      </c>
      <c r="AD1038" s="87"/>
    </row>
    <row r="1039" spans="2:30" ht="19.7" customHeight="1">
      <c r="B1039" s="88" t="s">
        <v>592</v>
      </c>
      <c r="C1039" s="89" t="s">
        <v>4</v>
      </c>
      <c r="D1039" s="471">
        <v>108087</v>
      </c>
      <c r="E1039" s="471"/>
      <c r="F1039" s="471"/>
      <c r="G1039" s="471"/>
      <c r="H1039" s="471"/>
      <c r="I1039" s="471" t="s">
        <v>593</v>
      </c>
      <c r="J1039" s="471"/>
      <c r="K1039" s="476">
        <f>[186]기계경비적용기준!D7</f>
        <v>1153.3</v>
      </c>
      <c r="L1039" s="471"/>
      <c r="M1039" s="471"/>
      <c r="N1039" s="84" t="s">
        <v>594</v>
      </c>
      <c r="O1039" s="471">
        <v>1921</v>
      </c>
      <c r="P1039" s="471"/>
      <c r="Q1039" s="471"/>
      <c r="R1039" s="84" t="s">
        <v>594</v>
      </c>
      <c r="S1039" s="471" t="s">
        <v>595</v>
      </c>
      <c r="T1039" s="471"/>
      <c r="U1039" s="471"/>
      <c r="V1039" s="84"/>
      <c r="W1039" s="84"/>
      <c r="X1039" s="84"/>
      <c r="Y1039" s="84"/>
      <c r="Z1039" s="90"/>
      <c r="AA1039" s="91"/>
      <c r="AB1039" s="91"/>
      <c r="AC1039" s="91">
        <f>TRUNC(TRUNC(D1039*K1039)/1000) * 1000*O1039*0.0000001</f>
        <v>23946.417600000001</v>
      </c>
      <c r="AD1039" s="92" t="s">
        <v>4</v>
      </c>
    </row>
    <row r="1040" spans="2:30" ht="19.7" customHeight="1">
      <c r="B1040" s="88" t="s">
        <v>4</v>
      </c>
      <c r="C1040" s="89" t="s">
        <v>4</v>
      </c>
      <c r="D1040" s="84"/>
      <c r="E1040" s="84"/>
      <c r="F1040" s="84"/>
      <c r="G1040" s="84"/>
      <c r="H1040" s="84"/>
      <c r="I1040" s="84"/>
      <c r="J1040" s="84"/>
      <c r="K1040" s="84"/>
      <c r="L1040" s="84"/>
      <c r="M1040" s="84"/>
      <c r="N1040" s="84"/>
      <c r="O1040" s="84"/>
      <c r="P1040" s="84"/>
      <c r="Q1040" s="84"/>
      <c r="R1040" s="84"/>
      <c r="S1040" s="84"/>
      <c r="T1040" s="84"/>
      <c r="U1040" s="84"/>
      <c r="V1040" s="84"/>
      <c r="W1040" s="84"/>
      <c r="X1040" s="84"/>
      <c r="Y1040" s="84"/>
      <c r="Z1040" s="90"/>
      <c r="AA1040" s="91"/>
      <c r="AB1040" s="91"/>
      <c r="AC1040" s="91"/>
      <c r="AD1040" s="92" t="s">
        <v>4</v>
      </c>
    </row>
    <row r="1041" spans="2:30" ht="19.7" customHeight="1">
      <c r="B1041" s="82" t="s">
        <v>977</v>
      </c>
      <c r="C1041" s="83" t="s">
        <v>978</v>
      </c>
      <c r="D1041" s="84"/>
      <c r="E1041" s="84"/>
      <c r="F1041" s="84"/>
      <c r="G1041" s="84"/>
      <c r="H1041" s="84"/>
      <c r="I1041" s="84"/>
      <c r="J1041" s="84"/>
      <c r="K1041" s="84"/>
      <c r="L1041" s="84"/>
      <c r="M1041" s="84"/>
      <c r="N1041" s="84"/>
      <c r="O1041" s="84"/>
      <c r="P1041" s="84"/>
      <c r="Q1041" s="84"/>
      <c r="R1041" s="84"/>
      <c r="S1041" s="84"/>
      <c r="T1041" s="84"/>
      <c r="U1041" s="84"/>
      <c r="V1041" s="84"/>
      <c r="W1041" s="84"/>
      <c r="X1041" s="84"/>
      <c r="Y1041" s="84"/>
      <c r="Z1041" s="85" t="str">
        <f>TEXT(AA1041+AB1041+AC1041,"#,##0")</f>
        <v>26,537</v>
      </c>
      <c r="AA1041" s="86">
        <f>TRUNC(AA1042)</f>
        <v>0</v>
      </c>
      <c r="AB1041" s="86">
        <f>TRUNC(AB1042)</f>
        <v>0</v>
      </c>
      <c r="AC1041" s="86">
        <f>TRUNC(AC1042)</f>
        <v>26537</v>
      </c>
      <c r="AD1041" s="87"/>
    </row>
    <row r="1042" spans="2:30" ht="19.7" customHeight="1">
      <c r="B1042" s="88" t="s">
        <v>592</v>
      </c>
      <c r="C1042" s="89" t="s">
        <v>4</v>
      </c>
      <c r="D1042" s="471">
        <v>119783</v>
      </c>
      <c r="E1042" s="471"/>
      <c r="F1042" s="471"/>
      <c r="G1042" s="471"/>
      <c r="H1042" s="471"/>
      <c r="I1042" s="471" t="s">
        <v>593</v>
      </c>
      <c r="J1042" s="471"/>
      <c r="K1042" s="476">
        <f>[186]기계경비적용기준!D7</f>
        <v>1153.3</v>
      </c>
      <c r="L1042" s="471"/>
      <c r="M1042" s="471"/>
      <c r="N1042" s="84" t="s">
        <v>594</v>
      </c>
      <c r="O1042" s="471">
        <v>1921</v>
      </c>
      <c r="P1042" s="471"/>
      <c r="Q1042" s="471"/>
      <c r="R1042" s="84" t="s">
        <v>594</v>
      </c>
      <c r="S1042" s="471" t="s">
        <v>595</v>
      </c>
      <c r="T1042" s="471"/>
      <c r="U1042" s="471"/>
      <c r="V1042" s="84"/>
      <c r="W1042" s="84"/>
      <c r="X1042" s="84"/>
      <c r="Y1042" s="84"/>
      <c r="Z1042" s="90"/>
      <c r="AA1042" s="91"/>
      <c r="AB1042" s="91"/>
      <c r="AC1042" s="91">
        <f>TRUNC(TRUNC(D1042*K1042)/1000) * 1000*O1042*0.0000001</f>
        <v>26537.654500000001</v>
      </c>
      <c r="AD1042" s="92" t="s">
        <v>4</v>
      </c>
    </row>
    <row r="1043" spans="2:30" ht="19.7" customHeight="1">
      <c r="B1043" s="88" t="s">
        <v>4</v>
      </c>
      <c r="C1043" s="89" t="s">
        <v>4</v>
      </c>
      <c r="D1043" s="84"/>
      <c r="E1043" s="84"/>
      <c r="F1043" s="84"/>
      <c r="G1043" s="84"/>
      <c r="H1043" s="84"/>
      <c r="I1043" s="84"/>
      <c r="J1043" s="84"/>
      <c r="K1043" s="84"/>
      <c r="L1043" s="84"/>
      <c r="M1043" s="84"/>
      <c r="N1043" s="84"/>
      <c r="O1043" s="84"/>
      <c r="P1043" s="84"/>
      <c r="Q1043" s="84"/>
      <c r="R1043" s="84"/>
      <c r="S1043" s="84"/>
      <c r="T1043" s="84"/>
      <c r="U1043" s="84"/>
      <c r="V1043" s="84"/>
      <c r="W1043" s="84"/>
      <c r="X1043" s="84"/>
      <c r="Y1043" s="84"/>
      <c r="Z1043" s="90"/>
      <c r="AA1043" s="91"/>
      <c r="AB1043" s="91"/>
      <c r="AC1043" s="91"/>
      <c r="AD1043" s="92" t="s">
        <v>4</v>
      </c>
    </row>
    <row r="1044" spans="2:30" ht="19.7" customHeight="1">
      <c r="B1044" s="82" t="s">
        <v>979</v>
      </c>
      <c r="C1044" s="83" t="s">
        <v>980</v>
      </c>
      <c r="D1044" s="84"/>
      <c r="E1044" s="84"/>
      <c r="F1044" s="84"/>
      <c r="G1044" s="84"/>
      <c r="H1044" s="84"/>
      <c r="I1044" s="84"/>
      <c r="J1044" s="84"/>
      <c r="K1044" s="84"/>
      <c r="L1044" s="84"/>
      <c r="M1044" s="84"/>
      <c r="N1044" s="84"/>
      <c r="O1044" s="84"/>
      <c r="P1044" s="84"/>
      <c r="Q1044" s="84"/>
      <c r="R1044" s="84"/>
      <c r="S1044" s="84"/>
      <c r="T1044" s="84"/>
      <c r="U1044" s="84"/>
      <c r="V1044" s="84"/>
      <c r="W1044" s="84"/>
      <c r="X1044" s="84"/>
      <c r="Y1044" s="84"/>
      <c r="Z1044" s="85" t="str">
        <f>TEXT(AA1044+AB1044+AC1044,"#,##0")</f>
        <v>2,866</v>
      </c>
      <c r="AA1044" s="86">
        <f>TRUNC(AA1045)</f>
        <v>0</v>
      </c>
      <c r="AB1044" s="86">
        <f>TRUNC(AB1045)</f>
        <v>0</v>
      </c>
      <c r="AC1044" s="86">
        <f>TRUNC(AC1045)</f>
        <v>2866</v>
      </c>
      <c r="AD1044" s="87"/>
    </row>
    <row r="1045" spans="2:30" ht="19.7" customHeight="1">
      <c r="B1045" s="88" t="s">
        <v>592</v>
      </c>
      <c r="C1045" s="89" t="s">
        <v>4</v>
      </c>
      <c r="D1045" s="471">
        <v>13841</v>
      </c>
      <c r="E1045" s="471"/>
      <c r="F1045" s="471"/>
      <c r="G1045" s="471"/>
      <c r="H1045" s="471"/>
      <c r="I1045" s="471" t="s">
        <v>593</v>
      </c>
      <c r="J1045" s="471"/>
      <c r="K1045" s="476">
        <f>[186]기계경비적용기준!D7</f>
        <v>1153.3</v>
      </c>
      <c r="L1045" s="471"/>
      <c r="M1045" s="471"/>
      <c r="N1045" s="84" t="s">
        <v>594</v>
      </c>
      <c r="O1045" s="471">
        <v>1796</v>
      </c>
      <c r="P1045" s="471"/>
      <c r="Q1045" s="471"/>
      <c r="R1045" s="84" t="s">
        <v>594</v>
      </c>
      <c r="S1045" s="471" t="s">
        <v>595</v>
      </c>
      <c r="T1045" s="471"/>
      <c r="U1045" s="471"/>
      <c r="V1045" s="84"/>
      <c r="W1045" s="84"/>
      <c r="X1045" s="84"/>
      <c r="Y1045" s="84"/>
      <c r="Z1045" s="90"/>
      <c r="AA1045" s="91"/>
      <c r="AB1045" s="91"/>
      <c r="AC1045" s="91">
        <f>TRUNC(TRUNC(D1045*K1045)/1000) * 1000*O1045*0.0000001</f>
        <v>2866.7752</v>
      </c>
      <c r="AD1045" s="92" t="s">
        <v>4</v>
      </c>
    </row>
    <row r="1046" spans="2:30" ht="19.7" customHeight="1">
      <c r="B1046" s="88" t="s">
        <v>4</v>
      </c>
      <c r="C1046" s="89" t="s">
        <v>4</v>
      </c>
      <c r="D1046" s="84"/>
      <c r="E1046" s="84"/>
      <c r="F1046" s="84"/>
      <c r="G1046" s="84"/>
      <c r="H1046" s="84"/>
      <c r="I1046" s="84"/>
      <c r="J1046" s="84"/>
      <c r="K1046" s="84"/>
      <c r="L1046" s="84"/>
      <c r="M1046" s="84"/>
      <c r="N1046" s="84"/>
      <c r="O1046" s="84"/>
      <c r="P1046" s="84"/>
      <c r="Q1046" s="84"/>
      <c r="R1046" s="84"/>
      <c r="S1046" s="84"/>
      <c r="T1046" s="84"/>
      <c r="U1046" s="84"/>
      <c r="V1046" s="84"/>
      <c r="W1046" s="84"/>
      <c r="X1046" s="84"/>
      <c r="Y1046" s="84"/>
      <c r="Z1046" s="90"/>
      <c r="AA1046" s="91"/>
      <c r="AB1046" s="91"/>
      <c r="AC1046" s="91"/>
      <c r="AD1046" s="92" t="s">
        <v>4</v>
      </c>
    </row>
    <row r="1047" spans="2:30" ht="19.7" customHeight="1">
      <c r="B1047" s="82" t="s">
        <v>981</v>
      </c>
      <c r="C1047" s="83" t="s">
        <v>982</v>
      </c>
      <c r="D1047" s="84"/>
      <c r="E1047" s="84"/>
      <c r="F1047" s="84"/>
      <c r="G1047" s="84"/>
      <c r="H1047" s="84"/>
      <c r="I1047" s="84"/>
      <c r="J1047" s="84"/>
      <c r="K1047" s="84"/>
      <c r="L1047" s="84"/>
      <c r="M1047" s="84"/>
      <c r="N1047" s="84"/>
      <c r="O1047" s="84"/>
      <c r="P1047" s="84"/>
      <c r="Q1047" s="84"/>
      <c r="R1047" s="84"/>
      <c r="S1047" s="84"/>
      <c r="T1047" s="84"/>
      <c r="U1047" s="84"/>
      <c r="V1047" s="84"/>
      <c r="W1047" s="84"/>
      <c r="X1047" s="84"/>
      <c r="Y1047" s="84"/>
      <c r="Z1047" s="85" t="str">
        <f>TEXT(AA1047+AB1047+AC1047,"#,##0")</f>
        <v>3,136</v>
      </c>
      <c r="AA1047" s="86">
        <f>TRUNC(AA1048)</f>
        <v>0</v>
      </c>
      <c r="AB1047" s="86">
        <f>TRUNC(AB1048)</f>
        <v>0</v>
      </c>
      <c r="AC1047" s="86">
        <f>TRUNC(AC1048)</f>
        <v>3136</v>
      </c>
      <c r="AD1047" s="87"/>
    </row>
    <row r="1048" spans="2:30" ht="19.7" customHeight="1">
      <c r="B1048" s="88" t="s">
        <v>592</v>
      </c>
      <c r="C1048" s="89" t="s">
        <v>4</v>
      </c>
      <c r="D1048" s="471">
        <v>15141</v>
      </c>
      <c r="E1048" s="471"/>
      <c r="F1048" s="471"/>
      <c r="G1048" s="471"/>
      <c r="H1048" s="471"/>
      <c r="I1048" s="471" t="s">
        <v>593</v>
      </c>
      <c r="J1048" s="471"/>
      <c r="K1048" s="476">
        <f>[186]기계경비적용기준!D7</f>
        <v>1153.3</v>
      </c>
      <c r="L1048" s="471"/>
      <c r="M1048" s="471"/>
      <c r="N1048" s="84" t="s">
        <v>594</v>
      </c>
      <c r="O1048" s="471">
        <v>1796</v>
      </c>
      <c r="P1048" s="471"/>
      <c r="Q1048" s="471"/>
      <c r="R1048" s="84" t="s">
        <v>594</v>
      </c>
      <c r="S1048" s="471" t="s">
        <v>595</v>
      </c>
      <c r="T1048" s="471"/>
      <c r="U1048" s="471"/>
      <c r="V1048" s="84"/>
      <c r="W1048" s="84"/>
      <c r="X1048" s="84"/>
      <c r="Y1048" s="84"/>
      <c r="Z1048" s="90"/>
      <c r="AA1048" s="91"/>
      <c r="AB1048" s="91"/>
      <c r="AC1048" s="91">
        <f>TRUNC(TRUNC(D1048*K1048)/1000) * 1000*O1048*0.0000001</f>
        <v>3136.1751999999997</v>
      </c>
      <c r="AD1048" s="92" t="s">
        <v>4</v>
      </c>
    </row>
    <row r="1049" spans="2:30" ht="19.7" customHeight="1">
      <c r="B1049" s="101" t="s">
        <v>4</v>
      </c>
      <c r="C1049" s="102" t="s">
        <v>4</v>
      </c>
      <c r="D1049" s="103"/>
      <c r="E1049" s="103"/>
      <c r="F1049" s="103"/>
      <c r="G1049" s="103"/>
      <c r="H1049" s="103"/>
      <c r="I1049" s="103"/>
      <c r="J1049" s="103"/>
      <c r="K1049" s="103"/>
      <c r="L1049" s="103"/>
      <c r="M1049" s="103"/>
      <c r="N1049" s="103"/>
      <c r="O1049" s="103"/>
      <c r="P1049" s="103"/>
      <c r="Q1049" s="103"/>
      <c r="R1049" s="103"/>
      <c r="S1049" s="103"/>
      <c r="T1049" s="103"/>
      <c r="U1049" s="103"/>
      <c r="V1049" s="103"/>
      <c r="W1049" s="103"/>
      <c r="X1049" s="103"/>
      <c r="Y1049" s="103"/>
      <c r="Z1049" s="104"/>
      <c r="AA1049" s="105"/>
      <c r="AB1049" s="105"/>
      <c r="AC1049" s="105"/>
      <c r="AD1049" s="106" t="s">
        <v>4</v>
      </c>
    </row>
    <row r="1050" spans="2:30" ht="19.7" customHeight="1">
      <c r="B1050" s="82" t="s">
        <v>983</v>
      </c>
      <c r="C1050" s="83" t="s">
        <v>984</v>
      </c>
      <c r="D1050" s="84"/>
      <c r="E1050" s="84"/>
      <c r="F1050" s="84"/>
      <c r="G1050" s="84"/>
      <c r="H1050" s="84"/>
      <c r="I1050" s="84"/>
      <c r="J1050" s="84"/>
      <c r="K1050" s="84"/>
      <c r="L1050" s="84"/>
      <c r="M1050" s="84"/>
      <c r="N1050" s="84"/>
      <c r="O1050" s="84"/>
      <c r="P1050" s="84"/>
      <c r="Q1050" s="84"/>
      <c r="R1050" s="84"/>
      <c r="S1050" s="84"/>
      <c r="T1050" s="84"/>
      <c r="U1050" s="84"/>
      <c r="V1050" s="84"/>
      <c r="W1050" s="84"/>
      <c r="X1050" s="84"/>
      <c r="Y1050" s="84"/>
      <c r="Z1050" s="85" t="str">
        <f>TEXT(AA1050+AB1050+AC1050,"#,##0")</f>
        <v>3,327</v>
      </c>
      <c r="AA1050" s="86">
        <f>TRUNC(AA1051)</f>
        <v>0</v>
      </c>
      <c r="AB1050" s="86">
        <f>TRUNC(AB1051)</f>
        <v>0</v>
      </c>
      <c r="AC1050" s="86">
        <f>TRUNC(AC1051)</f>
        <v>3327</v>
      </c>
      <c r="AD1050" s="87"/>
    </row>
    <row r="1051" spans="2:30" ht="19.7" customHeight="1">
      <c r="B1051" s="88" t="s">
        <v>592</v>
      </c>
      <c r="C1051" s="89" t="s">
        <v>4</v>
      </c>
      <c r="D1051" s="471">
        <v>16065</v>
      </c>
      <c r="E1051" s="471"/>
      <c r="F1051" s="471"/>
      <c r="G1051" s="471"/>
      <c r="H1051" s="471"/>
      <c r="I1051" s="471" t="s">
        <v>593</v>
      </c>
      <c r="J1051" s="471"/>
      <c r="K1051" s="476">
        <f>[186]기계경비적용기준!D7</f>
        <v>1153.3</v>
      </c>
      <c r="L1051" s="471"/>
      <c r="M1051" s="471"/>
      <c r="N1051" s="84" t="s">
        <v>594</v>
      </c>
      <c r="O1051" s="471">
        <v>1796</v>
      </c>
      <c r="P1051" s="471"/>
      <c r="Q1051" s="471"/>
      <c r="R1051" s="84" t="s">
        <v>594</v>
      </c>
      <c r="S1051" s="471" t="s">
        <v>595</v>
      </c>
      <c r="T1051" s="471"/>
      <c r="U1051" s="471"/>
      <c r="V1051" s="84"/>
      <c r="W1051" s="84"/>
      <c r="X1051" s="84"/>
      <c r="Y1051" s="84"/>
      <c r="Z1051" s="90"/>
      <c r="AA1051" s="91"/>
      <c r="AB1051" s="91"/>
      <c r="AC1051" s="91">
        <f>TRUNC(TRUNC(D1051*K1051)/1000) * 1000*O1051*0.0000001</f>
        <v>3327.4492</v>
      </c>
      <c r="AD1051" s="92" t="s">
        <v>4</v>
      </c>
    </row>
    <row r="1052" spans="2:30" ht="19.7" customHeight="1">
      <c r="B1052" s="88" t="s">
        <v>4</v>
      </c>
      <c r="C1052" s="89" t="s">
        <v>4</v>
      </c>
      <c r="D1052" s="84"/>
      <c r="E1052" s="84"/>
      <c r="F1052" s="84"/>
      <c r="G1052" s="84"/>
      <c r="H1052" s="84"/>
      <c r="I1052" s="84"/>
      <c r="J1052" s="84"/>
      <c r="K1052" s="84"/>
      <c r="L1052" s="84"/>
      <c r="M1052" s="84"/>
      <c r="N1052" s="84"/>
      <c r="O1052" s="84"/>
      <c r="P1052" s="84"/>
      <c r="Q1052" s="84"/>
      <c r="R1052" s="84"/>
      <c r="S1052" s="84"/>
      <c r="T1052" s="84"/>
      <c r="U1052" s="84"/>
      <c r="V1052" s="84"/>
      <c r="W1052" s="84"/>
      <c r="X1052" s="84"/>
      <c r="Y1052" s="84"/>
      <c r="Z1052" s="90"/>
      <c r="AA1052" s="91"/>
      <c r="AB1052" s="91"/>
      <c r="AC1052" s="91"/>
      <c r="AD1052" s="92" t="s">
        <v>4</v>
      </c>
    </row>
    <row r="1053" spans="2:30" ht="19.7" customHeight="1">
      <c r="B1053" s="82" t="s">
        <v>985</v>
      </c>
      <c r="C1053" s="83" t="s">
        <v>986</v>
      </c>
      <c r="D1053" s="84"/>
      <c r="E1053" s="84"/>
      <c r="F1053" s="84"/>
      <c r="G1053" s="84"/>
      <c r="H1053" s="84"/>
      <c r="I1053" s="84"/>
      <c r="J1053" s="84"/>
      <c r="K1053" s="84"/>
      <c r="L1053" s="84"/>
      <c r="M1053" s="84"/>
      <c r="N1053" s="84"/>
      <c r="O1053" s="84"/>
      <c r="P1053" s="84"/>
      <c r="Q1053" s="84"/>
      <c r="R1053" s="84"/>
      <c r="S1053" s="84"/>
      <c r="T1053" s="84"/>
      <c r="U1053" s="84"/>
      <c r="V1053" s="84"/>
      <c r="W1053" s="84"/>
      <c r="X1053" s="84"/>
      <c r="Y1053" s="84"/>
      <c r="Z1053" s="85" t="str">
        <f>TEXT(AA1053+AB1053+AC1053,"#,##0")</f>
        <v>3,379</v>
      </c>
      <c r="AA1053" s="86">
        <f>TRUNC(AA1054)</f>
        <v>0</v>
      </c>
      <c r="AB1053" s="86">
        <f>TRUNC(AB1054)</f>
        <v>0</v>
      </c>
      <c r="AC1053" s="86">
        <f>TRUNC(AC1054)</f>
        <v>3379</v>
      </c>
      <c r="AD1053" s="87"/>
    </row>
    <row r="1054" spans="2:30" ht="19.7" customHeight="1">
      <c r="B1054" s="88" t="s">
        <v>592</v>
      </c>
      <c r="C1054" s="89" t="s">
        <v>4</v>
      </c>
      <c r="D1054" s="471">
        <v>16317</v>
      </c>
      <c r="E1054" s="471"/>
      <c r="F1054" s="471"/>
      <c r="G1054" s="471"/>
      <c r="H1054" s="471"/>
      <c r="I1054" s="471" t="s">
        <v>593</v>
      </c>
      <c r="J1054" s="471"/>
      <c r="K1054" s="476">
        <f>[186]기계경비적용기준!D7</f>
        <v>1153.3</v>
      </c>
      <c r="L1054" s="471"/>
      <c r="M1054" s="471"/>
      <c r="N1054" s="84" t="s">
        <v>594</v>
      </c>
      <c r="O1054" s="471">
        <v>1796</v>
      </c>
      <c r="P1054" s="471"/>
      <c r="Q1054" s="471"/>
      <c r="R1054" s="84" t="s">
        <v>594</v>
      </c>
      <c r="S1054" s="471" t="s">
        <v>595</v>
      </c>
      <c r="T1054" s="471"/>
      <c r="U1054" s="471"/>
      <c r="V1054" s="84"/>
      <c r="W1054" s="84"/>
      <c r="X1054" s="84"/>
      <c r="Y1054" s="84"/>
      <c r="Z1054" s="90"/>
      <c r="AA1054" s="91"/>
      <c r="AB1054" s="91"/>
      <c r="AC1054" s="91">
        <f>TRUNC(TRUNC(D1054*K1054)/1000) * 1000*O1054*0.0000001</f>
        <v>3379.7127999999998</v>
      </c>
      <c r="AD1054" s="92" t="s">
        <v>4</v>
      </c>
    </row>
    <row r="1055" spans="2:30" ht="19.7" customHeight="1">
      <c r="B1055" s="88" t="s">
        <v>4</v>
      </c>
      <c r="C1055" s="89" t="s">
        <v>4</v>
      </c>
      <c r="D1055" s="84"/>
      <c r="E1055" s="84"/>
      <c r="F1055" s="84"/>
      <c r="G1055" s="84"/>
      <c r="H1055" s="84"/>
      <c r="I1055" s="84"/>
      <c r="J1055" s="84"/>
      <c r="K1055" s="84"/>
      <c r="L1055" s="84"/>
      <c r="M1055" s="84"/>
      <c r="N1055" s="84"/>
      <c r="O1055" s="84"/>
      <c r="P1055" s="84"/>
      <c r="Q1055" s="84"/>
      <c r="R1055" s="84"/>
      <c r="S1055" s="84"/>
      <c r="T1055" s="84"/>
      <c r="U1055" s="84"/>
      <c r="V1055" s="84"/>
      <c r="W1055" s="84"/>
      <c r="X1055" s="84"/>
      <c r="Y1055" s="84"/>
      <c r="Z1055" s="90"/>
      <c r="AA1055" s="91"/>
      <c r="AB1055" s="91"/>
      <c r="AC1055" s="91"/>
      <c r="AD1055" s="92" t="s">
        <v>4</v>
      </c>
    </row>
    <row r="1056" spans="2:30" ht="19.7" customHeight="1">
      <c r="B1056" s="82" t="s">
        <v>987</v>
      </c>
      <c r="C1056" s="83" t="s">
        <v>988</v>
      </c>
      <c r="D1056" s="84"/>
      <c r="E1056" s="84"/>
      <c r="F1056" s="84"/>
      <c r="G1056" s="84"/>
      <c r="H1056" s="84"/>
      <c r="I1056" s="84"/>
      <c r="J1056" s="84"/>
      <c r="K1056" s="84"/>
      <c r="L1056" s="84"/>
      <c r="M1056" s="84"/>
      <c r="N1056" s="84"/>
      <c r="O1056" s="84"/>
      <c r="P1056" s="84"/>
      <c r="Q1056" s="84"/>
      <c r="R1056" s="84"/>
      <c r="S1056" s="84"/>
      <c r="T1056" s="84"/>
      <c r="U1056" s="84"/>
      <c r="V1056" s="84"/>
      <c r="W1056" s="84"/>
      <c r="X1056" s="84"/>
      <c r="Y1056" s="84"/>
      <c r="Z1056" s="85" t="str">
        <f>TEXT(AA1056+AB1056+AC1056,"#,##0")</f>
        <v>3,449</v>
      </c>
      <c r="AA1056" s="86">
        <f>TRUNC(AA1057)</f>
        <v>0</v>
      </c>
      <c r="AB1056" s="86">
        <f>TRUNC(AB1057)</f>
        <v>0</v>
      </c>
      <c r="AC1056" s="86">
        <f>TRUNC(AC1057)</f>
        <v>3449</v>
      </c>
      <c r="AD1056" s="87"/>
    </row>
    <row r="1057" spans="2:30" ht="19.7" customHeight="1">
      <c r="B1057" s="88" t="s">
        <v>592</v>
      </c>
      <c r="C1057" s="89" t="s">
        <v>4</v>
      </c>
      <c r="D1057" s="471">
        <v>16652</v>
      </c>
      <c r="E1057" s="471"/>
      <c r="F1057" s="471"/>
      <c r="G1057" s="471"/>
      <c r="H1057" s="471"/>
      <c r="I1057" s="471" t="s">
        <v>593</v>
      </c>
      <c r="J1057" s="471"/>
      <c r="K1057" s="476">
        <f>[186]기계경비적용기준!D7</f>
        <v>1153.3</v>
      </c>
      <c r="L1057" s="471"/>
      <c r="M1057" s="471"/>
      <c r="N1057" s="84" t="s">
        <v>594</v>
      </c>
      <c r="O1057" s="471">
        <v>1796</v>
      </c>
      <c r="P1057" s="471"/>
      <c r="Q1057" s="471"/>
      <c r="R1057" s="84" t="s">
        <v>594</v>
      </c>
      <c r="S1057" s="471" t="s">
        <v>595</v>
      </c>
      <c r="T1057" s="471"/>
      <c r="U1057" s="471"/>
      <c r="V1057" s="84"/>
      <c r="W1057" s="84"/>
      <c r="X1057" s="84"/>
      <c r="Y1057" s="84"/>
      <c r="Z1057" s="90"/>
      <c r="AA1057" s="91"/>
      <c r="AB1057" s="91"/>
      <c r="AC1057" s="91">
        <f>TRUNC(TRUNC(D1057*K1057)/1000) * 1000*O1057*0.0000001</f>
        <v>3449.0383999999999</v>
      </c>
      <c r="AD1057" s="92" t="s">
        <v>4</v>
      </c>
    </row>
    <row r="1058" spans="2:30" ht="19.7" customHeight="1">
      <c r="B1058" s="88" t="s">
        <v>4</v>
      </c>
      <c r="C1058" s="89" t="s">
        <v>4</v>
      </c>
      <c r="D1058" s="84"/>
      <c r="E1058" s="84"/>
      <c r="F1058" s="84"/>
      <c r="G1058" s="84"/>
      <c r="H1058" s="84"/>
      <c r="I1058" s="84"/>
      <c r="J1058" s="84"/>
      <c r="K1058" s="84"/>
      <c r="L1058" s="84"/>
      <c r="M1058" s="84"/>
      <c r="N1058" s="84"/>
      <c r="O1058" s="84"/>
      <c r="P1058" s="84"/>
      <c r="Q1058" s="84"/>
      <c r="R1058" s="84"/>
      <c r="S1058" s="84"/>
      <c r="T1058" s="84"/>
      <c r="U1058" s="84"/>
      <c r="V1058" s="84"/>
      <c r="W1058" s="84"/>
      <c r="X1058" s="84"/>
      <c r="Y1058" s="84"/>
      <c r="Z1058" s="90"/>
      <c r="AA1058" s="91"/>
      <c r="AB1058" s="91"/>
      <c r="AC1058" s="91"/>
      <c r="AD1058" s="92" t="s">
        <v>4</v>
      </c>
    </row>
    <row r="1059" spans="2:30" ht="19.7" customHeight="1">
      <c r="B1059" s="82" t="s">
        <v>989</v>
      </c>
      <c r="C1059" s="83" t="s">
        <v>990</v>
      </c>
      <c r="D1059" s="84"/>
      <c r="E1059" s="84"/>
      <c r="F1059" s="84"/>
      <c r="G1059" s="84"/>
      <c r="H1059" s="84"/>
      <c r="I1059" s="84"/>
      <c r="J1059" s="84"/>
      <c r="K1059" s="84"/>
      <c r="L1059" s="84"/>
      <c r="M1059" s="84"/>
      <c r="N1059" s="84"/>
      <c r="O1059" s="84"/>
      <c r="P1059" s="84"/>
      <c r="Q1059" s="84"/>
      <c r="R1059" s="84"/>
      <c r="S1059" s="84"/>
      <c r="T1059" s="84"/>
      <c r="U1059" s="84"/>
      <c r="V1059" s="84"/>
      <c r="W1059" s="84"/>
      <c r="X1059" s="84"/>
      <c r="Y1059" s="84"/>
      <c r="Z1059" s="85" t="str">
        <f>TEXT(AA1059+AB1059+AC1059,"#,##0")</f>
        <v>3,617</v>
      </c>
      <c r="AA1059" s="86">
        <f>TRUNC(AA1060)</f>
        <v>0</v>
      </c>
      <c r="AB1059" s="86">
        <f>TRUNC(AB1060)</f>
        <v>0</v>
      </c>
      <c r="AC1059" s="86">
        <f>TRUNC(AC1060)</f>
        <v>3617</v>
      </c>
      <c r="AD1059" s="87"/>
    </row>
    <row r="1060" spans="2:30" ht="19.7" customHeight="1">
      <c r="B1060" s="88" t="s">
        <v>592</v>
      </c>
      <c r="C1060" s="89" t="s">
        <v>4</v>
      </c>
      <c r="D1060" s="471">
        <v>17466</v>
      </c>
      <c r="E1060" s="471"/>
      <c r="F1060" s="471"/>
      <c r="G1060" s="471"/>
      <c r="H1060" s="471"/>
      <c r="I1060" s="471" t="s">
        <v>593</v>
      </c>
      <c r="J1060" s="471"/>
      <c r="K1060" s="476">
        <f>[186]기계경비적용기준!D7</f>
        <v>1153.3</v>
      </c>
      <c r="L1060" s="471"/>
      <c r="M1060" s="471"/>
      <c r="N1060" s="84" t="s">
        <v>594</v>
      </c>
      <c r="O1060" s="471">
        <v>1796</v>
      </c>
      <c r="P1060" s="471"/>
      <c r="Q1060" s="471"/>
      <c r="R1060" s="84" t="s">
        <v>594</v>
      </c>
      <c r="S1060" s="471" t="s">
        <v>595</v>
      </c>
      <c r="T1060" s="471"/>
      <c r="U1060" s="471"/>
      <c r="V1060" s="84"/>
      <c r="W1060" s="84"/>
      <c r="X1060" s="84"/>
      <c r="Y1060" s="84"/>
      <c r="Z1060" s="90"/>
      <c r="AA1060" s="91"/>
      <c r="AB1060" s="91"/>
      <c r="AC1060" s="91">
        <f>TRUNC(TRUNC(D1060*K1060)/1000) * 1000*O1060*0.0000001</f>
        <v>3617.6828</v>
      </c>
      <c r="AD1060" s="92" t="s">
        <v>4</v>
      </c>
    </row>
    <row r="1061" spans="2:30" ht="19.7" customHeight="1">
      <c r="B1061" s="88" t="s">
        <v>4</v>
      </c>
      <c r="C1061" s="89" t="s">
        <v>4</v>
      </c>
      <c r="D1061" s="84"/>
      <c r="E1061" s="84"/>
      <c r="F1061" s="84"/>
      <c r="G1061" s="84"/>
      <c r="H1061" s="84"/>
      <c r="I1061" s="84"/>
      <c r="J1061" s="84"/>
      <c r="K1061" s="84"/>
      <c r="L1061" s="84"/>
      <c r="M1061" s="84"/>
      <c r="N1061" s="84"/>
      <c r="O1061" s="84"/>
      <c r="P1061" s="84"/>
      <c r="Q1061" s="84"/>
      <c r="R1061" s="84"/>
      <c r="S1061" s="84"/>
      <c r="T1061" s="84"/>
      <c r="U1061" s="84"/>
      <c r="V1061" s="84"/>
      <c r="W1061" s="84"/>
      <c r="X1061" s="84"/>
      <c r="Y1061" s="84"/>
      <c r="Z1061" s="90"/>
      <c r="AA1061" s="91"/>
      <c r="AB1061" s="91"/>
      <c r="AC1061" s="91"/>
      <c r="AD1061" s="92" t="s">
        <v>4</v>
      </c>
    </row>
    <row r="1062" spans="2:30" ht="19.7" customHeight="1">
      <c r="B1062" s="82" t="s">
        <v>991</v>
      </c>
      <c r="C1062" s="83" t="s">
        <v>925</v>
      </c>
      <c r="D1062" s="84"/>
      <c r="E1062" s="84"/>
      <c r="F1062" s="84"/>
      <c r="G1062" s="84"/>
      <c r="H1062" s="84"/>
      <c r="I1062" s="84"/>
      <c r="J1062" s="84"/>
      <c r="K1062" s="84"/>
      <c r="L1062" s="84"/>
      <c r="M1062" s="84"/>
      <c r="N1062" s="84"/>
      <c r="O1062" s="84"/>
      <c r="P1062" s="84"/>
      <c r="Q1062" s="84"/>
      <c r="R1062" s="84"/>
      <c r="S1062" s="84"/>
      <c r="T1062" s="84"/>
      <c r="U1062" s="84"/>
      <c r="V1062" s="84"/>
      <c r="W1062" s="84"/>
      <c r="X1062" s="84"/>
      <c r="Y1062" s="84"/>
      <c r="Z1062" s="85" t="str">
        <f>TEXT(AA1062+AB1062+AC1062,"#,##0")</f>
        <v>5,959</v>
      </c>
      <c r="AA1062" s="86">
        <f>TRUNC(AA1063)</f>
        <v>0</v>
      </c>
      <c r="AB1062" s="86">
        <f>TRUNC(AB1063)</f>
        <v>0</v>
      </c>
      <c r="AC1062" s="86">
        <f>TRUNC(AC1063)</f>
        <v>5959</v>
      </c>
      <c r="AD1062" s="87"/>
    </row>
    <row r="1063" spans="2:30" ht="19.7" customHeight="1">
      <c r="B1063" s="88" t="s">
        <v>592</v>
      </c>
      <c r="C1063" s="89" t="s">
        <v>4</v>
      </c>
      <c r="D1063" s="471">
        <v>28770</v>
      </c>
      <c r="E1063" s="471"/>
      <c r="F1063" s="471"/>
      <c r="G1063" s="471"/>
      <c r="H1063" s="471"/>
      <c r="I1063" s="471" t="s">
        <v>593</v>
      </c>
      <c r="J1063" s="471"/>
      <c r="K1063" s="476">
        <f>[186]기계경비적용기준!D7</f>
        <v>1153.3</v>
      </c>
      <c r="L1063" s="471"/>
      <c r="M1063" s="471"/>
      <c r="N1063" s="84" t="s">
        <v>594</v>
      </c>
      <c r="O1063" s="471">
        <v>1796</v>
      </c>
      <c r="P1063" s="471"/>
      <c r="Q1063" s="471"/>
      <c r="R1063" s="84" t="s">
        <v>594</v>
      </c>
      <c r="S1063" s="471" t="s">
        <v>595</v>
      </c>
      <c r="T1063" s="471"/>
      <c r="U1063" s="471"/>
      <c r="V1063" s="84"/>
      <c r="W1063" s="84"/>
      <c r="X1063" s="84"/>
      <c r="Y1063" s="84"/>
      <c r="Z1063" s="90"/>
      <c r="AA1063" s="91"/>
      <c r="AB1063" s="91"/>
      <c r="AC1063" s="91">
        <f>TRUNC(TRUNC(D1063*K1063)/1000) * 1000*O1063*0.0000001</f>
        <v>5959.1279999999997</v>
      </c>
      <c r="AD1063" s="92" t="s">
        <v>4</v>
      </c>
    </row>
    <row r="1064" spans="2:30" ht="19.7" customHeight="1">
      <c r="B1064" s="88" t="s">
        <v>4</v>
      </c>
      <c r="C1064" s="89" t="s">
        <v>4</v>
      </c>
      <c r="D1064" s="84"/>
      <c r="E1064" s="84"/>
      <c r="F1064" s="84"/>
      <c r="G1064" s="84"/>
      <c r="H1064" s="84"/>
      <c r="I1064" s="84"/>
      <c r="J1064" s="84"/>
      <c r="K1064" s="84"/>
      <c r="L1064" s="84"/>
      <c r="M1064" s="84"/>
      <c r="N1064" s="84"/>
      <c r="O1064" s="84"/>
      <c r="P1064" s="84"/>
      <c r="Q1064" s="84"/>
      <c r="R1064" s="84"/>
      <c r="S1064" s="84"/>
      <c r="T1064" s="84"/>
      <c r="U1064" s="84"/>
      <c r="V1064" s="84"/>
      <c r="W1064" s="84"/>
      <c r="X1064" s="84"/>
      <c r="Y1064" s="84"/>
      <c r="Z1064" s="90"/>
      <c r="AA1064" s="91"/>
      <c r="AB1064" s="91"/>
      <c r="AC1064" s="91"/>
      <c r="AD1064" s="92" t="s">
        <v>4</v>
      </c>
    </row>
    <row r="1065" spans="2:30" ht="19.7" customHeight="1">
      <c r="B1065" s="82" t="s">
        <v>992</v>
      </c>
      <c r="C1065" s="83" t="s">
        <v>937</v>
      </c>
      <c r="D1065" s="84"/>
      <c r="E1065" s="84"/>
      <c r="F1065" s="84"/>
      <c r="G1065" s="84"/>
      <c r="H1065" s="84"/>
      <c r="I1065" s="84"/>
      <c r="J1065" s="84"/>
      <c r="K1065" s="84"/>
      <c r="L1065" s="84"/>
      <c r="M1065" s="84"/>
      <c r="N1065" s="84"/>
      <c r="O1065" s="84"/>
      <c r="P1065" s="84"/>
      <c r="Q1065" s="84"/>
      <c r="R1065" s="84"/>
      <c r="S1065" s="84"/>
      <c r="T1065" s="84"/>
      <c r="U1065" s="84"/>
      <c r="V1065" s="84"/>
      <c r="W1065" s="84"/>
      <c r="X1065" s="84"/>
      <c r="Y1065" s="84"/>
      <c r="Z1065" s="85" t="str">
        <f>TEXT(AA1065+AB1065+AC1065,"#,##0")</f>
        <v>6,167</v>
      </c>
      <c r="AA1065" s="86">
        <f>TRUNC(AA1066)</f>
        <v>0</v>
      </c>
      <c r="AB1065" s="86">
        <f>TRUNC(AB1066)</f>
        <v>0</v>
      </c>
      <c r="AC1065" s="86">
        <f>TRUNC(AC1066)</f>
        <v>6167</v>
      </c>
      <c r="AD1065" s="87"/>
    </row>
    <row r="1066" spans="2:30" ht="19.7" customHeight="1">
      <c r="B1066" s="88" t="s">
        <v>592</v>
      </c>
      <c r="C1066" s="89" t="s">
        <v>4</v>
      </c>
      <c r="D1066" s="471">
        <v>29774</v>
      </c>
      <c r="E1066" s="471"/>
      <c r="F1066" s="471"/>
      <c r="G1066" s="471"/>
      <c r="H1066" s="471"/>
      <c r="I1066" s="471" t="s">
        <v>593</v>
      </c>
      <c r="J1066" s="471"/>
      <c r="K1066" s="476">
        <f>[186]기계경비적용기준!D7</f>
        <v>1153.3</v>
      </c>
      <c r="L1066" s="471"/>
      <c r="M1066" s="471"/>
      <c r="N1066" s="84" t="s">
        <v>594</v>
      </c>
      <c r="O1066" s="471">
        <v>1796</v>
      </c>
      <c r="P1066" s="471"/>
      <c r="Q1066" s="471"/>
      <c r="R1066" s="84" t="s">
        <v>594</v>
      </c>
      <c r="S1066" s="471" t="s">
        <v>595</v>
      </c>
      <c r="T1066" s="471"/>
      <c r="U1066" s="471"/>
      <c r="V1066" s="84"/>
      <c r="W1066" s="84"/>
      <c r="X1066" s="84"/>
      <c r="Y1066" s="84"/>
      <c r="Z1066" s="90"/>
      <c r="AA1066" s="91"/>
      <c r="AB1066" s="91"/>
      <c r="AC1066" s="91">
        <f>TRUNC(TRUNC(D1066*K1066)/1000) * 1000*O1066*0.0000001</f>
        <v>6167.1048000000001</v>
      </c>
      <c r="AD1066" s="92" t="s">
        <v>4</v>
      </c>
    </row>
    <row r="1067" spans="2:30" ht="19.7" customHeight="1">
      <c r="B1067" s="88" t="s">
        <v>4</v>
      </c>
      <c r="C1067" s="89" t="s">
        <v>4</v>
      </c>
      <c r="D1067" s="84"/>
      <c r="E1067" s="84"/>
      <c r="F1067" s="84"/>
      <c r="G1067" s="84"/>
      <c r="H1067" s="84"/>
      <c r="I1067" s="84"/>
      <c r="J1067" s="84"/>
      <c r="K1067" s="84"/>
      <c r="L1067" s="84"/>
      <c r="M1067" s="84"/>
      <c r="N1067" s="84"/>
      <c r="O1067" s="84"/>
      <c r="P1067" s="84"/>
      <c r="Q1067" s="84"/>
      <c r="R1067" s="84"/>
      <c r="S1067" s="84"/>
      <c r="T1067" s="84"/>
      <c r="U1067" s="84"/>
      <c r="V1067" s="84"/>
      <c r="W1067" s="84"/>
      <c r="X1067" s="84"/>
      <c r="Y1067" s="84"/>
      <c r="Z1067" s="90"/>
      <c r="AA1067" s="91"/>
      <c r="AB1067" s="91"/>
      <c r="AC1067" s="91"/>
      <c r="AD1067" s="92" t="s">
        <v>4</v>
      </c>
    </row>
    <row r="1068" spans="2:30" ht="19.7" customHeight="1">
      <c r="B1068" s="82" t="s">
        <v>993</v>
      </c>
      <c r="C1068" s="83" t="s">
        <v>994</v>
      </c>
      <c r="D1068" s="84"/>
      <c r="E1068" s="84"/>
      <c r="F1068" s="84"/>
      <c r="G1068" s="84"/>
      <c r="H1068" s="84"/>
      <c r="I1068" s="84"/>
      <c r="J1068" s="84"/>
      <c r="K1068" s="84"/>
      <c r="L1068" s="84"/>
      <c r="M1068" s="84"/>
      <c r="N1068" s="84"/>
      <c r="O1068" s="84"/>
      <c r="P1068" s="84"/>
      <c r="Q1068" s="84"/>
      <c r="R1068" s="84"/>
      <c r="S1068" s="84"/>
      <c r="T1068" s="84"/>
      <c r="U1068" s="84"/>
      <c r="V1068" s="84"/>
      <c r="W1068" s="84"/>
      <c r="X1068" s="84"/>
      <c r="Y1068" s="84"/>
      <c r="Z1068" s="85" t="str">
        <f>TEXT(AA1068+AB1068+AC1068,"#,##0")</f>
        <v>3,533</v>
      </c>
      <c r="AA1068" s="86">
        <f>TRUNC(AA1069)</f>
        <v>0</v>
      </c>
      <c r="AB1068" s="86">
        <f>TRUNC(AB1069)</f>
        <v>0</v>
      </c>
      <c r="AC1068" s="86">
        <f>TRUNC(AC1069)</f>
        <v>3533</v>
      </c>
      <c r="AD1068" s="87"/>
    </row>
    <row r="1069" spans="2:30" ht="19.7" customHeight="1">
      <c r="B1069" s="88" t="s">
        <v>592</v>
      </c>
      <c r="C1069" s="89" t="s">
        <v>4</v>
      </c>
      <c r="D1069" s="471">
        <v>17059</v>
      </c>
      <c r="E1069" s="471"/>
      <c r="F1069" s="471"/>
      <c r="G1069" s="471"/>
      <c r="H1069" s="471"/>
      <c r="I1069" s="471" t="s">
        <v>593</v>
      </c>
      <c r="J1069" s="471"/>
      <c r="K1069" s="476">
        <f>[186]기계경비적용기준!D7</f>
        <v>1153.3</v>
      </c>
      <c r="L1069" s="471"/>
      <c r="M1069" s="471"/>
      <c r="N1069" s="84" t="s">
        <v>594</v>
      </c>
      <c r="O1069" s="471">
        <v>1796</v>
      </c>
      <c r="P1069" s="471"/>
      <c r="Q1069" s="471"/>
      <c r="R1069" s="84" t="s">
        <v>594</v>
      </c>
      <c r="S1069" s="471" t="s">
        <v>595</v>
      </c>
      <c r="T1069" s="471"/>
      <c r="U1069" s="471"/>
      <c r="V1069" s="84"/>
      <c r="W1069" s="84"/>
      <c r="X1069" s="84"/>
      <c r="Y1069" s="84"/>
      <c r="Z1069" s="90"/>
      <c r="AA1069" s="91"/>
      <c r="AB1069" s="91"/>
      <c r="AC1069" s="91">
        <f>TRUNC(TRUNC(D1069*K1069)/1000) * 1000*O1069*0.0000001</f>
        <v>3533.4503999999997</v>
      </c>
      <c r="AD1069" s="92" t="s">
        <v>4</v>
      </c>
    </row>
    <row r="1070" spans="2:30" ht="19.7" customHeight="1">
      <c r="B1070" s="88" t="s">
        <v>4</v>
      </c>
      <c r="C1070" s="89" t="s">
        <v>4</v>
      </c>
      <c r="D1070" s="84"/>
      <c r="E1070" s="84"/>
      <c r="F1070" s="84"/>
      <c r="G1070" s="84"/>
      <c r="H1070" s="84"/>
      <c r="I1070" s="84"/>
      <c r="J1070" s="84"/>
      <c r="K1070" s="84"/>
      <c r="L1070" s="84"/>
      <c r="M1070" s="84"/>
      <c r="N1070" s="84"/>
      <c r="O1070" s="84"/>
      <c r="P1070" s="84"/>
      <c r="Q1070" s="84"/>
      <c r="R1070" s="84"/>
      <c r="S1070" s="84"/>
      <c r="T1070" s="84"/>
      <c r="U1070" s="84"/>
      <c r="V1070" s="84"/>
      <c r="W1070" s="84"/>
      <c r="X1070" s="84"/>
      <c r="Y1070" s="84"/>
      <c r="Z1070" s="90"/>
      <c r="AA1070" s="91"/>
      <c r="AB1070" s="91"/>
      <c r="AC1070" s="91"/>
      <c r="AD1070" s="92" t="s">
        <v>4</v>
      </c>
    </row>
    <row r="1071" spans="2:30" ht="19.7" customHeight="1">
      <c r="B1071" s="82" t="s">
        <v>995</v>
      </c>
      <c r="C1071" s="83" t="s">
        <v>996</v>
      </c>
      <c r="D1071" s="84"/>
      <c r="E1071" s="84"/>
      <c r="F1071" s="84"/>
      <c r="G1071" s="84"/>
      <c r="H1071" s="84"/>
      <c r="I1071" s="84"/>
      <c r="J1071" s="84"/>
      <c r="K1071" s="84"/>
      <c r="L1071" s="84"/>
      <c r="M1071" s="84"/>
      <c r="N1071" s="84"/>
      <c r="O1071" s="84"/>
      <c r="P1071" s="84"/>
      <c r="Q1071" s="84"/>
      <c r="R1071" s="84"/>
      <c r="S1071" s="84"/>
      <c r="T1071" s="84"/>
      <c r="U1071" s="84"/>
      <c r="V1071" s="84"/>
      <c r="W1071" s="84"/>
      <c r="X1071" s="84"/>
      <c r="Y1071" s="84"/>
      <c r="Z1071" s="85" t="str">
        <f>TEXT(AA1071+AB1071+AC1071,"#,##0")</f>
        <v>3,592</v>
      </c>
      <c r="AA1071" s="86">
        <f>TRUNC(AA1072)</f>
        <v>0</v>
      </c>
      <c r="AB1071" s="86">
        <f>TRUNC(AB1072)</f>
        <v>0</v>
      </c>
      <c r="AC1071" s="86">
        <f>TRUNC(AC1072)</f>
        <v>3592</v>
      </c>
      <c r="AD1071" s="87"/>
    </row>
    <row r="1072" spans="2:30" ht="19.7" customHeight="1">
      <c r="B1072" s="88" t="s">
        <v>592</v>
      </c>
      <c r="C1072" s="89" t="s">
        <v>4</v>
      </c>
      <c r="D1072" s="471">
        <v>17346</v>
      </c>
      <c r="E1072" s="471"/>
      <c r="F1072" s="471"/>
      <c r="G1072" s="471"/>
      <c r="H1072" s="471"/>
      <c r="I1072" s="471" t="s">
        <v>593</v>
      </c>
      <c r="J1072" s="471"/>
      <c r="K1072" s="476">
        <f>[186]기계경비적용기준!D7</f>
        <v>1153.3</v>
      </c>
      <c r="L1072" s="471"/>
      <c r="M1072" s="471"/>
      <c r="N1072" s="84" t="s">
        <v>594</v>
      </c>
      <c r="O1072" s="471">
        <v>1796</v>
      </c>
      <c r="P1072" s="471"/>
      <c r="Q1072" s="471"/>
      <c r="R1072" s="84" t="s">
        <v>594</v>
      </c>
      <c r="S1072" s="471" t="s">
        <v>595</v>
      </c>
      <c r="T1072" s="471"/>
      <c r="U1072" s="471"/>
      <c r="V1072" s="84"/>
      <c r="W1072" s="84"/>
      <c r="X1072" s="84"/>
      <c r="Y1072" s="84"/>
      <c r="Z1072" s="90"/>
      <c r="AA1072" s="91"/>
      <c r="AB1072" s="91"/>
      <c r="AC1072" s="91">
        <f>TRUNC(TRUNC(D1072*K1072)/1000) * 1000*O1072*0.0000001</f>
        <v>3592.8979999999997</v>
      </c>
      <c r="AD1072" s="92" t="s">
        <v>4</v>
      </c>
    </row>
    <row r="1073" spans="2:30" ht="19.7" customHeight="1">
      <c r="B1073" s="88" t="s">
        <v>4</v>
      </c>
      <c r="C1073" s="89" t="s">
        <v>4</v>
      </c>
      <c r="D1073" s="84"/>
      <c r="E1073" s="84"/>
      <c r="F1073" s="84"/>
      <c r="G1073" s="84"/>
      <c r="H1073" s="84"/>
      <c r="I1073" s="84"/>
      <c r="J1073" s="84"/>
      <c r="K1073" s="84"/>
      <c r="L1073" s="84"/>
      <c r="M1073" s="84"/>
      <c r="N1073" s="84"/>
      <c r="O1073" s="84"/>
      <c r="P1073" s="84"/>
      <c r="Q1073" s="84"/>
      <c r="R1073" s="84"/>
      <c r="S1073" s="84"/>
      <c r="T1073" s="84"/>
      <c r="U1073" s="84"/>
      <c r="V1073" s="84"/>
      <c r="W1073" s="84"/>
      <c r="X1073" s="84"/>
      <c r="Y1073" s="84"/>
      <c r="Z1073" s="90"/>
      <c r="AA1073" s="91"/>
      <c r="AB1073" s="91"/>
      <c r="AC1073" s="91"/>
      <c r="AD1073" s="92" t="s">
        <v>4</v>
      </c>
    </row>
    <row r="1074" spans="2:30" ht="19.7" customHeight="1">
      <c r="B1074" s="82" t="s">
        <v>997</v>
      </c>
      <c r="C1074" s="83" t="s">
        <v>923</v>
      </c>
      <c r="D1074" s="84"/>
      <c r="E1074" s="84"/>
      <c r="F1074" s="84"/>
      <c r="G1074" s="84"/>
      <c r="H1074" s="84"/>
      <c r="I1074" s="84"/>
      <c r="J1074" s="84"/>
      <c r="K1074" s="84"/>
      <c r="L1074" s="84"/>
      <c r="M1074" s="84"/>
      <c r="N1074" s="84"/>
      <c r="O1074" s="84"/>
      <c r="P1074" s="84"/>
      <c r="Q1074" s="84"/>
      <c r="R1074" s="84"/>
      <c r="S1074" s="84"/>
      <c r="T1074" s="84"/>
      <c r="U1074" s="84"/>
      <c r="V1074" s="84"/>
      <c r="W1074" s="84"/>
      <c r="X1074" s="84"/>
      <c r="Y1074" s="84"/>
      <c r="Z1074" s="85" t="str">
        <f>TEXT(AA1074+AB1074+AC1074,"#,##0")</f>
        <v>3,918</v>
      </c>
      <c r="AA1074" s="86">
        <f>TRUNC(AA1075)</f>
        <v>0</v>
      </c>
      <c r="AB1074" s="86">
        <f>TRUNC(AB1075)</f>
        <v>0</v>
      </c>
      <c r="AC1074" s="86">
        <f>TRUNC(AC1075)</f>
        <v>3918</v>
      </c>
      <c r="AD1074" s="87"/>
    </row>
    <row r="1075" spans="2:30" ht="19.7" customHeight="1">
      <c r="B1075" s="101" t="s">
        <v>592</v>
      </c>
      <c r="C1075" s="102" t="s">
        <v>4</v>
      </c>
      <c r="D1075" s="477">
        <v>18920</v>
      </c>
      <c r="E1075" s="477"/>
      <c r="F1075" s="477"/>
      <c r="G1075" s="477"/>
      <c r="H1075" s="477"/>
      <c r="I1075" s="477" t="s">
        <v>593</v>
      </c>
      <c r="J1075" s="477"/>
      <c r="K1075" s="480">
        <f>[186]기계경비적용기준!D7</f>
        <v>1153.3</v>
      </c>
      <c r="L1075" s="477"/>
      <c r="M1075" s="477"/>
      <c r="N1075" s="103" t="s">
        <v>594</v>
      </c>
      <c r="O1075" s="477">
        <v>1796</v>
      </c>
      <c r="P1075" s="477"/>
      <c r="Q1075" s="477"/>
      <c r="R1075" s="103" t="s">
        <v>594</v>
      </c>
      <c r="S1075" s="477" t="s">
        <v>595</v>
      </c>
      <c r="T1075" s="477"/>
      <c r="U1075" s="477"/>
      <c r="V1075" s="103"/>
      <c r="W1075" s="103"/>
      <c r="X1075" s="103"/>
      <c r="Y1075" s="103"/>
      <c r="Z1075" s="104"/>
      <c r="AA1075" s="105"/>
      <c r="AB1075" s="105"/>
      <c r="AC1075" s="105">
        <f>TRUNC(TRUNC(D1075*K1075)/1000) * 1000*O1075*0.0000001</f>
        <v>3918.8719999999998</v>
      </c>
      <c r="AD1075" s="106" t="s">
        <v>4</v>
      </c>
    </row>
    <row r="1076" spans="2:30" ht="19.7" customHeight="1">
      <c r="B1076" s="88" t="s">
        <v>4</v>
      </c>
      <c r="C1076" s="89" t="s">
        <v>4</v>
      </c>
      <c r="D1076" s="84"/>
      <c r="E1076" s="84"/>
      <c r="F1076" s="84"/>
      <c r="G1076" s="84"/>
      <c r="H1076" s="84"/>
      <c r="I1076" s="84"/>
      <c r="J1076" s="84"/>
      <c r="K1076" s="84"/>
      <c r="L1076" s="84"/>
      <c r="M1076" s="84"/>
      <c r="N1076" s="84"/>
      <c r="O1076" s="84"/>
      <c r="P1076" s="84"/>
      <c r="Q1076" s="84"/>
      <c r="R1076" s="84"/>
      <c r="S1076" s="84"/>
      <c r="T1076" s="84"/>
      <c r="U1076" s="84"/>
      <c r="V1076" s="84"/>
      <c r="W1076" s="84"/>
      <c r="X1076" s="84"/>
      <c r="Y1076" s="84"/>
      <c r="Z1076" s="90"/>
      <c r="AA1076" s="91"/>
      <c r="AB1076" s="91"/>
      <c r="AC1076" s="91"/>
      <c r="AD1076" s="92" t="s">
        <v>4</v>
      </c>
    </row>
    <row r="1077" spans="2:30" ht="19.7" customHeight="1">
      <c r="B1077" s="82" t="s">
        <v>998</v>
      </c>
      <c r="C1077" s="83" t="s">
        <v>999</v>
      </c>
      <c r="D1077" s="84"/>
      <c r="E1077" s="84"/>
      <c r="F1077" s="84"/>
      <c r="G1077" s="84"/>
      <c r="H1077" s="84"/>
      <c r="I1077" s="84"/>
      <c r="J1077" s="84"/>
      <c r="K1077" s="84"/>
      <c r="L1077" s="84"/>
      <c r="M1077" s="84"/>
      <c r="N1077" s="84"/>
      <c r="O1077" s="84"/>
      <c r="P1077" s="84"/>
      <c r="Q1077" s="84"/>
      <c r="R1077" s="84"/>
      <c r="S1077" s="84"/>
      <c r="T1077" s="84"/>
      <c r="U1077" s="84"/>
      <c r="V1077" s="84"/>
      <c r="W1077" s="84"/>
      <c r="X1077" s="84"/>
      <c r="Y1077" s="84"/>
      <c r="Z1077" s="85" t="str">
        <f>TEXT(AA1077+AB1077+AC1077,"#,##0")</f>
        <v>4,115</v>
      </c>
      <c r="AA1077" s="86">
        <f>TRUNC(AA1078)</f>
        <v>0</v>
      </c>
      <c r="AB1077" s="86">
        <f>TRUNC(AB1078)</f>
        <v>0</v>
      </c>
      <c r="AC1077" s="86">
        <f>TRUNC(AC1078)</f>
        <v>4115</v>
      </c>
      <c r="AD1077" s="87"/>
    </row>
    <row r="1078" spans="2:30" ht="19.7" customHeight="1">
      <c r="B1078" s="88" t="s">
        <v>592</v>
      </c>
      <c r="C1078" s="89" t="s">
        <v>4</v>
      </c>
      <c r="D1078" s="471">
        <v>19869</v>
      </c>
      <c r="E1078" s="471"/>
      <c r="F1078" s="471"/>
      <c r="G1078" s="471"/>
      <c r="H1078" s="471"/>
      <c r="I1078" s="471" t="s">
        <v>593</v>
      </c>
      <c r="J1078" s="471"/>
      <c r="K1078" s="476">
        <f>[186]기계경비적용기준!D7</f>
        <v>1153.3</v>
      </c>
      <c r="L1078" s="471"/>
      <c r="M1078" s="471"/>
      <c r="N1078" s="84" t="s">
        <v>594</v>
      </c>
      <c r="O1078" s="471">
        <v>1796</v>
      </c>
      <c r="P1078" s="471"/>
      <c r="Q1078" s="471"/>
      <c r="R1078" s="84" t="s">
        <v>594</v>
      </c>
      <c r="S1078" s="471" t="s">
        <v>595</v>
      </c>
      <c r="T1078" s="471"/>
      <c r="U1078" s="471"/>
      <c r="V1078" s="84"/>
      <c r="W1078" s="84"/>
      <c r="X1078" s="84"/>
      <c r="Y1078" s="84"/>
      <c r="Z1078" s="90"/>
      <c r="AA1078" s="91"/>
      <c r="AB1078" s="91"/>
      <c r="AC1078" s="91">
        <f>TRUNC(TRUNC(D1078*K1078)/1000) * 1000*O1078*0.0000001</f>
        <v>4115.3544000000002</v>
      </c>
      <c r="AD1078" s="92" t="s">
        <v>4</v>
      </c>
    </row>
    <row r="1079" spans="2:30" ht="19.7" customHeight="1">
      <c r="B1079" s="88" t="s">
        <v>4</v>
      </c>
      <c r="C1079" s="89" t="s">
        <v>4</v>
      </c>
      <c r="D1079" s="84"/>
      <c r="E1079" s="84"/>
      <c r="F1079" s="84"/>
      <c r="G1079" s="84"/>
      <c r="H1079" s="84"/>
      <c r="I1079" s="84"/>
      <c r="J1079" s="84"/>
      <c r="K1079" s="84"/>
      <c r="L1079" s="84"/>
      <c r="M1079" s="84"/>
      <c r="N1079" s="84"/>
      <c r="O1079" s="84"/>
      <c r="P1079" s="84"/>
      <c r="Q1079" s="84"/>
      <c r="R1079" s="84"/>
      <c r="S1079" s="84"/>
      <c r="T1079" s="84"/>
      <c r="U1079" s="84"/>
      <c r="V1079" s="84"/>
      <c r="W1079" s="84"/>
      <c r="X1079" s="84"/>
      <c r="Y1079" s="84"/>
      <c r="Z1079" s="90"/>
      <c r="AA1079" s="91"/>
      <c r="AB1079" s="91"/>
      <c r="AC1079" s="91"/>
      <c r="AD1079" s="92" t="s">
        <v>4</v>
      </c>
    </row>
    <row r="1080" spans="2:30" ht="19.7" customHeight="1">
      <c r="B1080" s="82" t="s">
        <v>1000</v>
      </c>
      <c r="C1080" s="83" t="s">
        <v>1001</v>
      </c>
      <c r="D1080" s="84"/>
      <c r="E1080" s="84"/>
      <c r="F1080" s="84"/>
      <c r="G1080" s="84"/>
      <c r="H1080" s="84"/>
      <c r="I1080" s="84"/>
      <c r="J1080" s="84"/>
      <c r="K1080" s="84"/>
      <c r="L1080" s="84"/>
      <c r="M1080" s="84"/>
      <c r="N1080" s="84"/>
      <c r="O1080" s="84"/>
      <c r="P1080" s="84"/>
      <c r="Q1080" s="84"/>
      <c r="R1080" s="84"/>
      <c r="S1080" s="84"/>
      <c r="T1080" s="84"/>
      <c r="U1080" s="84"/>
      <c r="V1080" s="84"/>
      <c r="W1080" s="84"/>
      <c r="X1080" s="84"/>
      <c r="Y1080" s="84"/>
      <c r="Z1080" s="85" t="str">
        <f>TEXT(AA1080+AB1080+AC1080,"#,##0")</f>
        <v>4,355</v>
      </c>
      <c r="AA1080" s="86">
        <f>TRUNC(AA1081)</f>
        <v>0</v>
      </c>
      <c r="AB1080" s="86">
        <f>TRUNC(AB1081)</f>
        <v>0</v>
      </c>
      <c r="AC1080" s="86">
        <f>TRUNC(AC1081)</f>
        <v>4355</v>
      </c>
      <c r="AD1080" s="87"/>
    </row>
    <row r="1081" spans="2:30" ht="19.7" customHeight="1">
      <c r="B1081" s="88" t="s">
        <v>592</v>
      </c>
      <c r="C1081" s="89" t="s">
        <v>4</v>
      </c>
      <c r="D1081" s="471">
        <v>21026</v>
      </c>
      <c r="E1081" s="471"/>
      <c r="F1081" s="471"/>
      <c r="G1081" s="471"/>
      <c r="H1081" s="471"/>
      <c r="I1081" s="471" t="s">
        <v>593</v>
      </c>
      <c r="J1081" s="471"/>
      <c r="K1081" s="476">
        <f>[186]기계경비적용기준!D7</f>
        <v>1153.3</v>
      </c>
      <c r="L1081" s="471"/>
      <c r="M1081" s="471"/>
      <c r="N1081" s="84" t="s">
        <v>594</v>
      </c>
      <c r="O1081" s="471">
        <v>1796</v>
      </c>
      <c r="P1081" s="471"/>
      <c r="Q1081" s="471"/>
      <c r="R1081" s="84" t="s">
        <v>594</v>
      </c>
      <c r="S1081" s="471" t="s">
        <v>595</v>
      </c>
      <c r="T1081" s="471"/>
      <c r="U1081" s="471"/>
      <c r="V1081" s="84"/>
      <c r="W1081" s="84"/>
      <c r="X1081" s="84"/>
      <c r="Y1081" s="84"/>
      <c r="Z1081" s="90"/>
      <c r="AA1081" s="91"/>
      <c r="AB1081" s="91"/>
      <c r="AC1081" s="91">
        <f>TRUNC(TRUNC(D1081*K1081)/1000) * 1000*O1081*0.0000001</f>
        <v>4355.1203999999998</v>
      </c>
      <c r="AD1081" s="92" t="s">
        <v>4</v>
      </c>
    </row>
    <row r="1082" spans="2:30" ht="19.7" customHeight="1">
      <c r="B1082" s="88" t="s">
        <v>4</v>
      </c>
      <c r="C1082" s="89" t="s">
        <v>4</v>
      </c>
      <c r="D1082" s="84"/>
      <c r="E1082" s="84"/>
      <c r="F1082" s="84"/>
      <c r="G1082" s="84"/>
      <c r="H1082" s="84"/>
      <c r="I1082" s="84"/>
      <c r="J1082" s="84"/>
      <c r="K1082" s="84"/>
      <c r="L1082" s="84"/>
      <c r="M1082" s="84"/>
      <c r="N1082" s="84"/>
      <c r="O1082" s="84"/>
      <c r="P1082" s="84"/>
      <c r="Q1082" s="84"/>
      <c r="R1082" s="84"/>
      <c r="S1082" s="84"/>
      <c r="T1082" s="84"/>
      <c r="U1082" s="84"/>
      <c r="V1082" s="84"/>
      <c r="W1082" s="84"/>
      <c r="X1082" s="84"/>
      <c r="Y1082" s="84"/>
      <c r="Z1082" s="90"/>
      <c r="AA1082" s="91"/>
      <c r="AB1082" s="91"/>
      <c r="AC1082" s="91"/>
      <c r="AD1082" s="92" t="s">
        <v>4</v>
      </c>
    </row>
    <row r="1083" spans="2:30" ht="19.7" customHeight="1">
      <c r="B1083" s="82" t="s">
        <v>1002</v>
      </c>
      <c r="C1083" s="83" t="s">
        <v>1003</v>
      </c>
      <c r="D1083" s="84"/>
      <c r="E1083" s="84"/>
      <c r="F1083" s="84"/>
      <c r="G1083" s="84"/>
      <c r="H1083" s="84"/>
      <c r="I1083" s="84"/>
      <c r="J1083" s="84"/>
      <c r="K1083" s="84"/>
      <c r="L1083" s="84"/>
      <c r="M1083" s="84"/>
      <c r="N1083" s="84"/>
      <c r="O1083" s="84"/>
      <c r="P1083" s="84"/>
      <c r="Q1083" s="84"/>
      <c r="R1083" s="84"/>
      <c r="S1083" s="84"/>
      <c r="T1083" s="84"/>
      <c r="U1083" s="84"/>
      <c r="V1083" s="84"/>
      <c r="W1083" s="84"/>
      <c r="X1083" s="84"/>
      <c r="Y1083" s="84"/>
      <c r="Z1083" s="85" t="str">
        <f>TEXT(AA1083+AB1083+AC1083,"#,##0")</f>
        <v>6,594</v>
      </c>
      <c r="AA1083" s="86">
        <f>TRUNC(AA1084)</f>
        <v>0</v>
      </c>
      <c r="AB1083" s="86">
        <f>TRUNC(AB1084)</f>
        <v>0</v>
      </c>
      <c r="AC1083" s="86">
        <f>TRUNC(AC1084)</f>
        <v>6594</v>
      </c>
      <c r="AD1083" s="87"/>
    </row>
    <row r="1084" spans="2:30" ht="19.7" customHeight="1">
      <c r="B1084" s="88" t="s">
        <v>592</v>
      </c>
      <c r="C1084" s="89" t="s">
        <v>4</v>
      </c>
      <c r="D1084" s="471">
        <v>31835</v>
      </c>
      <c r="E1084" s="471"/>
      <c r="F1084" s="471"/>
      <c r="G1084" s="471"/>
      <c r="H1084" s="471"/>
      <c r="I1084" s="471" t="s">
        <v>593</v>
      </c>
      <c r="J1084" s="471"/>
      <c r="K1084" s="476">
        <f>[186]기계경비적용기준!D7</f>
        <v>1153.3</v>
      </c>
      <c r="L1084" s="471"/>
      <c r="M1084" s="471"/>
      <c r="N1084" s="84" t="s">
        <v>594</v>
      </c>
      <c r="O1084" s="471">
        <v>1796</v>
      </c>
      <c r="P1084" s="471"/>
      <c r="Q1084" s="471"/>
      <c r="R1084" s="84" t="s">
        <v>594</v>
      </c>
      <c r="S1084" s="471" t="s">
        <v>595</v>
      </c>
      <c r="T1084" s="471"/>
      <c r="U1084" s="471"/>
      <c r="V1084" s="84"/>
      <c r="W1084" s="84"/>
      <c r="X1084" s="84"/>
      <c r="Y1084" s="84"/>
      <c r="Z1084" s="90"/>
      <c r="AA1084" s="91"/>
      <c r="AB1084" s="91"/>
      <c r="AC1084" s="91">
        <f>TRUNC(TRUNC(D1084*K1084)/1000) * 1000*O1084*0.0000001</f>
        <v>6594.0140000000001</v>
      </c>
      <c r="AD1084" s="92" t="s">
        <v>4</v>
      </c>
    </row>
    <row r="1085" spans="2:30" ht="19.7" customHeight="1">
      <c r="B1085" s="88" t="s">
        <v>4</v>
      </c>
      <c r="C1085" s="89" t="s">
        <v>4</v>
      </c>
      <c r="D1085" s="84"/>
      <c r="E1085" s="84"/>
      <c r="F1085" s="84"/>
      <c r="G1085" s="84"/>
      <c r="H1085" s="84"/>
      <c r="I1085" s="84"/>
      <c r="J1085" s="84"/>
      <c r="K1085" s="84"/>
      <c r="L1085" s="84"/>
      <c r="M1085" s="84"/>
      <c r="N1085" s="84"/>
      <c r="O1085" s="84"/>
      <c r="P1085" s="84"/>
      <c r="Q1085" s="84"/>
      <c r="R1085" s="84"/>
      <c r="S1085" s="84"/>
      <c r="T1085" s="84"/>
      <c r="U1085" s="84"/>
      <c r="V1085" s="84"/>
      <c r="W1085" s="84"/>
      <c r="X1085" s="84"/>
      <c r="Y1085" s="84"/>
      <c r="Z1085" s="90"/>
      <c r="AA1085" s="91"/>
      <c r="AB1085" s="91"/>
      <c r="AC1085" s="91"/>
      <c r="AD1085" s="92" t="s">
        <v>4</v>
      </c>
    </row>
    <row r="1086" spans="2:30" ht="19.7" customHeight="1">
      <c r="B1086" s="82" t="s">
        <v>1004</v>
      </c>
      <c r="C1086" s="83" t="s">
        <v>1005</v>
      </c>
      <c r="D1086" s="84"/>
      <c r="E1086" s="84"/>
      <c r="F1086" s="84"/>
      <c r="G1086" s="84"/>
      <c r="H1086" s="84"/>
      <c r="I1086" s="84"/>
      <c r="J1086" s="84"/>
      <c r="K1086" s="84"/>
      <c r="L1086" s="84"/>
      <c r="M1086" s="84"/>
      <c r="N1086" s="84"/>
      <c r="O1086" s="84"/>
      <c r="P1086" s="84"/>
      <c r="Q1086" s="84"/>
      <c r="R1086" s="84"/>
      <c r="S1086" s="84"/>
      <c r="T1086" s="84"/>
      <c r="U1086" s="84"/>
      <c r="V1086" s="84"/>
      <c r="W1086" s="84"/>
      <c r="X1086" s="84"/>
      <c r="Y1086" s="84"/>
      <c r="Z1086" s="85" t="str">
        <f>TEXT(AA1086+AB1086+AC1086,"#,##0")</f>
        <v>6,859</v>
      </c>
      <c r="AA1086" s="86">
        <f>TRUNC(AA1087)</f>
        <v>0</v>
      </c>
      <c r="AB1086" s="86">
        <f>TRUNC(AB1087)</f>
        <v>0</v>
      </c>
      <c r="AC1086" s="86">
        <f>TRUNC(AC1087)</f>
        <v>6859</v>
      </c>
      <c r="AD1086" s="87"/>
    </row>
    <row r="1087" spans="2:30" ht="19.7" customHeight="1">
      <c r="B1087" s="88" t="s">
        <v>592</v>
      </c>
      <c r="C1087" s="89" t="s">
        <v>4</v>
      </c>
      <c r="D1087" s="471">
        <v>33117</v>
      </c>
      <c r="E1087" s="471"/>
      <c r="F1087" s="471"/>
      <c r="G1087" s="471"/>
      <c r="H1087" s="471"/>
      <c r="I1087" s="471" t="s">
        <v>593</v>
      </c>
      <c r="J1087" s="471"/>
      <c r="K1087" s="476">
        <f>[186]기계경비적용기준!D7</f>
        <v>1153.3</v>
      </c>
      <c r="L1087" s="471"/>
      <c r="M1087" s="471"/>
      <c r="N1087" s="84" t="s">
        <v>594</v>
      </c>
      <c r="O1087" s="471">
        <v>1796</v>
      </c>
      <c r="P1087" s="471"/>
      <c r="Q1087" s="471"/>
      <c r="R1087" s="84" t="s">
        <v>594</v>
      </c>
      <c r="S1087" s="471" t="s">
        <v>595</v>
      </c>
      <c r="T1087" s="471"/>
      <c r="U1087" s="471"/>
      <c r="V1087" s="84"/>
      <c r="W1087" s="84"/>
      <c r="X1087" s="84"/>
      <c r="Y1087" s="84"/>
      <c r="Z1087" s="90"/>
      <c r="AA1087" s="91"/>
      <c r="AB1087" s="91"/>
      <c r="AC1087" s="91">
        <f>TRUNC(TRUNC(D1087*K1087)/1000) * 1000*O1087*0.0000001</f>
        <v>6859.4627999999993</v>
      </c>
      <c r="AD1087" s="92" t="s">
        <v>4</v>
      </c>
    </row>
    <row r="1088" spans="2:30" ht="19.7" customHeight="1">
      <c r="B1088" s="88" t="s">
        <v>4</v>
      </c>
      <c r="C1088" s="89" t="s">
        <v>4</v>
      </c>
      <c r="D1088" s="84"/>
      <c r="E1088" s="84"/>
      <c r="F1088" s="84"/>
      <c r="G1088" s="84"/>
      <c r="H1088" s="84"/>
      <c r="I1088" s="84"/>
      <c r="J1088" s="84"/>
      <c r="K1088" s="84"/>
      <c r="L1088" s="84"/>
      <c r="M1088" s="84"/>
      <c r="N1088" s="84"/>
      <c r="O1088" s="84"/>
      <c r="P1088" s="84"/>
      <c r="Q1088" s="84"/>
      <c r="R1088" s="84"/>
      <c r="S1088" s="84"/>
      <c r="T1088" s="84"/>
      <c r="U1088" s="84"/>
      <c r="V1088" s="84"/>
      <c r="W1088" s="84"/>
      <c r="X1088" s="84"/>
      <c r="Y1088" s="84"/>
      <c r="Z1088" s="90"/>
      <c r="AA1088" s="91"/>
      <c r="AB1088" s="91"/>
      <c r="AC1088" s="91"/>
      <c r="AD1088" s="92" t="s">
        <v>4</v>
      </c>
    </row>
    <row r="1089" spans="2:30" ht="19.7" customHeight="1">
      <c r="B1089" s="82" t="s">
        <v>1006</v>
      </c>
      <c r="C1089" s="83" t="s">
        <v>941</v>
      </c>
      <c r="D1089" s="84"/>
      <c r="E1089" s="84"/>
      <c r="F1089" s="84"/>
      <c r="G1089" s="84"/>
      <c r="H1089" s="84"/>
      <c r="I1089" s="84"/>
      <c r="J1089" s="84"/>
      <c r="K1089" s="84"/>
      <c r="L1089" s="84"/>
      <c r="M1089" s="84"/>
      <c r="N1089" s="84"/>
      <c r="O1089" s="84"/>
      <c r="P1089" s="84"/>
      <c r="Q1089" s="84"/>
      <c r="R1089" s="84"/>
      <c r="S1089" s="84"/>
      <c r="T1089" s="84"/>
      <c r="U1089" s="84"/>
      <c r="V1089" s="84"/>
      <c r="W1089" s="84"/>
      <c r="X1089" s="84"/>
      <c r="Y1089" s="84"/>
      <c r="Z1089" s="85" t="str">
        <f>TEXT(AA1089+AB1089+AC1089,"#,##0")</f>
        <v>7,804</v>
      </c>
      <c r="AA1089" s="86">
        <f>TRUNC(AA1090)</f>
        <v>0</v>
      </c>
      <c r="AB1089" s="86">
        <f>TRUNC(AB1090)</f>
        <v>0</v>
      </c>
      <c r="AC1089" s="86">
        <f>TRUNC(AC1090)</f>
        <v>7804</v>
      </c>
      <c r="AD1089" s="87"/>
    </row>
    <row r="1090" spans="2:30" ht="19.7" customHeight="1">
      <c r="B1090" s="88" t="s">
        <v>592</v>
      </c>
      <c r="C1090" s="89" t="s">
        <v>4</v>
      </c>
      <c r="D1090" s="471">
        <v>37680</v>
      </c>
      <c r="E1090" s="471"/>
      <c r="F1090" s="471"/>
      <c r="G1090" s="471"/>
      <c r="H1090" s="471"/>
      <c r="I1090" s="471" t="s">
        <v>593</v>
      </c>
      <c r="J1090" s="471"/>
      <c r="K1090" s="476">
        <f>[186]기계경비적용기준!D7</f>
        <v>1153.3</v>
      </c>
      <c r="L1090" s="471"/>
      <c r="M1090" s="471"/>
      <c r="N1090" s="84" t="s">
        <v>594</v>
      </c>
      <c r="O1090" s="471">
        <v>1796</v>
      </c>
      <c r="P1090" s="471"/>
      <c r="Q1090" s="471"/>
      <c r="R1090" s="84" t="s">
        <v>594</v>
      </c>
      <c r="S1090" s="471" t="s">
        <v>595</v>
      </c>
      <c r="T1090" s="471"/>
      <c r="U1090" s="471"/>
      <c r="V1090" s="84"/>
      <c r="W1090" s="84"/>
      <c r="X1090" s="84"/>
      <c r="Y1090" s="84"/>
      <c r="Z1090" s="90"/>
      <c r="AA1090" s="91"/>
      <c r="AB1090" s="91"/>
      <c r="AC1090" s="91">
        <f>TRUNC(TRUNC(D1090*K1090)/1000) * 1000*O1090*0.0000001</f>
        <v>7804.6975999999995</v>
      </c>
      <c r="AD1090" s="92" t="s">
        <v>4</v>
      </c>
    </row>
    <row r="1091" spans="2:30" ht="19.7" customHeight="1">
      <c r="B1091" s="88" t="s">
        <v>4</v>
      </c>
      <c r="C1091" s="89" t="s">
        <v>4</v>
      </c>
      <c r="D1091" s="84"/>
      <c r="E1091" s="84"/>
      <c r="F1091" s="84"/>
      <c r="G1091" s="84"/>
      <c r="H1091" s="84"/>
      <c r="I1091" s="84"/>
      <c r="J1091" s="84"/>
      <c r="K1091" s="84"/>
      <c r="L1091" s="84"/>
      <c r="M1091" s="84"/>
      <c r="N1091" s="84"/>
      <c r="O1091" s="84"/>
      <c r="P1091" s="84"/>
      <c r="Q1091" s="84"/>
      <c r="R1091" s="84"/>
      <c r="S1091" s="84"/>
      <c r="T1091" s="84"/>
      <c r="U1091" s="84"/>
      <c r="V1091" s="84"/>
      <c r="W1091" s="84"/>
      <c r="X1091" s="84"/>
      <c r="Y1091" s="84"/>
      <c r="Z1091" s="90"/>
      <c r="AA1091" s="91"/>
      <c r="AB1091" s="91"/>
      <c r="AC1091" s="91"/>
      <c r="AD1091" s="92" t="s">
        <v>4</v>
      </c>
    </row>
    <row r="1092" spans="2:30" ht="19.7" customHeight="1">
      <c r="B1092" s="82" t="s">
        <v>1007</v>
      </c>
      <c r="C1092" s="83" t="s">
        <v>1008</v>
      </c>
      <c r="D1092" s="84"/>
      <c r="E1092" s="84"/>
      <c r="F1092" s="84"/>
      <c r="G1092" s="84"/>
      <c r="H1092" s="84"/>
      <c r="I1092" s="84"/>
      <c r="J1092" s="84"/>
      <c r="K1092" s="84"/>
      <c r="L1092" s="84"/>
      <c r="M1092" s="84"/>
      <c r="N1092" s="84"/>
      <c r="O1092" s="84"/>
      <c r="P1092" s="84"/>
      <c r="Q1092" s="84"/>
      <c r="R1092" s="84"/>
      <c r="S1092" s="84"/>
      <c r="T1092" s="84"/>
      <c r="U1092" s="84"/>
      <c r="V1092" s="84"/>
      <c r="W1092" s="84"/>
      <c r="X1092" s="84"/>
      <c r="Y1092" s="84"/>
      <c r="Z1092" s="85" t="str">
        <f>TEXT(AA1092+AB1092+AC1092,"#,##0")</f>
        <v>778</v>
      </c>
      <c r="AA1092" s="86">
        <f>TRUNC(AA1093)</f>
        <v>0</v>
      </c>
      <c r="AB1092" s="86">
        <f>TRUNC(AB1093)</f>
        <v>0</v>
      </c>
      <c r="AC1092" s="86">
        <f>TRUNC(AC1093)</f>
        <v>778</v>
      </c>
      <c r="AD1092" s="87"/>
    </row>
    <row r="1093" spans="2:30" ht="19.7" customHeight="1">
      <c r="B1093" s="88" t="s">
        <v>592</v>
      </c>
      <c r="C1093" s="89" t="s">
        <v>4</v>
      </c>
      <c r="D1093" s="471">
        <v>4365</v>
      </c>
      <c r="E1093" s="471"/>
      <c r="F1093" s="471"/>
      <c r="G1093" s="471"/>
      <c r="H1093" s="471"/>
      <c r="I1093" s="471" t="s">
        <v>593</v>
      </c>
      <c r="J1093" s="471"/>
      <c r="K1093" s="476">
        <f>[186]기계경비적용기준!D7</f>
        <v>1153.3</v>
      </c>
      <c r="L1093" s="471"/>
      <c r="M1093" s="471"/>
      <c r="N1093" s="84" t="s">
        <v>594</v>
      </c>
      <c r="O1093" s="471">
        <v>1546</v>
      </c>
      <c r="P1093" s="471"/>
      <c r="Q1093" s="471"/>
      <c r="R1093" s="84" t="s">
        <v>594</v>
      </c>
      <c r="S1093" s="471" t="s">
        <v>595</v>
      </c>
      <c r="T1093" s="471"/>
      <c r="U1093" s="471"/>
      <c r="V1093" s="84"/>
      <c r="W1093" s="84"/>
      <c r="X1093" s="84"/>
      <c r="Y1093" s="84"/>
      <c r="Z1093" s="90"/>
      <c r="AA1093" s="91"/>
      <c r="AB1093" s="91"/>
      <c r="AC1093" s="91">
        <f>TRUNC(TRUNC(D1093*K1093)/1000) * 1000*O1093*0.0000001</f>
        <v>778.25639999999999</v>
      </c>
      <c r="AD1093" s="92" t="s">
        <v>4</v>
      </c>
    </row>
    <row r="1094" spans="2:30" ht="19.7" customHeight="1">
      <c r="B1094" s="88" t="s">
        <v>4</v>
      </c>
      <c r="C1094" s="89" t="s">
        <v>4</v>
      </c>
      <c r="D1094" s="84"/>
      <c r="E1094" s="84"/>
      <c r="F1094" s="84"/>
      <c r="G1094" s="84"/>
      <c r="H1094" s="84"/>
      <c r="I1094" s="84"/>
      <c r="J1094" s="84"/>
      <c r="K1094" s="84"/>
      <c r="L1094" s="84"/>
      <c r="M1094" s="84"/>
      <c r="N1094" s="84"/>
      <c r="O1094" s="84"/>
      <c r="P1094" s="84"/>
      <c r="Q1094" s="84"/>
      <c r="R1094" s="84"/>
      <c r="S1094" s="84"/>
      <c r="T1094" s="84"/>
      <c r="U1094" s="84"/>
      <c r="V1094" s="84"/>
      <c r="W1094" s="84"/>
      <c r="X1094" s="84"/>
      <c r="Y1094" s="84"/>
      <c r="Z1094" s="90"/>
      <c r="AA1094" s="91"/>
      <c r="AB1094" s="91"/>
      <c r="AC1094" s="91"/>
      <c r="AD1094" s="92" t="s">
        <v>4</v>
      </c>
    </row>
    <row r="1095" spans="2:30" ht="19.7" customHeight="1">
      <c r="B1095" s="82" t="s">
        <v>1009</v>
      </c>
      <c r="C1095" s="83" t="s">
        <v>1010</v>
      </c>
      <c r="D1095" s="84"/>
      <c r="E1095" s="84"/>
      <c r="F1095" s="84"/>
      <c r="G1095" s="84"/>
      <c r="H1095" s="84"/>
      <c r="I1095" s="84"/>
      <c r="J1095" s="84"/>
      <c r="K1095" s="84"/>
      <c r="L1095" s="84"/>
      <c r="M1095" s="84"/>
      <c r="N1095" s="84"/>
      <c r="O1095" s="84"/>
      <c r="P1095" s="84"/>
      <c r="Q1095" s="84"/>
      <c r="R1095" s="84"/>
      <c r="S1095" s="84"/>
      <c r="T1095" s="84"/>
      <c r="U1095" s="84"/>
      <c r="V1095" s="84"/>
      <c r="W1095" s="84"/>
      <c r="X1095" s="84"/>
      <c r="Y1095" s="84"/>
      <c r="Z1095" s="85" t="str">
        <f>TEXT(AA1095+AB1095+AC1095,"#,##0")</f>
        <v>898</v>
      </c>
      <c r="AA1095" s="86">
        <f>TRUNC(AA1096)</f>
        <v>0</v>
      </c>
      <c r="AB1095" s="86">
        <f>TRUNC(AB1096)</f>
        <v>0</v>
      </c>
      <c r="AC1095" s="86">
        <f>TRUNC(AC1096)</f>
        <v>898</v>
      </c>
      <c r="AD1095" s="87"/>
    </row>
    <row r="1096" spans="2:30" ht="19.7" customHeight="1">
      <c r="B1096" s="88" t="s">
        <v>592</v>
      </c>
      <c r="C1096" s="89" t="s">
        <v>4</v>
      </c>
      <c r="D1096" s="471">
        <v>5039</v>
      </c>
      <c r="E1096" s="471"/>
      <c r="F1096" s="471"/>
      <c r="G1096" s="471"/>
      <c r="H1096" s="471"/>
      <c r="I1096" s="471" t="s">
        <v>593</v>
      </c>
      <c r="J1096" s="471"/>
      <c r="K1096" s="476">
        <f>[186]기계경비적용기준!D7</f>
        <v>1153.3</v>
      </c>
      <c r="L1096" s="471"/>
      <c r="M1096" s="471"/>
      <c r="N1096" s="84" t="s">
        <v>594</v>
      </c>
      <c r="O1096" s="471">
        <v>1546</v>
      </c>
      <c r="P1096" s="471"/>
      <c r="Q1096" s="471"/>
      <c r="R1096" s="84" t="s">
        <v>594</v>
      </c>
      <c r="S1096" s="471" t="s">
        <v>595</v>
      </c>
      <c r="T1096" s="471"/>
      <c r="U1096" s="471"/>
      <c r="V1096" s="84"/>
      <c r="W1096" s="84"/>
      <c r="X1096" s="84"/>
      <c r="Y1096" s="84"/>
      <c r="Z1096" s="90"/>
      <c r="AA1096" s="91"/>
      <c r="AB1096" s="91"/>
      <c r="AC1096" s="91">
        <f>TRUNC(TRUNC(D1096*K1096)/1000) * 1000*O1096*0.0000001</f>
        <v>898.38059999999996</v>
      </c>
      <c r="AD1096" s="92" t="s">
        <v>4</v>
      </c>
    </row>
    <row r="1097" spans="2:30" ht="19.7" customHeight="1">
      <c r="B1097" s="88" t="s">
        <v>4</v>
      </c>
      <c r="C1097" s="89" t="s">
        <v>4</v>
      </c>
      <c r="D1097" s="84"/>
      <c r="E1097" s="84"/>
      <c r="F1097" s="84"/>
      <c r="G1097" s="84"/>
      <c r="H1097" s="84"/>
      <c r="I1097" s="84"/>
      <c r="J1097" s="84"/>
      <c r="K1097" s="84"/>
      <c r="L1097" s="84"/>
      <c r="M1097" s="84"/>
      <c r="N1097" s="84"/>
      <c r="O1097" s="84"/>
      <c r="P1097" s="84"/>
      <c r="Q1097" s="84"/>
      <c r="R1097" s="84"/>
      <c r="S1097" s="84"/>
      <c r="T1097" s="84"/>
      <c r="U1097" s="84"/>
      <c r="V1097" s="84"/>
      <c r="W1097" s="84"/>
      <c r="X1097" s="84"/>
      <c r="Y1097" s="84"/>
      <c r="Z1097" s="90"/>
      <c r="AA1097" s="91"/>
      <c r="AB1097" s="91"/>
      <c r="AC1097" s="91"/>
      <c r="AD1097" s="92" t="s">
        <v>4</v>
      </c>
    </row>
    <row r="1098" spans="2:30" ht="19.7" customHeight="1">
      <c r="B1098" s="82" t="s">
        <v>1011</v>
      </c>
      <c r="C1098" s="83" t="s">
        <v>1012</v>
      </c>
      <c r="D1098" s="84"/>
      <c r="E1098" s="84"/>
      <c r="F1098" s="84"/>
      <c r="G1098" s="84"/>
      <c r="H1098" s="84"/>
      <c r="I1098" s="84"/>
      <c r="J1098" s="84"/>
      <c r="K1098" s="84"/>
      <c r="L1098" s="84"/>
      <c r="M1098" s="84"/>
      <c r="N1098" s="84"/>
      <c r="O1098" s="84"/>
      <c r="P1098" s="84"/>
      <c r="Q1098" s="84"/>
      <c r="R1098" s="84"/>
      <c r="S1098" s="84"/>
      <c r="T1098" s="84"/>
      <c r="U1098" s="84"/>
      <c r="V1098" s="84"/>
      <c r="W1098" s="84"/>
      <c r="X1098" s="84"/>
      <c r="Y1098" s="84"/>
      <c r="Z1098" s="85" t="str">
        <f>TEXT(AA1098+AB1098+AC1098,"#,##0")</f>
        <v>1,332</v>
      </c>
      <c r="AA1098" s="86">
        <f>TRUNC(AA1099)</f>
        <v>0</v>
      </c>
      <c r="AB1098" s="86">
        <f>TRUNC(AB1099)</f>
        <v>0</v>
      </c>
      <c r="AC1098" s="86">
        <f>TRUNC(AC1099)</f>
        <v>1332</v>
      </c>
      <c r="AD1098" s="87"/>
    </row>
    <row r="1099" spans="2:30" ht="19.7" customHeight="1">
      <c r="B1099" s="88" t="s">
        <v>592</v>
      </c>
      <c r="C1099" s="89" t="s">
        <v>4</v>
      </c>
      <c r="D1099" s="471">
        <v>7473</v>
      </c>
      <c r="E1099" s="471"/>
      <c r="F1099" s="471"/>
      <c r="G1099" s="471"/>
      <c r="H1099" s="471"/>
      <c r="I1099" s="471" t="s">
        <v>593</v>
      </c>
      <c r="J1099" s="471"/>
      <c r="K1099" s="476">
        <f>[186]기계경비적용기준!D7</f>
        <v>1153.3</v>
      </c>
      <c r="L1099" s="471"/>
      <c r="M1099" s="471"/>
      <c r="N1099" s="84" t="s">
        <v>594</v>
      </c>
      <c r="O1099" s="471">
        <v>1546</v>
      </c>
      <c r="P1099" s="471"/>
      <c r="Q1099" s="471"/>
      <c r="R1099" s="84" t="s">
        <v>594</v>
      </c>
      <c r="S1099" s="471" t="s">
        <v>595</v>
      </c>
      <c r="T1099" s="471"/>
      <c r="U1099" s="471"/>
      <c r="V1099" s="84"/>
      <c r="W1099" s="84"/>
      <c r="X1099" s="84"/>
      <c r="Y1099" s="84"/>
      <c r="Z1099" s="90"/>
      <c r="AA1099" s="91"/>
      <c r="AB1099" s="91"/>
      <c r="AC1099" s="91">
        <f>TRUNC(TRUNC(D1099*K1099)/1000) * 1000*O1099*0.0000001</f>
        <v>1332.3427999999999</v>
      </c>
      <c r="AD1099" s="92" t="s">
        <v>4</v>
      </c>
    </row>
    <row r="1100" spans="2:30" ht="19.7" customHeight="1">
      <c r="B1100" s="88" t="s">
        <v>4</v>
      </c>
      <c r="C1100" s="89" t="s">
        <v>4</v>
      </c>
      <c r="D1100" s="84"/>
      <c r="E1100" s="84"/>
      <c r="F1100" s="84"/>
      <c r="G1100" s="84"/>
      <c r="H1100" s="84"/>
      <c r="I1100" s="84"/>
      <c r="J1100" s="84"/>
      <c r="K1100" s="84"/>
      <c r="L1100" s="84"/>
      <c r="M1100" s="84"/>
      <c r="N1100" s="84"/>
      <c r="O1100" s="84"/>
      <c r="P1100" s="84"/>
      <c r="Q1100" s="84"/>
      <c r="R1100" s="84"/>
      <c r="S1100" s="84"/>
      <c r="T1100" s="84"/>
      <c r="U1100" s="84"/>
      <c r="V1100" s="84"/>
      <c r="W1100" s="84"/>
      <c r="X1100" s="84"/>
      <c r="Y1100" s="84"/>
      <c r="Z1100" s="90"/>
      <c r="AA1100" s="91"/>
      <c r="AB1100" s="91"/>
      <c r="AC1100" s="91"/>
      <c r="AD1100" s="92" t="s">
        <v>4</v>
      </c>
    </row>
    <row r="1101" spans="2:30" ht="19.7" customHeight="1">
      <c r="B1101" s="107" t="s">
        <v>1013</v>
      </c>
      <c r="C1101" s="108" t="s">
        <v>1014</v>
      </c>
      <c r="D1101" s="103"/>
      <c r="E1101" s="103"/>
      <c r="F1101" s="103"/>
      <c r="G1101" s="103"/>
      <c r="H1101" s="103"/>
      <c r="I1101" s="103"/>
      <c r="J1101" s="103"/>
      <c r="K1101" s="103"/>
      <c r="L1101" s="103"/>
      <c r="M1101" s="103"/>
      <c r="N1101" s="103"/>
      <c r="O1101" s="103"/>
      <c r="P1101" s="103"/>
      <c r="Q1101" s="103"/>
      <c r="R1101" s="103"/>
      <c r="S1101" s="103"/>
      <c r="T1101" s="103"/>
      <c r="U1101" s="103"/>
      <c r="V1101" s="103"/>
      <c r="W1101" s="103"/>
      <c r="X1101" s="103"/>
      <c r="Y1101" s="103"/>
      <c r="Z1101" s="109" t="str">
        <f>TEXT(AA1101+AB1101+AC1101,"#,##0")</f>
        <v>1,770</v>
      </c>
      <c r="AA1101" s="110">
        <f>TRUNC(AA1102)</f>
        <v>0</v>
      </c>
      <c r="AB1101" s="110">
        <f>TRUNC(AB1102)</f>
        <v>0</v>
      </c>
      <c r="AC1101" s="110">
        <f>TRUNC(AC1102)</f>
        <v>1770</v>
      </c>
      <c r="AD1101" s="111"/>
    </row>
    <row r="1102" spans="2:30" ht="19.7" customHeight="1">
      <c r="B1102" s="88" t="s">
        <v>592</v>
      </c>
      <c r="C1102" s="89" t="s">
        <v>4</v>
      </c>
      <c r="D1102" s="471">
        <v>9928</v>
      </c>
      <c r="E1102" s="471"/>
      <c r="F1102" s="471"/>
      <c r="G1102" s="471"/>
      <c r="H1102" s="471"/>
      <c r="I1102" s="471" t="s">
        <v>593</v>
      </c>
      <c r="J1102" s="471"/>
      <c r="K1102" s="476">
        <f>[186]기계경비적용기준!D7</f>
        <v>1153.3</v>
      </c>
      <c r="L1102" s="471"/>
      <c r="M1102" s="471"/>
      <c r="N1102" s="84" t="s">
        <v>594</v>
      </c>
      <c r="O1102" s="471">
        <v>1546</v>
      </c>
      <c r="P1102" s="471"/>
      <c r="Q1102" s="471"/>
      <c r="R1102" s="84" t="s">
        <v>594</v>
      </c>
      <c r="S1102" s="471" t="s">
        <v>595</v>
      </c>
      <c r="T1102" s="471"/>
      <c r="U1102" s="471"/>
      <c r="V1102" s="84"/>
      <c r="W1102" s="84"/>
      <c r="X1102" s="84"/>
      <c r="Y1102" s="84"/>
      <c r="Z1102" s="90"/>
      <c r="AA1102" s="91"/>
      <c r="AB1102" s="91"/>
      <c r="AC1102" s="91">
        <f>TRUNC(TRUNC(D1102*K1102)/1000) * 1000*O1102*0.0000001</f>
        <v>1770.0154</v>
      </c>
      <c r="AD1102" s="92" t="s">
        <v>4</v>
      </c>
    </row>
    <row r="1103" spans="2:30" ht="19.7" customHeight="1">
      <c r="B1103" s="88" t="s">
        <v>4</v>
      </c>
      <c r="C1103" s="89" t="s">
        <v>4</v>
      </c>
      <c r="D1103" s="84"/>
      <c r="E1103" s="84"/>
      <c r="F1103" s="84"/>
      <c r="G1103" s="84"/>
      <c r="H1103" s="84"/>
      <c r="I1103" s="84"/>
      <c r="J1103" s="84"/>
      <c r="K1103" s="84"/>
      <c r="L1103" s="84"/>
      <c r="M1103" s="84"/>
      <c r="N1103" s="84"/>
      <c r="O1103" s="84"/>
      <c r="P1103" s="84"/>
      <c r="Q1103" s="84"/>
      <c r="R1103" s="84"/>
      <c r="S1103" s="84"/>
      <c r="T1103" s="84"/>
      <c r="U1103" s="84"/>
      <c r="V1103" s="84"/>
      <c r="W1103" s="84"/>
      <c r="X1103" s="84"/>
      <c r="Y1103" s="84"/>
      <c r="Z1103" s="90"/>
      <c r="AA1103" s="91"/>
      <c r="AB1103" s="91"/>
      <c r="AC1103" s="91"/>
      <c r="AD1103" s="92" t="s">
        <v>4</v>
      </c>
    </row>
    <row r="1104" spans="2:30" ht="19.7" customHeight="1">
      <c r="B1104" s="82" t="s">
        <v>1015</v>
      </c>
      <c r="C1104" s="83" t="s">
        <v>1016</v>
      </c>
      <c r="D1104" s="84"/>
      <c r="E1104" s="84"/>
      <c r="F1104" s="84"/>
      <c r="G1104" s="84"/>
      <c r="H1104" s="84"/>
      <c r="I1104" s="84"/>
      <c r="J1104" s="84"/>
      <c r="K1104" s="84"/>
      <c r="L1104" s="84"/>
      <c r="M1104" s="84"/>
      <c r="N1104" s="84"/>
      <c r="O1104" s="84"/>
      <c r="P1104" s="84"/>
      <c r="Q1104" s="84"/>
      <c r="R1104" s="84"/>
      <c r="S1104" s="84"/>
      <c r="T1104" s="84"/>
      <c r="U1104" s="84"/>
      <c r="V1104" s="84"/>
      <c r="W1104" s="84"/>
      <c r="X1104" s="84"/>
      <c r="Y1104" s="84"/>
      <c r="Z1104" s="85" t="str">
        <f>TEXT(AA1104+AB1104+AC1104,"#,##0")</f>
        <v>2,730</v>
      </c>
      <c r="AA1104" s="86">
        <f>TRUNC(AA1105)</f>
        <v>0</v>
      </c>
      <c r="AB1104" s="86">
        <f>TRUNC(AB1105)</f>
        <v>0</v>
      </c>
      <c r="AC1104" s="86">
        <f>TRUNC(AC1105)</f>
        <v>2730</v>
      </c>
      <c r="AD1104" s="87"/>
    </row>
    <row r="1105" spans="2:30" ht="19.7" customHeight="1">
      <c r="B1105" s="88" t="s">
        <v>592</v>
      </c>
      <c r="C1105" s="89" t="s">
        <v>4</v>
      </c>
      <c r="D1105" s="471">
        <v>15314</v>
      </c>
      <c r="E1105" s="471"/>
      <c r="F1105" s="471"/>
      <c r="G1105" s="471"/>
      <c r="H1105" s="471"/>
      <c r="I1105" s="471" t="s">
        <v>593</v>
      </c>
      <c r="J1105" s="471"/>
      <c r="K1105" s="476">
        <f>[186]기계경비적용기준!D7</f>
        <v>1153.3</v>
      </c>
      <c r="L1105" s="471"/>
      <c r="M1105" s="471"/>
      <c r="N1105" s="84" t="s">
        <v>594</v>
      </c>
      <c r="O1105" s="471">
        <v>1546</v>
      </c>
      <c r="P1105" s="471"/>
      <c r="Q1105" s="471"/>
      <c r="R1105" s="84" t="s">
        <v>594</v>
      </c>
      <c r="S1105" s="471" t="s">
        <v>595</v>
      </c>
      <c r="T1105" s="471"/>
      <c r="U1105" s="471"/>
      <c r="V1105" s="84"/>
      <c r="W1105" s="84"/>
      <c r="X1105" s="84"/>
      <c r="Y1105" s="84"/>
      <c r="Z1105" s="90"/>
      <c r="AA1105" s="91"/>
      <c r="AB1105" s="91"/>
      <c r="AC1105" s="91">
        <f>TRUNC(TRUNC(D1105*K1105)/1000) * 1000*O1105*0.0000001</f>
        <v>2730.3905999999997</v>
      </c>
      <c r="AD1105" s="92" t="s">
        <v>4</v>
      </c>
    </row>
    <row r="1106" spans="2:30" ht="19.7" customHeight="1">
      <c r="B1106" s="88" t="s">
        <v>4</v>
      </c>
      <c r="C1106" s="89" t="s">
        <v>4</v>
      </c>
      <c r="D1106" s="84"/>
      <c r="E1106" s="84"/>
      <c r="F1106" s="84"/>
      <c r="G1106" s="84"/>
      <c r="H1106" s="84"/>
      <c r="I1106" s="84"/>
      <c r="J1106" s="84"/>
      <c r="K1106" s="84"/>
      <c r="L1106" s="84"/>
      <c r="M1106" s="84"/>
      <c r="N1106" s="84"/>
      <c r="O1106" s="84"/>
      <c r="P1106" s="84"/>
      <c r="Q1106" s="84"/>
      <c r="R1106" s="84"/>
      <c r="S1106" s="84"/>
      <c r="T1106" s="84"/>
      <c r="U1106" s="84"/>
      <c r="V1106" s="84"/>
      <c r="W1106" s="84"/>
      <c r="X1106" s="84"/>
      <c r="Y1106" s="84"/>
      <c r="Z1106" s="90"/>
      <c r="AA1106" s="91"/>
      <c r="AB1106" s="91"/>
      <c r="AC1106" s="91"/>
      <c r="AD1106" s="92" t="s">
        <v>4</v>
      </c>
    </row>
    <row r="1107" spans="2:30" ht="19.7" customHeight="1">
      <c r="B1107" s="82" t="s">
        <v>1017</v>
      </c>
      <c r="C1107" s="83" t="s">
        <v>1018</v>
      </c>
      <c r="D1107" s="84"/>
      <c r="E1107" s="84"/>
      <c r="F1107" s="84"/>
      <c r="G1107" s="84"/>
      <c r="H1107" s="84"/>
      <c r="I1107" s="84"/>
      <c r="J1107" s="84"/>
      <c r="K1107" s="84"/>
      <c r="L1107" s="84"/>
      <c r="M1107" s="84"/>
      <c r="N1107" s="84"/>
      <c r="O1107" s="84"/>
      <c r="P1107" s="84"/>
      <c r="Q1107" s="84"/>
      <c r="R1107" s="84"/>
      <c r="S1107" s="84"/>
      <c r="T1107" s="84"/>
      <c r="U1107" s="84"/>
      <c r="V1107" s="84"/>
      <c r="W1107" s="84"/>
      <c r="X1107" s="84"/>
      <c r="Y1107" s="84"/>
      <c r="Z1107" s="85" t="str">
        <f>TEXT(AA1107+AB1107+AC1107,"#,##0")</f>
        <v>3,626</v>
      </c>
      <c r="AA1107" s="86">
        <f>TRUNC(AA1108)</f>
        <v>0</v>
      </c>
      <c r="AB1107" s="86">
        <f>TRUNC(AB1108)</f>
        <v>0</v>
      </c>
      <c r="AC1107" s="86">
        <f>TRUNC(AC1108)</f>
        <v>3626</v>
      </c>
      <c r="AD1107" s="87"/>
    </row>
    <row r="1108" spans="2:30" ht="19.7" customHeight="1">
      <c r="B1108" s="88" t="s">
        <v>592</v>
      </c>
      <c r="C1108" s="89" t="s">
        <v>4</v>
      </c>
      <c r="D1108" s="471">
        <v>20338</v>
      </c>
      <c r="E1108" s="471"/>
      <c r="F1108" s="471"/>
      <c r="G1108" s="471"/>
      <c r="H1108" s="471"/>
      <c r="I1108" s="471" t="s">
        <v>593</v>
      </c>
      <c r="J1108" s="471"/>
      <c r="K1108" s="476">
        <f>[186]기계경비적용기준!D7</f>
        <v>1153.3</v>
      </c>
      <c r="L1108" s="471"/>
      <c r="M1108" s="471"/>
      <c r="N1108" s="84" t="s">
        <v>594</v>
      </c>
      <c r="O1108" s="471">
        <v>1546</v>
      </c>
      <c r="P1108" s="471"/>
      <c r="Q1108" s="471"/>
      <c r="R1108" s="84" t="s">
        <v>594</v>
      </c>
      <c r="S1108" s="471" t="s">
        <v>595</v>
      </c>
      <c r="T1108" s="471"/>
      <c r="U1108" s="471"/>
      <c r="V1108" s="84"/>
      <c r="W1108" s="84"/>
      <c r="X1108" s="84"/>
      <c r="Y1108" s="84"/>
      <c r="Z1108" s="90"/>
      <c r="AA1108" s="91"/>
      <c r="AB1108" s="91"/>
      <c r="AC1108" s="91">
        <f>TRUNC(TRUNC(D1108*K1108)/1000) * 1000*O1108*0.0000001</f>
        <v>3626.143</v>
      </c>
      <c r="AD1108" s="92" t="s">
        <v>4</v>
      </c>
    </row>
    <row r="1109" spans="2:30" ht="19.7" customHeight="1">
      <c r="B1109" s="88" t="s">
        <v>4</v>
      </c>
      <c r="C1109" s="89" t="s">
        <v>4</v>
      </c>
      <c r="D1109" s="84"/>
      <c r="E1109" s="84"/>
      <c r="F1109" s="84"/>
      <c r="G1109" s="84"/>
      <c r="H1109" s="84"/>
      <c r="I1109" s="84"/>
      <c r="J1109" s="84"/>
      <c r="K1109" s="84"/>
      <c r="L1109" s="84"/>
      <c r="M1109" s="84"/>
      <c r="N1109" s="84"/>
      <c r="O1109" s="84"/>
      <c r="P1109" s="84"/>
      <c r="Q1109" s="84"/>
      <c r="R1109" s="84"/>
      <c r="S1109" s="84"/>
      <c r="T1109" s="84"/>
      <c r="U1109" s="84"/>
      <c r="V1109" s="84"/>
      <c r="W1109" s="84"/>
      <c r="X1109" s="84"/>
      <c r="Y1109" s="84"/>
      <c r="Z1109" s="90"/>
      <c r="AA1109" s="91"/>
      <c r="AB1109" s="91"/>
      <c r="AC1109" s="91"/>
      <c r="AD1109" s="92" t="s">
        <v>4</v>
      </c>
    </row>
    <row r="1110" spans="2:30" ht="19.7" customHeight="1">
      <c r="B1110" s="82" t="s">
        <v>1019</v>
      </c>
      <c r="C1110" s="83" t="s">
        <v>1020</v>
      </c>
      <c r="D1110" s="84"/>
      <c r="E1110" s="84"/>
      <c r="F1110" s="84"/>
      <c r="G1110" s="84"/>
      <c r="H1110" s="84"/>
      <c r="I1110" s="84"/>
      <c r="J1110" s="84"/>
      <c r="K1110" s="84"/>
      <c r="L1110" s="84"/>
      <c r="M1110" s="84"/>
      <c r="N1110" s="84"/>
      <c r="O1110" s="84"/>
      <c r="P1110" s="84"/>
      <c r="Q1110" s="84"/>
      <c r="R1110" s="84"/>
      <c r="S1110" s="84"/>
      <c r="T1110" s="84"/>
      <c r="U1110" s="84"/>
      <c r="V1110" s="84"/>
      <c r="W1110" s="84"/>
      <c r="X1110" s="84"/>
      <c r="Y1110" s="84"/>
      <c r="Z1110" s="85" t="str">
        <f>TEXT(AA1110+AB1110+AC1110,"#,##0")</f>
        <v>3,851</v>
      </c>
      <c r="AA1110" s="86">
        <f>TRUNC(AA1111)</f>
        <v>0</v>
      </c>
      <c r="AB1110" s="86">
        <f>TRUNC(AB1111)</f>
        <v>0</v>
      </c>
      <c r="AC1110" s="86">
        <f>TRUNC(AC1111)</f>
        <v>3851</v>
      </c>
      <c r="AD1110" s="87"/>
    </row>
    <row r="1111" spans="2:30" ht="19.7" customHeight="1">
      <c r="B1111" s="88" t="s">
        <v>592</v>
      </c>
      <c r="C1111" s="89" t="s">
        <v>4</v>
      </c>
      <c r="D1111" s="471">
        <v>21600</v>
      </c>
      <c r="E1111" s="471"/>
      <c r="F1111" s="471"/>
      <c r="G1111" s="471"/>
      <c r="H1111" s="471"/>
      <c r="I1111" s="471" t="s">
        <v>593</v>
      </c>
      <c r="J1111" s="471"/>
      <c r="K1111" s="476">
        <f>[186]기계경비적용기준!D7</f>
        <v>1153.3</v>
      </c>
      <c r="L1111" s="471"/>
      <c r="M1111" s="471"/>
      <c r="N1111" s="84" t="s">
        <v>594</v>
      </c>
      <c r="O1111" s="471">
        <v>1546</v>
      </c>
      <c r="P1111" s="471"/>
      <c r="Q1111" s="471"/>
      <c r="R1111" s="84" t="s">
        <v>594</v>
      </c>
      <c r="S1111" s="471" t="s">
        <v>595</v>
      </c>
      <c r="T1111" s="471"/>
      <c r="U1111" s="471"/>
      <c r="V1111" s="84"/>
      <c r="W1111" s="84"/>
      <c r="X1111" s="84"/>
      <c r="Y1111" s="84"/>
      <c r="Z1111" s="90"/>
      <c r="AA1111" s="91"/>
      <c r="AB1111" s="91"/>
      <c r="AC1111" s="91">
        <f>TRUNC(TRUNC(D1111*K1111)/1000) * 1000*O1111*0.0000001</f>
        <v>3851.2405999999996</v>
      </c>
      <c r="AD1111" s="92" t="s">
        <v>4</v>
      </c>
    </row>
    <row r="1112" spans="2:30" ht="19.7" customHeight="1">
      <c r="B1112" s="88" t="s">
        <v>4</v>
      </c>
      <c r="C1112" s="89" t="s">
        <v>4</v>
      </c>
      <c r="D1112" s="84"/>
      <c r="E1112" s="84"/>
      <c r="F1112" s="84"/>
      <c r="G1112" s="84"/>
      <c r="H1112" s="84"/>
      <c r="I1112" s="84"/>
      <c r="J1112" s="84"/>
      <c r="K1112" s="84"/>
      <c r="L1112" s="84"/>
      <c r="M1112" s="84"/>
      <c r="N1112" s="84"/>
      <c r="O1112" s="84"/>
      <c r="P1112" s="84"/>
      <c r="Q1112" s="84"/>
      <c r="R1112" s="84"/>
      <c r="S1112" s="84"/>
      <c r="T1112" s="84"/>
      <c r="U1112" s="84"/>
      <c r="V1112" s="84"/>
      <c r="W1112" s="84"/>
      <c r="X1112" s="84"/>
      <c r="Y1112" s="84"/>
      <c r="Z1112" s="90"/>
      <c r="AA1112" s="91"/>
      <c r="AB1112" s="91"/>
      <c r="AC1112" s="91"/>
      <c r="AD1112" s="92" t="s">
        <v>4</v>
      </c>
    </row>
    <row r="1113" spans="2:30" ht="19.7" customHeight="1">
      <c r="B1113" s="82" t="s">
        <v>1021</v>
      </c>
      <c r="C1113" s="83" t="s">
        <v>1022</v>
      </c>
      <c r="D1113" s="84"/>
      <c r="E1113" s="84"/>
      <c r="F1113" s="84"/>
      <c r="G1113" s="84"/>
      <c r="H1113" s="84"/>
      <c r="I1113" s="84"/>
      <c r="J1113" s="84"/>
      <c r="K1113" s="84"/>
      <c r="L1113" s="84"/>
      <c r="M1113" s="84"/>
      <c r="N1113" s="84"/>
      <c r="O1113" s="84"/>
      <c r="P1113" s="84"/>
      <c r="Q1113" s="84"/>
      <c r="R1113" s="84"/>
      <c r="S1113" s="84"/>
      <c r="T1113" s="84"/>
      <c r="U1113" s="84"/>
      <c r="V1113" s="84"/>
      <c r="W1113" s="84"/>
      <c r="X1113" s="84"/>
      <c r="Y1113" s="84"/>
      <c r="Z1113" s="85" t="str">
        <f>TEXT(AA1113+AB1113+AC1113,"#,##0")</f>
        <v>39,545</v>
      </c>
      <c r="AA1113" s="86">
        <f>TRUNC(AA1114+AA1115)</f>
        <v>22864</v>
      </c>
      <c r="AB1113" s="86">
        <f>TRUNC(AB1114+AB1115)</f>
        <v>0</v>
      </c>
      <c r="AC1113" s="86">
        <f>TRUNC(AC1114+AC1115)</f>
        <v>16681</v>
      </c>
      <c r="AD1113" s="87"/>
    </row>
    <row r="1114" spans="2:30" ht="19.7" customHeight="1">
      <c r="B1114" s="88" t="s">
        <v>685</v>
      </c>
      <c r="C1114" s="89" t="s">
        <v>4</v>
      </c>
      <c r="D1114" s="471">
        <v>55000000</v>
      </c>
      <c r="E1114" s="471"/>
      <c r="F1114" s="471"/>
      <c r="G1114" s="471"/>
      <c r="H1114" s="471"/>
      <c r="I1114" s="471" t="s">
        <v>605</v>
      </c>
      <c r="J1114" s="471"/>
      <c r="K1114" s="471">
        <v>3033</v>
      </c>
      <c r="L1114" s="471"/>
      <c r="M1114" s="471"/>
      <c r="N1114" s="84" t="s">
        <v>594</v>
      </c>
      <c r="O1114" s="471" t="s">
        <v>595</v>
      </c>
      <c r="P1114" s="471"/>
      <c r="Q1114" s="471"/>
      <c r="R1114" s="84"/>
      <c r="S1114" s="84"/>
      <c r="T1114" s="84"/>
      <c r="U1114" s="84"/>
      <c r="V1114" s="84"/>
      <c r="W1114" s="84"/>
      <c r="X1114" s="84"/>
      <c r="Y1114" s="84"/>
      <c r="Z1114" s="90"/>
      <c r="AA1114" s="91"/>
      <c r="AB1114" s="91"/>
      <c r="AC1114" s="91">
        <f>TRUNC(D1114*K1114*0.0000001,0)</f>
        <v>16681</v>
      </c>
      <c r="AD1114" s="92" t="s">
        <v>4</v>
      </c>
    </row>
    <row r="1115" spans="2:30" ht="19.7" customHeight="1">
      <c r="B1115" s="88" t="s">
        <v>602</v>
      </c>
      <c r="C1115" s="89" t="s">
        <v>4</v>
      </c>
      <c r="D1115" s="472">
        <v>1</v>
      </c>
      <c r="E1115" s="471"/>
      <c r="F1115" s="471"/>
      <c r="G1115" s="84" t="s">
        <v>98</v>
      </c>
      <c r="H1115" s="84" t="s">
        <v>594</v>
      </c>
      <c r="I1115" s="471">
        <f>[186]노임단가!L55</f>
        <v>109748</v>
      </c>
      <c r="J1115" s="471"/>
      <c r="K1115" s="471"/>
      <c r="L1115" s="471"/>
      <c r="M1115" s="84" t="s">
        <v>594</v>
      </c>
      <c r="N1115" s="471" t="s">
        <v>603</v>
      </c>
      <c r="O1115" s="471"/>
      <c r="P1115" s="471"/>
      <c r="Q1115" s="471"/>
      <c r="R1115" s="471"/>
      <c r="S1115" s="471"/>
      <c r="T1115" s="471"/>
      <c r="U1115" s="471"/>
      <c r="V1115" s="471"/>
      <c r="W1115" s="84"/>
      <c r="X1115" s="84"/>
      <c r="Y1115" s="84"/>
      <c r="Z1115" s="90"/>
      <c r="AA1115" s="91">
        <f>TRUNC(D1115*I1115*[186]기계경비적용기준!E18,0)</f>
        <v>22864</v>
      </c>
      <c r="AB1115" s="91"/>
      <c r="AC1115" s="91"/>
      <c r="AD1115" s="92" t="s">
        <v>4</v>
      </c>
    </row>
    <row r="1116" spans="2:30" ht="19.7" customHeight="1">
      <c r="B1116" s="88" t="s">
        <v>4</v>
      </c>
      <c r="C1116" s="89" t="s">
        <v>4</v>
      </c>
      <c r="D1116" s="84"/>
      <c r="E1116" s="84"/>
      <c r="F1116" s="84"/>
      <c r="G1116" s="84"/>
      <c r="H1116" s="84"/>
      <c r="I1116" s="84"/>
      <c r="J1116" s="84"/>
      <c r="K1116" s="84"/>
      <c r="L1116" s="84"/>
      <c r="M1116" s="84"/>
      <c r="N1116" s="84"/>
      <c r="O1116" s="84"/>
      <c r="P1116" s="84"/>
      <c r="Q1116" s="84"/>
      <c r="R1116" s="84"/>
      <c r="S1116" s="84"/>
      <c r="T1116" s="84"/>
      <c r="U1116" s="84"/>
      <c r="V1116" s="84"/>
      <c r="W1116" s="84"/>
      <c r="X1116" s="84"/>
      <c r="Y1116" s="84"/>
      <c r="Z1116" s="90"/>
      <c r="AA1116" s="91"/>
      <c r="AB1116" s="91"/>
      <c r="AC1116" s="91"/>
      <c r="AD1116" s="92" t="s">
        <v>4</v>
      </c>
    </row>
    <row r="1117" spans="2:30" ht="19.7" customHeight="1">
      <c r="B1117" s="82" t="s">
        <v>1023</v>
      </c>
      <c r="C1117" s="83" t="s">
        <v>1024</v>
      </c>
      <c r="D1117" s="84"/>
      <c r="E1117" s="84"/>
      <c r="F1117" s="84"/>
      <c r="G1117" s="84"/>
      <c r="H1117" s="84"/>
      <c r="I1117" s="84"/>
      <c r="J1117" s="84"/>
      <c r="K1117" s="84"/>
      <c r="L1117" s="84"/>
      <c r="M1117" s="84"/>
      <c r="N1117" s="84"/>
      <c r="O1117" s="84"/>
      <c r="P1117" s="84"/>
      <c r="Q1117" s="84"/>
      <c r="R1117" s="84"/>
      <c r="S1117" s="84"/>
      <c r="T1117" s="84"/>
      <c r="U1117" s="84"/>
      <c r="V1117" s="84"/>
      <c r="W1117" s="84"/>
      <c r="X1117" s="84"/>
      <c r="Y1117" s="84"/>
      <c r="Z1117" s="85" t="str">
        <f>TEXT(AA1117+AB1117+AC1117,"#,##0")</f>
        <v>56,562</v>
      </c>
      <c r="AA1117" s="86">
        <f>TRUNC(AA1118)</f>
        <v>0</v>
      </c>
      <c r="AB1117" s="86">
        <f>TRUNC(AB1118)</f>
        <v>0</v>
      </c>
      <c r="AC1117" s="86">
        <f>TRUNC(AC1118)</f>
        <v>56562</v>
      </c>
      <c r="AD1117" s="87"/>
    </row>
    <row r="1118" spans="2:30" ht="19.7" customHeight="1">
      <c r="B1118" s="88" t="s">
        <v>685</v>
      </c>
      <c r="C1118" s="89" t="s">
        <v>4</v>
      </c>
      <c r="D1118" s="471">
        <v>124700</v>
      </c>
      <c r="E1118" s="471"/>
      <c r="F1118" s="471"/>
      <c r="G1118" s="471"/>
      <c r="H1118" s="471"/>
      <c r="I1118" s="471" t="s">
        <v>593</v>
      </c>
      <c r="J1118" s="471"/>
      <c r="K1118" s="476">
        <f>[186]기계경비적용기준!D7</f>
        <v>1153.3</v>
      </c>
      <c r="L1118" s="471"/>
      <c r="M1118" s="471"/>
      <c r="N1118" s="84" t="s">
        <v>594</v>
      </c>
      <c r="O1118" s="471">
        <v>3933</v>
      </c>
      <c r="P1118" s="471"/>
      <c r="Q1118" s="471"/>
      <c r="R1118" s="84" t="s">
        <v>594</v>
      </c>
      <c r="S1118" s="471" t="s">
        <v>595</v>
      </c>
      <c r="T1118" s="471"/>
      <c r="U1118" s="471"/>
      <c r="V1118" s="84"/>
      <c r="W1118" s="84"/>
      <c r="X1118" s="84"/>
      <c r="Y1118" s="84"/>
      <c r="Z1118" s="90"/>
      <c r="AA1118" s="91"/>
      <c r="AB1118" s="91"/>
      <c r="AC1118" s="91">
        <f>TRUNC(TRUNC(D1118*K1118)/1000) * 1000*O1118*0.0000001</f>
        <v>56562.832799999996</v>
      </c>
      <c r="AD1118" s="92" t="s">
        <v>4</v>
      </c>
    </row>
    <row r="1119" spans="2:30" ht="19.7" customHeight="1">
      <c r="B1119" s="88" t="s">
        <v>4</v>
      </c>
      <c r="C1119" s="89" t="s">
        <v>4</v>
      </c>
      <c r="D1119" s="84"/>
      <c r="E1119" s="84"/>
      <c r="F1119" s="84"/>
      <c r="G1119" s="84"/>
      <c r="H1119" s="84"/>
      <c r="I1119" s="84"/>
      <c r="J1119" s="84"/>
      <c r="K1119" s="84"/>
      <c r="L1119" s="84"/>
      <c r="M1119" s="84"/>
      <c r="N1119" s="84"/>
      <c r="O1119" s="84"/>
      <c r="P1119" s="84"/>
      <c r="Q1119" s="84"/>
      <c r="R1119" s="84"/>
      <c r="S1119" s="84"/>
      <c r="T1119" s="84"/>
      <c r="U1119" s="84"/>
      <c r="V1119" s="84"/>
      <c r="W1119" s="84"/>
      <c r="X1119" s="84"/>
      <c r="Y1119" s="84"/>
      <c r="Z1119" s="90"/>
      <c r="AA1119" s="91"/>
      <c r="AB1119" s="91"/>
      <c r="AC1119" s="91"/>
      <c r="AD1119" s="92" t="s">
        <v>4</v>
      </c>
    </row>
    <row r="1120" spans="2:30" ht="19.7" customHeight="1">
      <c r="B1120" s="82" t="s">
        <v>1025</v>
      </c>
      <c r="C1120" s="83" t="s">
        <v>1026</v>
      </c>
      <c r="D1120" s="84"/>
      <c r="E1120" s="84"/>
      <c r="F1120" s="84"/>
      <c r="G1120" s="84"/>
      <c r="H1120" s="84"/>
      <c r="I1120" s="84"/>
      <c r="J1120" s="84"/>
      <c r="K1120" s="84"/>
      <c r="L1120" s="84"/>
      <c r="M1120" s="84"/>
      <c r="N1120" s="84"/>
      <c r="O1120" s="84"/>
      <c r="P1120" s="84"/>
      <c r="Q1120" s="84"/>
      <c r="R1120" s="84"/>
      <c r="S1120" s="84"/>
      <c r="T1120" s="84"/>
      <c r="U1120" s="84"/>
      <c r="V1120" s="84"/>
      <c r="W1120" s="84"/>
      <c r="X1120" s="84"/>
      <c r="Y1120" s="84"/>
      <c r="Z1120" s="85" t="str">
        <f>TEXT(AA1120+AB1120+AC1120,"#,##0")</f>
        <v>126,685</v>
      </c>
      <c r="AA1120" s="86">
        <f>TRUNC(AA1121)</f>
        <v>0</v>
      </c>
      <c r="AB1120" s="86">
        <f>TRUNC(AB1121)</f>
        <v>0</v>
      </c>
      <c r="AC1120" s="86">
        <f>TRUNC(AC1121)</f>
        <v>126685</v>
      </c>
      <c r="AD1120" s="87"/>
    </row>
    <row r="1121" spans="2:30" ht="19.7" customHeight="1">
      <c r="B1121" s="88" t="s">
        <v>685</v>
      </c>
      <c r="C1121" s="89" t="s">
        <v>4</v>
      </c>
      <c r="D1121" s="471">
        <v>279295</v>
      </c>
      <c r="E1121" s="471"/>
      <c r="F1121" s="471"/>
      <c r="G1121" s="471"/>
      <c r="H1121" s="471"/>
      <c r="I1121" s="471" t="s">
        <v>593</v>
      </c>
      <c r="J1121" s="471"/>
      <c r="K1121" s="476">
        <f>[186]기계경비적용기준!D7</f>
        <v>1153.3</v>
      </c>
      <c r="L1121" s="471"/>
      <c r="M1121" s="471"/>
      <c r="N1121" s="84" t="s">
        <v>594</v>
      </c>
      <c r="O1121" s="471">
        <v>3933</v>
      </c>
      <c r="P1121" s="471"/>
      <c r="Q1121" s="471"/>
      <c r="R1121" s="84" t="s">
        <v>594</v>
      </c>
      <c r="S1121" s="471" t="s">
        <v>595</v>
      </c>
      <c r="T1121" s="471"/>
      <c r="U1121" s="471"/>
      <c r="V1121" s="84"/>
      <c r="W1121" s="84"/>
      <c r="X1121" s="84"/>
      <c r="Y1121" s="84"/>
      <c r="Z1121" s="90"/>
      <c r="AA1121" s="91"/>
      <c r="AB1121" s="91"/>
      <c r="AC1121" s="91">
        <f>TRUNC(TRUNC(D1121*K1121)/1000) * 1000*O1121*0.0000001</f>
        <v>126685.863</v>
      </c>
      <c r="AD1121" s="92" t="s">
        <v>4</v>
      </c>
    </row>
    <row r="1122" spans="2:30" ht="19.7" customHeight="1">
      <c r="B1122" s="88" t="s">
        <v>4</v>
      </c>
      <c r="C1122" s="89" t="s">
        <v>4</v>
      </c>
      <c r="D1122" s="84"/>
      <c r="E1122" s="84"/>
      <c r="F1122" s="84"/>
      <c r="G1122" s="84"/>
      <c r="H1122" s="84"/>
      <c r="I1122" s="84"/>
      <c r="J1122" s="84"/>
      <c r="K1122" s="84"/>
      <c r="L1122" s="84"/>
      <c r="M1122" s="84"/>
      <c r="N1122" s="84"/>
      <c r="O1122" s="84"/>
      <c r="P1122" s="84"/>
      <c r="Q1122" s="84"/>
      <c r="R1122" s="84"/>
      <c r="S1122" s="84"/>
      <c r="T1122" s="84"/>
      <c r="U1122" s="84"/>
      <c r="V1122" s="84"/>
      <c r="W1122" s="84"/>
      <c r="X1122" s="84"/>
      <c r="Y1122" s="84"/>
      <c r="Z1122" s="90"/>
      <c r="AA1122" s="91"/>
      <c r="AB1122" s="91"/>
      <c r="AC1122" s="91"/>
      <c r="AD1122" s="92" t="s">
        <v>4</v>
      </c>
    </row>
    <row r="1123" spans="2:30" ht="19.7" customHeight="1">
      <c r="B1123" s="82" t="s">
        <v>1027</v>
      </c>
      <c r="C1123" s="83" t="s">
        <v>633</v>
      </c>
      <c r="D1123" s="84"/>
      <c r="E1123" s="84"/>
      <c r="F1123" s="84"/>
      <c r="G1123" s="84"/>
      <c r="H1123" s="84"/>
      <c r="I1123" s="84"/>
      <c r="J1123" s="84"/>
      <c r="K1123" s="84"/>
      <c r="L1123" s="84"/>
      <c r="M1123" s="84"/>
      <c r="N1123" s="84"/>
      <c r="O1123" s="84"/>
      <c r="P1123" s="84"/>
      <c r="Q1123" s="84"/>
      <c r="R1123" s="84"/>
      <c r="S1123" s="84"/>
      <c r="T1123" s="84"/>
      <c r="U1123" s="84"/>
      <c r="V1123" s="84"/>
      <c r="W1123" s="84"/>
      <c r="X1123" s="84"/>
      <c r="Y1123" s="84"/>
      <c r="Z1123" s="85" t="str">
        <f>TEXT(AA1123+AB1123+AC1123,"#,##0")</f>
        <v>202,140</v>
      </c>
      <c r="AA1123" s="86">
        <f>TRUNC(AA1124)</f>
        <v>0</v>
      </c>
      <c r="AB1123" s="86">
        <f>TRUNC(AB1124)</f>
        <v>0</v>
      </c>
      <c r="AC1123" s="86">
        <f>TRUNC(AC1124)</f>
        <v>202140</v>
      </c>
      <c r="AD1123" s="87"/>
    </row>
    <row r="1124" spans="2:30" ht="19.7" customHeight="1">
      <c r="B1124" s="88" t="s">
        <v>685</v>
      </c>
      <c r="C1124" s="89" t="s">
        <v>4</v>
      </c>
      <c r="D1124" s="471">
        <v>445643</v>
      </c>
      <c r="E1124" s="471"/>
      <c r="F1124" s="471"/>
      <c r="G1124" s="471"/>
      <c r="H1124" s="471"/>
      <c r="I1124" s="471" t="s">
        <v>593</v>
      </c>
      <c r="J1124" s="471"/>
      <c r="K1124" s="476">
        <f>[186]기계경비적용기준!D7</f>
        <v>1153.3</v>
      </c>
      <c r="L1124" s="471"/>
      <c r="M1124" s="471"/>
      <c r="N1124" s="84" t="s">
        <v>594</v>
      </c>
      <c r="O1124" s="471">
        <v>3933</v>
      </c>
      <c r="P1124" s="471"/>
      <c r="Q1124" s="471"/>
      <c r="R1124" s="84" t="s">
        <v>594</v>
      </c>
      <c r="S1124" s="471" t="s">
        <v>595</v>
      </c>
      <c r="T1124" s="471"/>
      <c r="U1124" s="471"/>
      <c r="V1124" s="84"/>
      <c r="W1124" s="84"/>
      <c r="X1124" s="84"/>
      <c r="Y1124" s="84"/>
      <c r="Z1124" s="90"/>
      <c r="AA1124" s="91"/>
      <c r="AB1124" s="91"/>
      <c r="AC1124" s="91">
        <f>TRUNC(TRUNC(D1124*K1124)/1000) * 1000*O1124*0.0000001</f>
        <v>202140.46799999999</v>
      </c>
      <c r="AD1124" s="92" t="s">
        <v>4</v>
      </c>
    </row>
    <row r="1125" spans="2:30" ht="19.7" customHeight="1">
      <c r="B1125" s="88" t="s">
        <v>4</v>
      </c>
      <c r="C1125" s="89" t="s">
        <v>4</v>
      </c>
      <c r="D1125" s="84"/>
      <c r="E1125" s="84"/>
      <c r="F1125" s="84"/>
      <c r="G1125" s="84"/>
      <c r="H1125" s="84"/>
      <c r="I1125" s="84"/>
      <c r="J1125" s="84"/>
      <c r="K1125" s="84"/>
      <c r="L1125" s="84"/>
      <c r="M1125" s="84"/>
      <c r="N1125" s="84"/>
      <c r="O1125" s="84"/>
      <c r="P1125" s="84"/>
      <c r="Q1125" s="84"/>
      <c r="R1125" s="84"/>
      <c r="S1125" s="84"/>
      <c r="T1125" s="84"/>
      <c r="U1125" s="84"/>
      <c r="V1125" s="84"/>
      <c r="W1125" s="84"/>
      <c r="X1125" s="84"/>
      <c r="Y1125" s="84"/>
      <c r="Z1125" s="90"/>
      <c r="AA1125" s="91"/>
      <c r="AB1125" s="91"/>
      <c r="AC1125" s="91"/>
      <c r="AD1125" s="92" t="s">
        <v>4</v>
      </c>
    </row>
    <row r="1126" spans="2:30" ht="19.7" customHeight="1">
      <c r="B1126" s="82" t="s">
        <v>1028</v>
      </c>
      <c r="C1126" s="83" t="s">
        <v>1029</v>
      </c>
      <c r="D1126" s="84"/>
      <c r="E1126" s="84"/>
      <c r="F1126" s="84"/>
      <c r="G1126" s="84"/>
      <c r="H1126" s="84"/>
      <c r="I1126" s="84"/>
      <c r="J1126" s="84"/>
      <c r="K1126" s="84"/>
      <c r="L1126" s="84"/>
      <c r="M1126" s="84"/>
      <c r="N1126" s="84"/>
      <c r="O1126" s="84"/>
      <c r="P1126" s="84"/>
      <c r="Q1126" s="84"/>
      <c r="R1126" s="84"/>
      <c r="S1126" s="84"/>
      <c r="T1126" s="84"/>
      <c r="U1126" s="84"/>
      <c r="V1126" s="84"/>
      <c r="W1126" s="84"/>
      <c r="X1126" s="84"/>
      <c r="Y1126" s="84"/>
      <c r="Z1126" s="85" t="str">
        <f>TEXT(AA1126+AB1126+AC1126,"#,##0")</f>
        <v>15,520</v>
      </c>
      <c r="AA1126" s="86">
        <f>TRUNC(AA1127)</f>
        <v>0</v>
      </c>
      <c r="AB1126" s="86">
        <f>TRUNC(AB1127)</f>
        <v>0</v>
      </c>
      <c r="AC1126" s="86">
        <f>TRUNC(AC1127)</f>
        <v>15520</v>
      </c>
      <c r="AD1126" s="87"/>
    </row>
    <row r="1127" spans="2:30" ht="19.7" customHeight="1">
      <c r="B1127" s="101" t="s">
        <v>685</v>
      </c>
      <c r="C1127" s="102" t="s">
        <v>4</v>
      </c>
      <c r="D1127" s="477">
        <v>30495</v>
      </c>
      <c r="E1127" s="477"/>
      <c r="F1127" s="477"/>
      <c r="G1127" s="477"/>
      <c r="H1127" s="477"/>
      <c r="I1127" s="477" t="s">
        <v>593</v>
      </c>
      <c r="J1127" s="477"/>
      <c r="K1127" s="480">
        <f>[186]기계경비적용기준!D7</f>
        <v>1153.3</v>
      </c>
      <c r="L1127" s="477"/>
      <c r="M1127" s="477"/>
      <c r="N1127" s="103" t="s">
        <v>594</v>
      </c>
      <c r="O1127" s="477">
        <v>4413</v>
      </c>
      <c r="P1127" s="477"/>
      <c r="Q1127" s="477"/>
      <c r="R1127" s="103" t="s">
        <v>594</v>
      </c>
      <c r="S1127" s="477" t="s">
        <v>595</v>
      </c>
      <c r="T1127" s="477"/>
      <c r="U1127" s="477"/>
      <c r="V1127" s="103"/>
      <c r="W1127" s="103"/>
      <c r="X1127" s="103"/>
      <c r="Y1127" s="103"/>
      <c r="Z1127" s="104"/>
      <c r="AA1127" s="105"/>
      <c r="AB1127" s="105"/>
      <c r="AC1127" s="105">
        <f>TRUNC(TRUNC(D1127*K1127)/1000) * 1000*O1127*0.0000001</f>
        <v>15520.079699999998</v>
      </c>
      <c r="AD1127" s="106" t="s">
        <v>4</v>
      </c>
    </row>
    <row r="1128" spans="2:30" ht="19.7" customHeight="1">
      <c r="B1128" s="88" t="s">
        <v>4</v>
      </c>
      <c r="C1128" s="89" t="s">
        <v>4</v>
      </c>
      <c r="D1128" s="84"/>
      <c r="E1128" s="84"/>
      <c r="F1128" s="84"/>
      <c r="G1128" s="84"/>
      <c r="H1128" s="84"/>
      <c r="I1128" s="84"/>
      <c r="J1128" s="84"/>
      <c r="K1128" s="84"/>
      <c r="L1128" s="84"/>
      <c r="M1128" s="84"/>
      <c r="N1128" s="84"/>
      <c r="O1128" s="84"/>
      <c r="P1128" s="84"/>
      <c r="Q1128" s="84"/>
      <c r="R1128" s="84"/>
      <c r="S1128" s="84"/>
      <c r="T1128" s="84"/>
      <c r="U1128" s="84"/>
      <c r="V1128" s="84"/>
      <c r="W1128" s="84"/>
      <c r="X1128" s="84"/>
      <c r="Y1128" s="84"/>
      <c r="Z1128" s="90"/>
      <c r="AA1128" s="91"/>
      <c r="AB1128" s="91"/>
      <c r="AC1128" s="91"/>
      <c r="AD1128" s="92" t="s">
        <v>4</v>
      </c>
    </row>
    <row r="1129" spans="2:30" ht="19.7" customHeight="1">
      <c r="B1129" s="82" t="s">
        <v>1030</v>
      </c>
      <c r="C1129" s="83" t="s">
        <v>1031</v>
      </c>
      <c r="D1129" s="84"/>
      <c r="E1129" s="84"/>
      <c r="F1129" s="84"/>
      <c r="G1129" s="84"/>
      <c r="H1129" s="84"/>
      <c r="I1129" s="84"/>
      <c r="J1129" s="84"/>
      <c r="K1129" s="84"/>
      <c r="L1129" s="84"/>
      <c r="M1129" s="84"/>
      <c r="N1129" s="84"/>
      <c r="O1129" s="84"/>
      <c r="P1129" s="84"/>
      <c r="Q1129" s="84"/>
      <c r="R1129" s="84"/>
      <c r="S1129" s="84"/>
      <c r="T1129" s="84"/>
      <c r="U1129" s="84"/>
      <c r="V1129" s="84"/>
      <c r="W1129" s="84"/>
      <c r="X1129" s="84"/>
      <c r="Y1129" s="84"/>
      <c r="Z1129" s="85" t="str">
        <f>TEXT(AA1129+AB1129+AC1129,"#,##0")</f>
        <v>18,722</v>
      </c>
      <c r="AA1129" s="86">
        <f>TRUNC(AA1130)</f>
        <v>0</v>
      </c>
      <c r="AB1129" s="86">
        <f>TRUNC(AB1130)</f>
        <v>0</v>
      </c>
      <c r="AC1129" s="86">
        <f>TRUNC(AC1130)</f>
        <v>18722</v>
      </c>
      <c r="AD1129" s="87"/>
    </row>
    <row r="1130" spans="2:30" ht="19.7" customHeight="1">
      <c r="B1130" s="88" t="s">
        <v>685</v>
      </c>
      <c r="C1130" s="89" t="s">
        <v>4</v>
      </c>
      <c r="D1130" s="471">
        <v>36787</v>
      </c>
      <c r="E1130" s="471"/>
      <c r="F1130" s="471"/>
      <c r="G1130" s="471"/>
      <c r="H1130" s="471"/>
      <c r="I1130" s="471" t="s">
        <v>593</v>
      </c>
      <c r="J1130" s="471"/>
      <c r="K1130" s="476">
        <f>[186]기계경비적용기준!D7</f>
        <v>1153.3</v>
      </c>
      <c r="L1130" s="471"/>
      <c r="M1130" s="471"/>
      <c r="N1130" s="84" t="s">
        <v>594</v>
      </c>
      <c r="O1130" s="471">
        <v>4413</v>
      </c>
      <c r="P1130" s="471"/>
      <c r="Q1130" s="471"/>
      <c r="R1130" s="84" t="s">
        <v>594</v>
      </c>
      <c r="S1130" s="471" t="s">
        <v>595</v>
      </c>
      <c r="T1130" s="471"/>
      <c r="U1130" s="471"/>
      <c r="V1130" s="84"/>
      <c r="W1130" s="84"/>
      <c r="X1130" s="84"/>
      <c r="Y1130" s="84"/>
      <c r="Z1130" s="90"/>
      <c r="AA1130" s="91"/>
      <c r="AB1130" s="91"/>
      <c r="AC1130" s="91">
        <f>TRUNC(TRUNC(D1130*K1130)/1000) * 1000*O1130*0.0000001</f>
        <v>18722.593799999999</v>
      </c>
      <c r="AD1130" s="92" t="s">
        <v>4</v>
      </c>
    </row>
    <row r="1131" spans="2:30" ht="19.7" customHeight="1">
      <c r="B1131" s="88" t="s">
        <v>4</v>
      </c>
      <c r="C1131" s="89" t="s">
        <v>4</v>
      </c>
      <c r="D1131" s="84"/>
      <c r="E1131" s="84"/>
      <c r="F1131" s="84"/>
      <c r="G1131" s="84"/>
      <c r="H1131" s="84"/>
      <c r="I1131" s="84"/>
      <c r="J1131" s="84"/>
      <c r="K1131" s="84"/>
      <c r="L1131" s="84"/>
      <c r="M1131" s="84"/>
      <c r="N1131" s="84"/>
      <c r="O1131" s="84"/>
      <c r="P1131" s="84"/>
      <c r="Q1131" s="84"/>
      <c r="R1131" s="84"/>
      <c r="S1131" s="84"/>
      <c r="T1131" s="84"/>
      <c r="U1131" s="84"/>
      <c r="V1131" s="84"/>
      <c r="W1131" s="84"/>
      <c r="X1131" s="84"/>
      <c r="Y1131" s="84"/>
      <c r="Z1131" s="90"/>
      <c r="AA1131" s="91"/>
      <c r="AB1131" s="91"/>
      <c r="AC1131" s="91"/>
      <c r="AD1131" s="92" t="s">
        <v>4</v>
      </c>
    </row>
    <row r="1132" spans="2:30" ht="19.7" customHeight="1">
      <c r="B1132" s="82" t="s">
        <v>1032</v>
      </c>
      <c r="C1132" s="83" t="s">
        <v>1033</v>
      </c>
      <c r="D1132" s="84"/>
      <c r="E1132" s="84"/>
      <c r="F1132" s="84"/>
      <c r="G1132" s="84"/>
      <c r="H1132" s="84"/>
      <c r="I1132" s="84"/>
      <c r="J1132" s="84"/>
      <c r="K1132" s="84"/>
      <c r="L1132" s="84"/>
      <c r="M1132" s="84"/>
      <c r="N1132" s="84"/>
      <c r="O1132" s="84"/>
      <c r="P1132" s="84"/>
      <c r="Q1132" s="84"/>
      <c r="R1132" s="84"/>
      <c r="S1132" s="84"/>
      <c r="T1132" s="84"/>
      <c r="U1132" s="84"/>
      <c r="V1132" s="84"/>
      <c r="W1132" s="84"/>
      <c r="X1132" s="84"/>
      <c r="Y1132" s="84"/>
      <c r="Z1132" s="85" t="str">
        <f>TEXT(AA1132+AB1132+AC1132,"#,##0")</f>
        <v>27,483</v>
      </c>
      <c r="AA1132" s="86">
        <f>TRUNC(AA1133)</f>
        <v>0</v>
      </c>
      <c r="AB1132" s="86">
        <f>TRUNC(AB1133)</f>
        <v>0</v>
      </c>
      <c r="AC1132" s="86">
        <f>TRUNC(AC1133)</f>
        <v>27483</v>
      </c>
      <c r="AD1132" s="87"/>
    </row>
    <row r="1133" spans="2:30" ht="19.7" customHeight="1">
      <c r="B1133" s="88" t="s">
        <v>685</v>
      </c>
      <c r="C1133" s="89" t="s">
        <v>4</v>
      </c>
      <c r="D1133" s="471">
        <v>54001</v>
      </c>
      <c r="E1133" s="471"/>
      <c r="F1133" s="471"/>
      <c r="G1133" s="471"/>
      <c r="H1133" s="471"/>
      <c r="I1133" s="471" t="s">
        <v>593</v>
      </c>
      <c r="J1133" s="471"/>
      <c r="K1133" s="476">
        <f>[186]기계경비적용기준!D7</f>
        <v>1153.3</v>
      </c>
      <c r="L1133" s="471"/>
      <c r="M1133" s="471"/>
      <c r="N1133" s="84" t="s">
        <v>594</v>
      </c>
      <c r="O1133" s="471">
        <v>4413</v>
      </c>
      <c r="P1133" s="471"/>
      <c r="Q1133" s="471"/>
      <c r="R1133" s="84" t="s">
        <v>594</v>
      </c>
      <c r="S1133" s="471" t="s">
        <v>595</v>
      </c>
      <c r="T1133" s="471"/>
      <c r="U1133" s="471"/>
      <c r="V1133" s="84"/>
      <c r="W1133" s="84"/>
      <c r="X1133" s="84"/>
      <c r="Y1133" s="84"/>
      <c r="Z1133" s="90"/>
      <c r="AA1133" s="91"/>
      <c r="AB1133" s="91"/>
      <c r="AC1133" s="91">
        <f>TRUNC(TRUNC(D1133*K1133)/1000) * 1000*O1133*0.0000001</f>
        <v>27483.722699999998</v>
      </c>
      <c r="AD1133" s="92" t="s">
        <v>4</v>
      </c>
    </row>
    <row r="1134" spans="2:30" ht="19.7" customHeight="1">
      <c r="B1134" s="88" t="s">
        <v>4</v>
      </c>
      <c r="C1134" s="89" t="s">
        <v>4</v>
      </c>
      <c r="D1134" s="84"/>
      <c r="E1134" s="84"/>
      <c r="F1134" s="84"/>
      <c r="G1134" s="84"/>
      <c r="H1134" s="84"/>
      <c r="I1134" s="84"/>
      <c r="J1134" s="84"/>
      <c r="K1134" s="84"/>
      <c r="L1134" s="84"/>
      <c r="M1134" s="84"/>
      <c r="N1134" s="84"/>
      <c r="O1134" s="84"/>
      <c r="P1134" s="84"/>
      <c r="Q1134" s="84"/>
      <c r="R1134" s="84"/>
      <c r="S1134" s="84"/>
      <c r="T1134" s="84"/>
      <c r="U1134" s="84"/>
      <c r="V1134" s="84"/>
      <c r="W1134" s="84"/>
      <c r="X1134" s="84"/>
      <c r="Y1134" s="84"/>
      <c r="Z1134" s="90"/>
      <c r="AA1134" s="91"/>
      <c r="AB1134" s="91"/>
      <c r="AC1134" s="91"/>
      <c r="AD1134" s="92" t="s">
        <v>4</v>
      </c>
    </row>
    <row r="1135" spans="2:30" ht="19.7" customHeight="1">
      <c r="B1135" s="82" t="s">
        <v>1034</v>
      </c>
      <c r="C1135" s="83" t="s">
        <v>1035</v>
      </c>
      <c r="D1135" s="84"/>
      <c r="E1135" s="84"/>
      <c r="F1135" s="84"/>
      <c r="G1135" s="84"/>
      <c r="H1135" s="84"/>
      <c r="I1135" s="84"/>
      <c r="J1135" s="84"/>
      <c r="K1135" s="84"/>
      <c r="L1135" s="84"/>
      <c r="M1135" s="84"/>
      <c r="N1135" s="84"/>
      <c r="O1135" s="84"/>
      <c r="P1135" s="84"/>
      <c r="Q1135" s="84"/>
      <c r="R1135" s="84"/>
      <c r="S1135" s="84"/>
      <c r="T1135" s="84"/>
      <c r="U1135" s="84"/>
      <c r="V1135" s="84"/>
      <c r="W1135" s="84"/>
      <c r="X1135" s="84"/>
      <c r="Y1135" s="84"/>
      <c r="Z1135" s="85" t="str">
        <f>TEXT(AA1135+AB1135+AC1135,"#,##0")</f>
        <v>39,397</v>
      </c>
      <c r="AA1135" s="86">
        <f>TRUNC(AA1136)</f>
        <v>0</v>
      </c>
      <c r="AB1135" s="86">
        <f>TRUNC(AB1136)</f>
        <v>0</v>
      </c>
      <c r="AC1135" s="86">
        <f>TRUNC(AC1136)</f>
        <v>39397</v>
      </c>
      <c r="AD1135" s="87"/>
    </row>
    <row r="1136" spans="2:30" ht="19.7" customHeight="1">
      <c r="B1136" s="88" t="s">
        <v>685</v>
      </c>
      <c r="C1136" s="89" t="s">
        <v>4</v>
      </c>
      <c r="D1136" s="471">
        <v>77409</v>
      </c>
      <c r="E1136" s="471"/>
      <c r="F1136" s="471"/>
      <c r="G1136" s="471"/>
      <c r="H1136" s="471"/>
      <c r="I1136" s="471" t="s">
        <v>593</v>
      </c>
      <c r="J1136" s="471"/>
      <c r="K1136" s="476">
        <f>[186]기계경비적용기준!D7</f>
        <v>1153.3</v>
      </c>
      <c r="L1136" s="471"/>
      <c r="M1136" s="471"/>
      <c r="N1136" s="84" t="s">
        <v>594</v>
      </c>
      <c r="O1136" s="471">
        <v>4413</v>
      </c>
      <c r="P1136" s="471"/>
      <c r="Q1136" s="471"/>
      <c r="R1136" s="84" t="s">
        <v>594</v>
      </c>
      <c r="S1136" s="471" t="s">
        <v>595</v>
      </c>
      <c r="T1136" s="471"/>
      <c r="U1136" s="471"/>
      <c r="V1136" s="84"/>
      <c r="W1136" s="84"/>
      <c r="X1136" s="84"/>
      <c r="Y1136" s="84"/>
      <c r="Z1136" s="90"/>
      <c r="AA1136" s="91"/>
      <c r="AB1136" s="91"/>
      <c r="AC1136" s="91">
        <f>TRUNC(TRUNC(D1136*K1136)/1000) * 1000*O1136*0.0000001</f>
        <v>39397.057499999995</v>
      </c>
      <c r="AD1136" s="92" t="s">
        <v>4</v>
      </c>
    </row>
    <row r="1137" spans="2:30" ht="19.7" customHeight="1">
      <c r="B1137" s="88" t="s">
        <v>4</v>
      </c>
      <c r="C1137" s="89" t="s">
        <v>4</v>
      </c>
      <c r="D1137" s="84"/>
      <c r="E1137" s="84"/>
      <c r="F1137" s="84"/>
      <c r="G1137" s="84"/>
      <c r="H1137" s="84"/>
      <c r="I1137" s="84"/>
      <c r="J1137" s="84"/>
      <c r="K1137" s="84"/>
      <c r="L1137" s="84"/>
      <c r="M1137" s="84"/>
      <c r="N1137" s="84"/>
      <c r="O1137" s="84"/>
      <c r="P1137" s="84"/>
      <c r="Q1137" s="84"/>
      <c r="R1137" s="84"/>
      <c r="S1137" s="84"/>
      <c r="T1137" s="84"/>
      <c r="U1137" s="84"/>
      <c r="V1137" s="84"/>
      <c r="W1137" s="84"/>
      <c r="X1137" s="84"/>
      <c r="Y1137" s="84"/>
      <c r="Z1137" s="90"/>
      <c r="AA1137" s="91"/>
      <c r="AB1137" s="91"/>
      <c r="AC1137" s="91"/>
      <c r="AD1137" s="92" t="s">
        <v>4</v>
      </c>
    </row>
    <row r="1138" spans="2:30" ht="19.7" customHeight="1">
      <c r="B1138" s="82" t="s">
        <v>1036</v>
      </c>
      <c r="C1138" s="83" t="s">
        <v>1037</v>
      </c>
      <c r="D1138" s="84"/>
      <c r="E1138" s="84"/>
      <c r="F1138" s="84"/>
      <c r="G1138" s="84"/>
      <c r="H1138" s="84"/>
      <c r="I1138" s="84"/>
      <c r="J1138" s="84"/>
      <c r="K1138" s="84"/>
      <c r="L1138" s="84"/>
      <c r="M1138" s="84"/>
      <c r="N1138" s="84"/>
      <c r="O1138" s="84"/>
      <c r="P1138" s="84"/>
      <c r="Q1138" s="84"/>
      <c r="R1138" s="84"/>
      <c r="S1138" s="84"/>
      <c r="T1138" s="84"/>
      <c r="U1138" s="84"/>
      <c r="V1138" s="84"/>
      <c r="W1138" s="84"/>
      <c r="X1138" s="84"/>
      <c r="Y1138" s="84"/>
      <c r="Z1138" s="85" t="str">
        <f>TEXT(AA1138+AB1138+AC1138,"#,##0")</f>
        <v>64,133</v>
      </c>
      <c r="AA1138" s="86">
        <f>TRUNC(AA1139)</f>
        <v>0</v>
      </c>
      <c r="AB1138" s="86">
        <f>TRUNC(AB1139)</f>
        <v>0</v>
      </c>
      <c r="AC1138" s="86">
        <f>TRUNC(AC1139)</f>
        <v>64133</v>
      </c>
      <c r="AD1138" s="87"/>
    </row>
    <row r="1139" spans="2:30" ht="19.7" customHeight="1">
      <c r="B1139" s="88" t="s">
        <v>685</v>
      </c>
      <c r="C1139" s="89" t="s">
        <v>4</v>
      </c>
      <c r="D1139" s="471">
        <v>126012</v>
      </c>
      <c r="E1139" s="471"/>
      <c r="F1139" s="471"/>
      <c r="G1139" s="471"/>
      <c r="H1139" s="471"/>
      <c r="I1139" s="471" t="s">
        <v>593</v>
      </c>
      <c r="J1139" s="471"/>
      <c r="K1139" s="476">
        <f>[186]기계경비적용기준!D7</f>
        <v>1153.3</v>
      </c>
      <c r="L1139" s="471"/>
      <c r="M1139" s="471"/>
      <c r="N1139" s="84" t="s">
        <v>594</v>
      </c>
      <c r="O1139" s="471">
        <v>4413</v>
      </c>
      <c r="P1139" s="471"/>
      <c r="Q1139" s="471"/>
      <c r="R1139" s="84" t="s">
        <v>594</v>
      </c>
      <c r="S1139" s="471" t="s">
        <v>595</v>
      </c>
      <c r="T1139" s="471"/>
      <c r="U1139" s="471"/>
      <c r="V1139" s="84"/>
      <c r="W1139" s="84"/>
      <c r="X1139" s="84"/>
      <c r="Y1139" s="84"/>
      <c r="Z1139" s="90"/>
      <c r="AA1139" s="91"/>
      <c r="AB1139" s="91"/>
      <c r="AC1139" s="91">
        <f>TRUNC(TRUNC(D1139*K1139)/1000) * 1000*O1139*0.0000001</f>
        <v>64133.687699999995</v>
      </c>
      <c r="AD1139" s="92" t="s">
        <v>4</v>
      </c>
    </row>
    <row r="1140" spans="2:30" ht="19.7" customHeight="1">
      <c r="B1140" s="88" t="s">
        <v>4</v>
      </c>
      <c r="C1140" s="89" t="s">
        <v>4</v>
      </c>
      <c r="D1140" s="84"/>
      <c r="E1140" s="84"/>
      <c r="F1140" s="84"/>
      <c r="G1140" s="84"/>
      <c r="H1140" s="84"/>
      <c r="I1140" s="84"/>
      <c r="J1140" s="84"/>
      <c r="K1140" s="84"/>
      <c r="L1140" s="84"/>
      <c r="M1140" s="84"/>
      <c r="N1140" s="84"/>
      <c r="O1140" s="84"/>
      <c r="P1140" s="84"/>
      <c r="Q1140" s="84"/>
      <c r="R1140" s="84"/>
      <c r="S1140" s="84"/>
      <c r="T1140" s="84"/>
      <c r="U1140" s="84"/>
      <c r="V1140" s="84"/>
      <c r="W1140" s="84"/>
      <c r="X1140" s="84"/>
      <c r="Y1140" s="84"/>
      <c r="Z1140" s="90"/>
      <c r="AA1140" s="91"/>
      <c r="AB1140" s="91"/>
      <c r="AC1140" s="91"/>
      <c r="AD1140" s="92" t="s">
        <v>4</v>
      </c>
    </row>
    <row r="1141" spans="2:30" ht="19.7" customHeight="1">
      <c r="B1141" s="82" t="s">
        <v>1038</v>
      </c>
      <c r="C1141" s="83" t="s">
        <v>654</v>
      </c>
      <c r="D1141" s="84"/>
      <c r="E1141" s="84"/>
      <c r="F1141" s="84"/>
      <c r="G1141" s="84"/>
      <c r="H1141" s="84"/>
      <c r="I1141" s="84"/>
      <c r="J1141" s="84"/>
      <c r="K1141" s="84"/>
      <c r="L1141" s="84"/>
      <c r="M1141" s="84"/>
      <c r="N1141" s="84"/>
      <c r="O1141" s="84"/>
      <c r="P1141" s="84"/>
      <c r="Q1141" s="84"/>
      <c r="R1141" s="84"/>
      <c r="S1141" s="84"/>
      <c r="T1141" s="84"/>
      <c r="U1141" s="84"/>
      <c r="V1141" s="84"/>
      <c r="W1141" s="84"/>
      <c r="X1141" s="84"/>
      <c r="Y1141" s="84"/>
      <c r="Z1141" s="85" t="str">
        <f>TEXT(AA1141+AB1141+AC1141,"#,##0")</f>
        <v>18,399</v>
      </c>
      <c r="AA1141" s="86">
        <f>TRUNC(AA1142)</f>
        <v>0</v>
      </c>
      <c r="AB1141" s="86">
        <f>TRUNC(AB1142)</f>
        <v>0</v>
      </c>
      <c r="AC1141" s="86">
        <f>TRUNC(AC1142)</f>
        <v>18399</v>
      </c>
      <c r="AD1141" s="87"/>
    </row>
    <row r="1142" spans="2:30" ht="19.7" customHeight="1">
      <c r="B1142" s="88" t="s">
        <v>685</v>
      </c>
      <c r="C1142" s="89" t="s">
        <v>4</v>
      </c>
      <c r="D1142" s="471">
        <v>40987000</v>
      </c>
      <c r="E1142" s="471"/>
      <c r="F1142" s="471"/>
      <c r="G1142" s="471"/>
      <c r="H1142" s="471"/>
      <c r="I1142" s="471" t="s">
        <v>605</v>
      </c>
      <c r="J1142" s="471"/>
      <c r="K1142" s="471">
        <v>4489</v>
      </c>
      <c r="L1142" s="471"/>
      <c r="M1142" s="471"/>
      <c r="N1142" s="84" t="s">
        <v>594</v>
      </c>
      <c r="O1142" s="471" t="s">
        <v>595</v>
      </c>
      <c r="P1142" s="471"/>
      <c r="Q1142" s="471"/>
      <c r="R1142" s="84"/>
      <c r="S1142" s="84"/>
      <c r="T1142" s="84"/>
      <c r="U1142" s="84"/>
      <c r="V1142" s="84"/>
      <c r="W1142" s="84"/>
      <c r="X1142" s="84"/>
      <c r="Y1142" s="84"/>
      <c r="Z1142" s="90"/>
      <c r="AA1142" s="91"/>
      <c r="AB1142" s="91"/>
      <c r="AC1142" s="91">
        <f>TRUNC(D1142*K1142*0.0000001,0)</f>
        <v>18399</v>
      </c>
      <c r="AD1142" s="92" t="s">
        <v>4</v>
      </c>
    </row>
    <row r="1143" spans="2:30" ht="19.7" customHeight="1">
      <c r="B1143" s="88" t="s">
        <v>4</v>
      </c>
      <c r="C1143" s="89" t="s">
        <v>4</v>
      </c>
      <c r="D1143" s="84"/>
      <c r="E1143" s="84"/>
      <c r="F1143" s="84"/>
      <c r="G1143" s="84"/>
      <c r="H1143" s="84"/>
      <c r="I1143" s="84"/>
      <c r="J1143" s="84"/>
      <c r="K1143" s="84"/>
      <c r="L1143" s="84"/>
      <c r="M1143" s="84"/>
      <c r="N1143" s="84"/>
      <c r="O1143" s="84"/>
      <c r="P1143" s="84"/>
      <c r="Q1143" s="84"/>
      <c r="R1143" s="84"/>
      <c r="S1143" s="84"/>
      <c r="T1143" s="84"/>
      <c r="U1143" s="84"/>
      <c r="V1143" s="84"/>
      <c r="W1143" s="84"/>
      <c r="X1143" s="84"/>
      <c r="Y1143" s="84"/>
      <c r="Z1143" s="90"/>
      <c r="AA1143" s="91"/>
      <c r="AB1143" s="91"/>
      <c r="AC1143" s="91"/>
      <c r="AD1143" s="92" t="s">
        <v>4</v>
      </c>
    </row>
    <row r="1144" spans="2:30" ht="19.7" customHeight="1">
      <c r="B1144" s="82" t="s">
        <v>1039</v>
      </c>
      <c r="C1144" s="83" t="s">
        <v>633</v>
      </c>
      <c r="D1144" s="84"/>
      <c r="E1144" s="84"/>
      <c r="F1144" s="84"/>
      <c r="G1144" s="84"/>
      <c r="H1144" s="84"/>
      <c r="I1144" s="84"/>
      <c r="J1144" s="84"/>
      <c r="K1144" s="84"/>
      <c r="L1144" s="84"/>
      <c r="M1144" s="84"/>
      <c r="N1144" s="84"/>
      <c r="O1144" s="84"/>
      <c r="P1144" s="84"/>
      <c r="Q1144" s="84"/>
      <c r="R1144" s="84"/>
      <c r="S1144" s="84"/>
      <c r="T1144" s="84"/>
      <c r="U1144" s="84"/>
      <c r="V1144" s="84"/>
      <c r="W1144" s="84"/>
      <c r="X1144" s="84"/>
      <c r="Y1144" s="84"/>
      <c r="Z1144" s="85" t="str">
        <f>TEXT(AA1144+AB1144+AC1144,"#,##0")</f>
        <v>20,284</v>
      </c>
      <c r="AA1144" s="86">
        <f>TRUNC(AA1145)</f>
        <v>0</v>
      </c>
      <c r="AB1144" s="86">
        <f>TRUNC(AB1145)</f>
        <v>0</v>
      </c>
      <c r="AC1144" s="86">
        <f>TRUNC(AC1145)</f>
        <v>20284</v>
      </c>
      <c r="AD1144" s="87"/>
    </row>
    <row r="1145" spans="2:30" ht="19.7" customHeight="1">
      <c r="B1145" s="88" t="s">
        <v>685</v>
      </c>
      <c r="C1145" s="89" t="s">
        <v>4</v>
      </c>
      <c r="D1145" s="471">
        <v>45187000</v>
      </c>
      <c r="E1145" s="471"/>
      <c r="F1145" s="471"/>
      <c r="G1145" s="471"/>
      <c r="H1145" s="471"/>
      <c r="I1145" s="471" t="s">
        <v>605</v>
      </c>
      <c r="J1145" s="471"/>
      <c r="K1145" s="471">
        <v>4489</v>
      </c>
      <c r="L1145" s="471"/>
      <c r="M1145" s="471"/>
      <c r="N1145" s="84" t="s">
        <v>594</v>
      </c>
      <c r="O1145" s="471" t="s">
        <v>595</v>
      </c>
      <c r="P1145" s="471"/>
      <c r="Q1145" s="471"/>
      <c r="R1145" s="84"/>
      <c r="S1145" s="84"/>
      <c r="T1145" s="84"/>
      <c r="U1145" s="84"/>
      <c r="V1145" s="84"/>
      <c r="W1145" s="84"/>
      <c r="X1145" s="84"/>
      <c r="Y1145" s="84"/>
      <c r="Z1145" s="90"/>
      <c r="AA1145" s="91"/>
      <c r="AB1145" s="91"/>
      <c r="AC1145" s="91">
        <f>TRUNC(D1145*K1145*0.0000001,0)</f>
        <v>20284</v>
      </c>
      <c r="AD1145" s="92" t="s">
        <v>4</v>
      </c>
    </row>
    <row r="1146" spans="2:30" ht="19.7" customHeight="1">
      <c r="B1146" s="88" t="s">
        <v>4</v>
      </c>
      <c r="C1146" s="89" t="s">
        <v>4</v>
      </c>
      <c r="D1146" s="84"/>
      <c r="E1146" s="84"/>
      <c r="F1146" s="84"/>
      <c r="G1146" s="84"/>
      <c r="H1146" s="84"/>
      <c r="I1146" s="84"/>
      <c r="J1146" s="84"/>
      <c r="K1146" s="84"/>
      <c r="L1146" s="84"/>
      <c r="M1146" s="84"/>
      <c r="N1146" s="84"/>
      <c r="O1146" s="84"/>
      <c r="P1146" s="84"/>
      <c r="Q1146" s="84"/>
      <c r="R1146" s="84"/>
      <c r="S1146" s="84"/>
      <c r="T1146" s="84"/>
      <c r="U1146" s="84"/>
      <c r="V1146" s="84"/>
      <c r="W1146" s="84"/>
      <c r="X1146" s="84"/>
      <c r="Y1146" s="84"/>
      <c r="Z1146" s="90"/>
      <c r="AA1146" s="91"/>
      <c r="AB1146" s="91"/>
      <c r="AC1146" s="91"/>
      <c r="AD1146" s="92" t="s">
        <v>4</v>
      </c>
    </row>
    <row r="1147" spans="2:30" ht="19.7" customHeight="1">
      <c r="B1147" s="82" t="s">
        <v>1040</v>
      </c>
      <c r="C1147" s="83" t="s">
        <v>1041</v>
      </c>
      <c r="D1147" s="84"/>
      <c r="E1147" s="84"/>
      <c r="F1147" s="84"/>
      <c r="G1147" s="84"/>
      <c r="H1147" s="84"/>
      <c r="I1147" s="84"/>
      <c r="J1147" s="84"/>
      <c r="K1147" s="84"/>
      <c r="L1147" s="84"/>
      <c r="M1147" s="84"/>
      <c r="N1147" s="84"/>
      <c r="O1147" s="84"/>
      <c r="P1147" s="84"/>
      <c r="Q1147" s="84"/>
      <c r="R1147" s="84"/>
      <c r="S1147" s="84"/>
      <c r="T1147" s="84"/>
      <c r="U1147" s="84"/>
      <c r="V1147" s="84"/>
      <c r="W1147" s="84"/>
      <c r="X1147" s="84"/>
      <c r="Y1147" s="84"/>
      <c r="Z1147" s="85" t="str">
        <f>TEXT(AA1147+AB1147+AC1147,"#,##0")</f>
        <v>21,384</v>
      </c>
      <c r="AA1147" s="86">
        <f>TRUNC(AA1148)</f>
        <v>0</v>
      </c>
      <c r="AB1147" s="86">
        <f>TRUNC(AB1148)</f>
        <v>0</v>
      </c>
      <c r="AC1147" s="86">
        <f>TRUNC(AC1148)</f>
        <v>21384</v>
      </c>
      <c r="AD1147" s="87"/>
    </row>
    <row r="1148" spans="2:30" ht="19.7" customHeight="1">
      <c r="B1148" s="88" t="s">
        <v>685</v>
      </c>
      <c r="C1148" s="89" t="s">
        <v>4</v>
      </c>
      <c r="D1148" s="471">
        <v>47637000</v>
      </c>
      <c r="E1148" s="471"/>
      <c r="F1148" s="471"/>
      <c r="G1148" s="471"/>
      <c r="H1148" s="471"/>
      <c r="I1148" s="471" t="s">
        <v>605</v>
      </c>
      <c r="J1148" s="471"/>
      <c r="K1148" s="471">
        <v>4489</v>
      </c>
      <c r="L1148" s="471"/>
      <c r="M1148" s="471"/>
      <c r="N1148" s="84" t="s">
        <v>594</v>
      </c>
      <c r="O1148" s="471" t="s">
        <v>595</v>
      </c>
      <c r="P1148" s="471"/>
      <c r="Q1148" s="471"/>
      <c r="R1148" s="84"/>
      <c r="S1148" s="84"/>
      <c r="T1148" s="84"/>
      <c r="U1148" s="84"/>
      <c r="V1148" s="84"/>
      <c r="W1148" s="84"/>
      <c r="X1148" s="84"/>
      <c r="Y1148" s="84"/>
      <c r="Z1148" s="90"/>
      <c r="AA1148" s="91"/>
      <c r="AB1148" s="91"/>
      <c r="AC1148" s="91">
        <f>TRUNC(D1148*K1148*0.0000001,0)</f>
        <v>21384</v>
      </c>
      <c r="AD1148" s="92" t="s">
        <v>4</v>
      </c>
    </row>
    <row r="1149" spans="2:30" ht="19.7" customHeight="1">
      <c r="B1149" s="88" t="s">
        <v>4</v>
      </c>
      <c r="C1149" s="89" t="s">
        <v>4</v>
      </c>
      <c r="D1149" s="84"/>
      <c r="E1149" s="84"/>
      <c r="F1149" s="84"/>
      <c r="G1149" s="84"/>
      <c r="H1149" s="84"/>
      <c r="I1149" s="84"/>
      <c r="J1149" s="84"/>
      <c r="K1149" s="84"/>
      <c r="L1149" s="84"/>
      <c r="M1149" s="84"/>
      <c r="N1149" s="84"/>
      <c r="O1149" s="84"/>
      <c r="P1149" s="84"/>
      <c r="Q1149" s="84"/>
      <c r="R1149" s="84"/>
      <c r="S1149" s="84"/>
      <c r="T1149" s="84"/>
      <c r="U1149" s="84"/>
      <c r="V1149" s="84"/>
      <c r="W1149" s="84"/>
      <c r="X1149" s="84"/>
      <c r="Y1149" s="84"/>
      <c r="Z1149" s="90"/>
      <c r="AA1149" s="91"/>
      <c r="AB1149" s="91"/>
      <c r="AC1149" s="91"/>
      <c r="AD1149" s="92" t="s">
        <v>4</v>
      </c>
    </row>
    <row r="1150" spans="2:30" ht="19.7" customHeight="1">
      <c r="B1150" s="82" t="s">
        <v>1042</v>
      </c>
      <c r="C1150" s="83" t="s">
        <v>1043</v>
      </c>
      <c r="D1150" s="84"/>
      <c r="E1150" s="84"/>
      <c r="F1150" s="84"/>
      <c r="G1150" s="84"/>
      <c r="H1150" s="84"/>
      <c r="I1150" s="84"/>
      <c r="J1150" s="84"/>
      <c r="K1150" s="84"/>
      <c r="L1150" s="84"/>
      <c r="M1150" s="84"/>
      <c r="N1150" s="84"/>
      <c r="O1150" s="84"/>
      <c r="P1150" s="84"/>
      <c r="Q1150" s="84"/>
      <c r="R1150" s="84"/>
      <c r="S1150" s="84"/>
      <c r="T1150" s="84"/>
      <c r="U1150" s="84"/>
      <c r="V1150" s="84"/>
      <c r="W1150" s="84"/>
      <c r="X1150" s="84"/>
      <c r="Y1150" s="84"/>
      <c r="Z1150" s="85" t="str">
        <f>TEXT(AA1150+AB1150+AC1150,"#,##0")</f>
        <v>24,061</v>
      </c>
      <c r="AA1150" s="86">
        <f>TRUNC(AA1151)</f>
        <v>0</v>
      </c>
      <c r="AB1150" s="86">
        <f>TRUNC(AB1151)</f>
        <v>0</v>
      </c>
      <c r="AC1150" s="86">
        <f>TRUNC(AC1151)</f>
        <v>24061</v>
      </c>
      <c r="AD1150" s="87"/>
    </row>
    <row r="1151" spans="2:30" ht="19.7" customHeight="1">
      <c r="B1151" s="88" t="s">
        <v>685</v>
      </c>
      <c r="C1151" s="89" t="s">
        <v>4</v>
      </c>
      <c r="D1151" s="471">
        <v>53600000</v>
      </c>
      <c r="E1151" s="471"/>
      <c r="F1151" s="471"/>
      <c r="G1151" s="471"/>
      <c r="H1151" s="471"/>
      <c r="I1151" s="471" t="s">
        <v>605</v>
      </c>
      <c r="J1151" s="471"/>
      <c r="K1151" s="471">
        <v>4489</v>
      </c>
      <c r="L1151" s="471"/>
      <c r="M1151" s="471"/>
      <c r="N1151" s="84" t="s">
        <v>594</v>
      </c>
      <c r="O1151" s="471" t="s">
        <v>595</v>
      </c>
      <c r="P1151" s="471"/>
      <c r="Q1151" s="471"/>
      <c r="R1151" s="84"/>
      <c r="S1151" s="84"/>
      <c r="T1151" s="84"/>
      <c r="U1151" s="84"/>
      <c r="V1151" s="84"/>
      <c r="W1151" s="84"/>
      <c r="X1151" s="84"/>
      <c r="Y1151" s="84"/>
      <c r="Z1151" s="90"/>
      <c r="AA1151" s="91"/>
      <c r="AB1151" s="91"/>
      <c r="AC1151" s="91">
        <f>TRUNC(D1151*K1151*0.0000001,0)</f>
        <v>24061</v>
      </c>
      <c r="AD1151" s="92" t="s">
        <v>4</v>
      </c>
    </row>
    <row r="1152" spans="2:30" ht="19.7" customHeight="1">
      <c r="B1152" s="88" t="s">
        <v>4</v>
      </c>
      <c r="C1152" s="89" t="s">
        <v>4</v>
      </c>
      <c r="D1152" s="84"/>
      <c r="E1152" s="84"/>
      <c r="F1152" s="84"/>
      <c r="G1152" s="84"/>
      <c r="H1152" s="84"/>
      <c r="I1152" s="84"/>
      <c r="J1152" s="84"/>
      <c r="K1152" s="84"/>
      <c r="L1152" s="84"/>
      <c r="M1152" s="84"/>
      <c r="N1152" s="84"/>
      <c r="O1152" s="84"/>
      <c r="P1152" s="84"/>
      <c r="Q1152" s="84"/>
      <c r="R1152" s="84"/>
      <c r="S1152" s="84"/>
      <c r="T1152" s="84"/>
      <c r="U1152" s="84"/>
      <c r="V1152" s="84"/>
      <c r="W1152" s="84"/>
      <c r="X1152" s="84"/>
      <c r="Y1152" s="84"/>
      <c r="Z1152" s="90"/>
      <c r="AA1152" s="91"/>
      <c r="AB1152" s="91"/>
      <c r="AC1152" s="91"/>
      <c r="AD1152" s="92" t="s">
        <v>4</v>
      </c>
    </row>
    <row r="1153" spans="2:30" ht="19.7" customHeight="1">
      <c r="B1153" s="107" t="s">
        <v>1044</v>
      </c>
      <c r="C1153" s="108" t="s">
        <v>1045</v>
      </c>
      <c r="D1153" s="103"/>
      <c r="E1153" s="103"/>
      <c r="F1153" s="103"/>
      <c r="G1153" s="103"/>
      <c r="H1153" s="103"/>
      <c r="I1153" s="103"/>
      <c r="J1153" s="103"/>
      <c r="K1153" s="103"/>
      <c r="L1153" s="103"/>
      <c r="M1153" s="103"/>
      <c r="N1153" s="103"/>
      <c r="O1153" s="103"/>
      <c r="P1153" s="103"/>
      <c r="Q1153" s="103"/>
      <c r="R1153" s="103"/>
      <c r="S1153" s="103"/>
      <c r="T1153" s="103"/>
      <c r="U1153" s="103"/>
      <c r="V1153" s="103"/>
      <c r="W1153" s="103"/>
      <c r="X1153" s="103"/>
      <c r="Y1153" s="103"/>
      <c r="Z1153" s="109" t="str">
        <f>TEXT(AA1153+AB1153+AC1153,"#,##0")</f>
        <v>27,685</v>
      </c>
      <c r="AA1153" s="110">
        <f>TRUNC(AA1154)</f>
        <v>0</v>
      </c>
      <c r="AB1153" s="110">
        <f>TRUNC(AB1154)</f>
        <v>0</v>
      </c>
      <c r="AC1153" s="110">
        <f>TRUNC(AC1154)</f>
        <v>27685</v>
      </c>
      <c r="AD1153" s="111"/>
    </row>
    <row r="1154" spans="2:30" ht="19.7" customHeight="1">
      <c r="B1154" s="88" t="s">
        <v>685</v>
      </c>
      <c r="C1154" s="89" t="s">
        <v>4</v>
      </c>
      <c r="D1154" s="471">
        <v>61675000</v>
      </c>
      <c r="E1154" s="471"/>
      <c r="F1154" s="471"/>
      <c r="G1154" s="471"/>
      <c r="H1154" s="471"/>
      <c r="I1154" s="471" t="s">
        <v>605</v>
      </c>
      <c r="J1154" s="471"/>
      <c r="K1154" s="471">
        <v>4489</v>
      </c>
      <c r="L1154" s="471"/>
      <c r="M1154" s="471"/>
      <c r="N1154" s="84" t="s">
        <v>594</v>
      </c>
      <c r="O1154" s="471" t="s">
        <v>595</v>
      </c>
      <c r="P1154" s="471"/>
      <c r="Q1154" s="471"/>
      <c r="R1154" s="84"/>
      <c r="S1154" s="84"/>
      <c r="T1154" s="84"/>
      <c r="U1154" s="84"/>
      <c r="V1154" s="84"/>
      <c r="W1154" s="84"/>
      <c r="X1154" s="84"/>
      <c r="Y1154" s="84"/>
      <c r="Z1154" s="90"/>
      <c r="AA1154" s="91"/>
      <c r="AB1154" s="91"/>
      <c r="AC1154" s="91">
        <f>TRUNC(D1154*K1154*0.0000001,0)</f>
        <v>27685</v>
      </c>
      <c r="AD1154" s="92" t="s">
        <v>4</v>
      </c>
    </row>
    <row r="1155" spans="2:30" ht="19.7" customHeight="1">
      <c r="B1155" s="88" t="s">
        <v>4</v>
      </c>
      <c r="C1155" s="89" t="s">
        <v>4</v>
      </c>
      <c r="D1155" s="84"/>
      <c r="E1155" s="84"/>
      <c r="F1155" s="84"/>
      <c r="G1155" s="84"/>
      <c r="H1155" s="84"/>
      <c r="I1155" s="84"/>
      <c r="J1155" s="84"/>
      <c r="K1155" s="84"/>
      <c r="L1155" s="84"/>
      <c r="M1155" s="84"/>
      <c r="N1155" s="84"/>
      <c r="O1155" s="84"/>
      <c r="P1155" s="84"/>
      <c r="Q1155" s="84"/>
      <c r="R1155" s="84"/>
      <c r="S1155" s="84"/>
      <c r="T1155" s="84"/>
      <c r="U1155" s="84"/>
      <c r="V1155" s="84"/>
      <c r="W1155" s="84"/>
      <c r="X1155" s="84"/>
      <c r="Y1155" s="84"/>
      <c r="Z1155" s="90"/>
      <c r="AA1155" s="91"/>
      <c r="AB1155" s="91"/>
      <c r="AC1155" s="91"/>
      <c r="AD1155" s="92" t="s">
        <v>4</v>
      </c>
    </row>
    <row r="1156" spans="2:30" ht="19.7" customHeight="1">
      <c r="B1156" s="82" t="s">
        <v>1046</v>
      </c>
      <c r="C1156" s="83" t="s">
        <v>1047</v>
      </c>
      <c r="D1156" s="84"/>
      <c r="E1156" s="84"/>
      <c r="F1156" s="84"/>
      <c r="G1156" s="84"/>
      <c r="H1156" s="84"/>
      <c r="I1156" s="84"/>
      <c r="J1156" s="84"/>
      <c r="K1156" s="84"/>
      <c r="L1156" s="84"/>
      <c r="M1156" s="84"/>
      <c r="N1156" s="84"/>
      <c r="O1156" s="84"/>
      <c r="P1156" s="84"/>
      <c r="Q1156" s="84"/>
      <c r="R1156" s="84"/>
      <c r="S1156" s="84"/>
      <c r="T1156" s="84"/>
      <c r="U1156" s="84"/>
      <c r="V1156" s="84"/>
      <c r="W1156" s="84"/>
      <c r="X1156" s="84"/>
      <c r="Y1156" s="84"/>
      <c r="Z1156" s="85" t="str">
        <f>TEXT(AA1156+AB1156+AC1156,"#,##0")</f>
        <v>35,369</v>
      </c>
      <c r="AA1156" s="86">
        <f>TRUNC(AA1157+AA1158+AA1159+AA1160)</f>
        <v>22864</v>
      </c>
      <c r="AB1156" s="86">
        <f>TRUNC(AB1157+AB1158+AB1159+AB1160)</f>
        <v>10759</v>
      </c>
      <c r="AC1156" s="86">
        <f>TRUNC(AC1157+AC1158+AC1159+AC1160)</f>
        <v>1746</v>
      </c>
      <c r="AD1156" s="87"/>
    </row>
    <row r="1157" spans="2:30" ht="19.7" customHeight="1">
      <c r="B1157" s="88" t="s">
        <v>592</v>
      </c>
      <c r="C1157" s="89" t="s">
        <v>4</v>
      </c>
      <c r="D1157" s="471">
        <v>10500000</v>
      </c>
      <c r="E1157" s="471"/>
      <c r="F1157" s="471"/>
      <c r="G1157" s="471"/>
      <c r="H1157" s="471"/>
      <c r="I1157" s="471" t="s">
        <v>605</v>
      </c>
      <c r="J1157" s="471"/>
      <c r="K1157" s="471">
        <v>1663</v>
      </c>
      <c r="L1157" s="471"/>
      <c r="M1157" s="471"/>
      <c r="N1157" s="84" t="s">
        <v>594</v>
      </c>
      <c r="O1157" s="471" t="s">
        <v>595</v>
      </c>
      <c r="P1157" s="471"/>
      <c r="Q1157" s="471"/>
      <c r="R1157" s="84"/>
      <c r="S1157" s="84"/>
      <c r="T1157" s="84"/>
      <c r="U1157" s="84"/>
      <c r="V1157" s="84"/>
      <c r="W1157" s="84"/>
      <c r="X1157" s="84"/>
      <c r="Y1157" s="84"/>
      <c r="Z1157" s="90"/>
      <c r="AA1157" s="91"/>
      <c r="AB1157" s="91"/>
      <c r="AC1157" s="91">
        <f>TRUNC(D1157*K1157*0.0000001,0)</f>
        <v>1746</v>
      </c>
      <c r="AD1157" s="92" t="s">
        <v>4</v>
      </c>
    </row>
    <row r="1158" spans="2:30" ht="19.7" customHeight="1">
      <c r="B1158" s="88" t="s">
        <v>596</v>
      </c>
      <c r="C1158" s="89" t="s">
        <v>597</v>
      </c>
      <c r="D1158" s="470">
        <v>6.2</v>
      </c>
      <c r="E1158" s="471"/>
      <c r="F1158" s="471"/>
      <c r="G1158" s="471"/>
      <c r="H1158" s="84" t="s">
        <v>598</v>
      </c>
      <c r="I1158" s="84" t="s">
        <v>594</v>
      </c>
      <c r="J1158" s="471">
        <f>[186]자재단가!R6</f>
        <v>1496</v>
      </c>
      <c r="K1158" s="471"/>
      <c r="L1158" s="471"/>
      <c r="M1158" s="471"/>
      <c r="N1158" s="84"/>
      <c r="O1158" s="84"/>
      <c r="P1158" s="84"/>
      <c r="Q1158" s="84"/>
      <c r="R1158" s="84"/>
      <c r="S1158" s="84"/>
      <c r="T1158" s="84"/>
      <c r="U1158" s="84"/>
      <c r="V1158" s="84"/>
      <c r="W1158" s="84"/>
      <c r="X1158" s="84"/>
      <c r="Y1158" s="84"/>
      <c r="Z1158" s="90"/>
      <c r="AA1158" s="91"/>
      <c r="AB1158" s="91">
        <f>TRUNC(D1158*J1158,0)</f>
        <v>9275</v>
      </c>
      <c r="AC1158" s="91"/>
      <c r="AD1158" s="92" t="s">
        <v>4</v>
      </c>
    </row>
    <row r="1159" spans="2:30" ht="19.7" customHeight="1">
      <c r="B1159" s="88" t="s">
        <v>599</v>
      </c>
      <c r="C1159" s="89" t="s">
        <v>600</v>
      </c>
      <c r="D1159" s="470">
        <v>16</v>
      </c>
      <c r="E1159" s="471"/>
      <c r="F1159" s="471"/>
      <c r="G1159" s="471"/>
      <c r="H1159" s="84" t="s">
        <v>601</v>
      </c>
      <c r="I1159" s="84" t="s">
        <v>594</v>
      </c>
      <c r="J1159" s="471">
        <f>AB1158</f>
        <v>9275</v>
      </c>
      <c r="K1159" s="471"/>
      <c r="L1159" s="471"/>
      <c r="M1159" s="471"/>
      <c r="N1159" s="84"/>
      <c r="O1159" s="84"/>
      <c r="P1159" s="84"/>
      <c r="Q1159" s="84"/>
      <c r="R1159" s="84"/>
      <c r="S1159" s="84"/>
      <c r="T1159" s="84"/>
      <c r="U1159" s="84"/>
      <c r="V1159" s="84"/>
      <c r="W1159" s="84"/>
      <c r="X1159" s="84"/>
      <c r="Y1159" s="84"/>
      <c r="Z1159" s="90"/>
      <c r="AA1159" s="91"/>
      <c r="AB1159" s="91">
        <f>TRUNC(D1159/100*J1159,0)</f>
        <v>1484</v>
      </c>
      <c r="AC1159" s="91"/>
      <c r="AD1159" s="92" t="s">
        <v>4</v>
      </c>
    </row>
    <row r="1160" spans="2:30" ht="19.7" customHeight="1">
      <c r="B1160" s="88" t="s">
        <v>602</v>
      </c>
      <c r="C1160" s="89" t="s">
        <v>4</v>
      </c>
      <c r="D1160" s="472">
        <v>1</v>
      </c>
      <c r="E1160" s="471"/>
      <c r="F1160" s="471"/>
      <c r="G1160" s="84" t="s">
        <v>98</v>
      </c>
      <c r="H1160" s="84" t="s">
        <v>594</v>
      </c>
      <c r="I1160" s="471">
        <f>[186]노임단가!L55</f>
        <v>109748</v>
      </c>
      <c r="J1160" s="471"/>
      <c r="K1160" s="471"/>
      <c r="L1160" s="471"/>
      <c r="M1160" s="84" t="s">
        <v>594</v>
      </c>
      <c r="N1160" s="471" t="s">
        <v>603</v>
      </c>
      <c r="O1160" s="471"/>
      <c r="P1160" s="471"/>
      <c r="Q1160" s="471"/>
      <c r="R1160" s="471"/>
      <c r="S1160" s="471"/>
      <c r="T1160" s="471"/>
      <c r="U1160" s="471"/>
      <c r="V1160" s="471"/>
      <c r="W1160" s="84"/>
      <c r="X1160" s="84"/>
      <c r="Y1160" s="84"/>
      <c r="Z1160" s="90"/>
      <c r="AA1160" s="91">
        <f>TRUNC(D1160*I1160*[186]기계경비적용기준!E18,0)</f>
        <v>22864</v>
      </c>
      <c r="AB1160" s="91"/>
      <c r="AC1160" s="91"/>
      <c r="AD1160" s="92" t="s">
        <v>4</v>
      </c>
    </row>
    <row r="1161" spans="2:30" ht="19.7" customHeight="1">
      <c r="B1161" s="88" t="s">
        <v>4</v>
      </c>
      <c r="C1161" s="89" t="s">
        <v>4</v>
      </c>
      <c r="D1161" s="84"/>
      <c r="E1161" s="84"/>
      <c r="F1161" s="84"/>
      <c r="G1161" s="84"/>
      <c r="H1161" s="84"/>
      <c r="I1161" s="84"/>
      <c r="J1161" s="84"/>
      <c r="K1161" s="84"/>
      <c r="L1161" s="84"/>
      <c r="M1161" s="84"/>
      <c r="N1161" s="84"/>
      <c r="O1161" s="84"/>
      <c r="P1161" s="84"/>
      <c r="Q1161" s="84"/>
      <c r="R1161" s="84"/>
      <c r="S1161" s="84"/>
      <c r="T1161" s="84"/>
      <c r="U1161" s="84"/>
      <c r="V1161" s="84"/>
      <c r="W1161" s="84"/>
      <c r="X1161" s="84"/>
      <c r="Y1161" s="84"/>
      <c r="Z1161" s="90"/>
      <c r="AA1161" s="91"/>
      <c r="AB1161" s="91"/>
      <c r="AC1161" s="91"/>
      <c r="AD1161" s="92" t="s">
        <v>4</v>
      </c>
    </row>
    <row r="1162" spans="2:30" ht="19.7" customHeight="1">
      <c r="B1162" s="82" t="s">
        <v>1048</v>
      </c>
      <c r="C1162" s="83" t="s">
        <v>1049</v>
      </c>
      <c r="D1162" s="84"/>
      <c r="E1162" s="84"/>
      <c r="F1162" s="84"/>
      <c r="G1162" s="84"/>
      <c r="H1162" s="84"/>
      <c r="I1162" s="84"/>
      <c r="J1162" s="84"/>
      <c r="K1162" s="84"/>
      <c r="L1162" s="84"/>
      <c r="M1162" s="84"/>
      <c r="N1162" s="84"/>
      <c r="O1162" s="84"/>
      <c r="P1162" s="84"/>
      <c r="Q1162" s="84"/>
      <c r="R1162" s="84"/>
      <c r="S1162" s="84"/>
      <c r="T1162" s="84"/>
      <c r="U1162" s="84"/>
      <c r="V1162" s="84"/>
      <c r="W1162" s="84"/>
      <c r="X1162" s="84"/>
      <c r="Y1162" s="84"/>
      <c r="Z1162" s="85" t="str">
        <f>TEXT(AA1162+AB1162+AC1162,"#,##0")</f>
        <v>43,376</v>
      </c>
      <c r="AA1162" s="86">
        <f>TRUNC(AA1163+AA1164+AA1165+AA1166)</f>
        <v>22864</v>
      </c>
      <c r="AB1162" s="86">
        <f>TRUNC(AB1163+AB1164+AB1165+AB1166)</f>
        <v>17353</v>
      </c>
      <c r="AC1162" s="86">
        <f>TRUNC(AC1163+AC1164+AC1165+AC1166)</f>
        <v>3159</v>
      </c>
      <c r="AD1162" s="87"/>
    </row>
    <row r="1163" spans="2:30" ht="19.7" customHeight="1">
      <c r="B1163" s="88" t="s">
        <v>592</v>
      </c>
      <c r="C1163" s="89" t="s">
        <v>4</v>
      </c>
      <c r="D1163" s="471">
        <v>19000000</v>
      </c>
      <c r="E1163" s="471"/>
      <c r="F1163" s="471"/>
      <c r="G1163" s="471"/>
      <c r="H1163" s="471"/>
      <c r="I1163" s="471" t="s">
        <v>605</v>
      </c>
      <c r="J1163" s="471"/>
      <c r="K1163" s="471">
        <v>1663</v>
      </c>
      <c r="L1163" s="471"/>
      <c r="M1163" s="471"/>
      <c r="N1163" s="84" t="s">
        <v>594</v>
      </c>
      <c r="O1163" s="471" t="s">
        <v>595</v>
      </c>
      <c r="P1163" s="471"/>
      <c r="Q1163" s="471"/>
      <c r="R1163" s="84"/>
      <c r="S1163" s="84"/>
      <c r="T1163" s="84"/>
      <c r="U1163" s="84"/>
      <c r="V1163" s="84"/>
      <c r="W1163" s="84"/>
      <c r="X1163" s="84"/>
      <c r="Y1163" s="84"/>
      <c r="Z1163" s="90"/>
      <c r="AA1163" s="91"/>
      <c r="AB1163" s="91"/>
      <c r="AC1163" s="91">
        <f>TRUNC(D1163*K1163*0.0000001,0)</f>
        <v>3159</v>
      </c>
      <c r="AD1163" s="92" t="s">
        <v>4</v>
      </c>
    </row>
    <row r="1164" spans="2:30" ht="19.7" customHeight="1">
      <c r="B1164" s="88" t="s">
        <v>596</v>
      </c>
      <c r="C1164" s="89" t="s">
        <v>597</v>
      </c>
      <c r="D1164" s="470">
        <v>10</v>
      </c>
      <c r="E1164" s="471"/>
      <c r="F1164" s="471"/>
      <c r="G1164" s="471"/>
      <c r="H1164" s="84" t="s">
        <v>598</v>
      </c>
      <c r="I1164" s="84" t="s">
        <v>594</v>
      </c>
      <c r="J1164" s="471">
        <f>[186]자재단가!R6</f>
        <v>1496</v>
      </c>
      <c r="K1164" s="471"/>
      <c r="L1164" s="471"/>
      <c r="M1164" s="471"/>
      <c r="N1164" s="84"/>
      <c r="O1164" s="84"/>
      <c r="P1164" s="84"/>
      <c r="Q1164" s="84"/>
      <c r="R1164" s="84"/>
      <c r="S1164" s="84"/>
      <c r="T1164" s="84"/>
      <c r="U1164" s="84"/>
      <c r="V1164" s="84"/>
      <c r="W1164" s="84"/>
      <c r="X1164" s="84"/>
      <c r="Y1164" s="84"/>
      <c r="Z1164" s="90"/>
      <c r="AA1164" s="91"/>
      <c r="AB1164" s="91">
        <f>TRUNC(D1164*J1164,0)</f>
        <v>14960</v>
      </c>
      <c r="AC1164" s="91"/>
      <c r="AD1164" s="92" t="s">
        <v>4</v>
      </c>
    </row>
    <row r="1165" spans="2:30" ht="19.7" customHeight="1">
      <c r="B1165" s="88" t="s">
        <v>599</v>
      </c>
      <c r="C1165" s="89" t="s">
        <v>600</v>
      </c>
      <c r="D1165" s="470">
        <v>16</v>
      </c>
      <c r="E1165" s="471"/>
      <c r="F1165" s="471"/>
      <c r="G1165" s="471"/>
      <c r="H1165" s="84" t="s">
        <v>601</v>
      </c>
      <c r="I1165" s="84" t="s">
        <v>594</v>
      </c>
      <c r="J1165" s="471">
        <f>AB1164</f>
        <v>14960</v>
      </c>
      <c r="K1165" s="471"/>
      <c r="L1165" s="471"/>
      <c r="M1165" s="471"/>
      <c r="N1165" s="84"/>
      <c r="O1165" s="84"/>
      <c r="P1165" s="84"/>
      <c r="Q1165" s="84"/>
      <c r="R1165" s="84"/>
      <c r="S1165" s="84"/>
      <c r="T1165" s="84"/>
      <c r="U1165" s="84"/>
      <c r="V1165" s="84"/>
      <c r="W1165" s="84"/>
      <c r="X1165" s="84"/>
      <c r="Y1165" s="84"/>
      <c r="Z1165" s="90"/>
      <c r="AA1165" s="91"/>
      <c r="AB1165" s="91">
        <f>TRUNC(D1165/100*J1165,0)</f>
        <v>2393</v>
      </c>
      <c r="AC1165" s="91"/>
      <c r="AD1165" s="92" t="s">
        <v>4</v>
      </c>
    </row>
    <row r="1166" spans="2:30" ht="19.7" customHeight="1">
      <c r="B1166" s="88" t="s">
        <v>602</v>
      </c>
      <c r="C1166" s="89" t="s">
        <v>4</v>
      </c>
      <c r="D1166" s="472">
        <v>1</v>
      </c>
      <c r="E1166" s="471"/>
      <c r="F1166" s="471"/>
      <c r="G1166" s="84" t="s">
        <v>98</v>
      </c>
      <c r="H1166" s="84" t="s">
        <v>594</v>
      </c>
      <c r="I1166" s="471">
        <f>[186]노임단가!L55</f>
        <v>109748</v>
      </c>
      <c r="J1166" s="471"/>
      <c r="K1166" s="471"/>
      <c r="L1166" s="471"/>
      <c r="M1166" s="84" t="s">
        <v>594</v>
      </c>
      <c r="N1166" s="471" t="s">
        <v>603</v>
      </c>
      <c r="O1166" s="471"/>
      <c r="P1166" s="471"/>
      <c r="Q1166" s="471"/>
      <c r="R1166" s="471"/>
      <c r="S1166" s="471"/>
      <c r="T1166" s="471"/>
      <c r="U1166" s="471"/>
      <c r="V1166" s="471"/>
      <c r="W1166" s="84"/>
      <c r="X1166" s="84"/>
      <c r="Y1166" s="84"/>
      <c r="Z1166" s="90"/>
      <c r="AA1166" s="91">
        <f>TRUNC(D1166*I1166*[186]기계경비적용기준!E18,0)</f>
        <v>22864</v>
      </c>
      <c r="AB1166" s="91"/>
      <c r="AC1166" s="91"/>
      <c r="AD1166" s="92" t="s">
        <v>4</v>
      </c>
    </row>
    <row r="1167" spans="2:30" ht="19.7" customHeight="1">
      <c r="B1167" s="88" t="s">
        <v>4</v>
      </c>
      <c r="C1167" s="89" t="s">
        <v>4</v>
      </c>
      <c r="D1167" s="84"/>
      <c r="E1167" s="84"/>
      <c r="F1167" s="84"/>
      <c r="G1167" s="84"/>
      <c r="H1167" s="84"/>
      <c r="I1167" s="84"/>
      <c r="J1167" s="84"/>
      <c r="K1167" s="84"/>
      <c r="L1167" s="84"/>
      <c r="M1167" s="84"/>
      <c r="N1167" s="84"/>
      <c r="O1167" s="84"/>
      <c r="P1167" s="84"/>
      <c r="Q1167" s="84"/>
      <c r="R1167" s="84"/>
      <c r="S1167" s="84"/>
      <c r="T1167" s="84"/>
      <c r="U1167" s="84"/>
      <c r="V1167" s="84"/>
      <c r="W1167" s="84"/>
      <c r="X1167" s="84"/>
      <c r="Y1167" s="84"/>
      <c r="Z1167" s="90"/>
      <c r="AA1167" s="91"/>
      <c r="AB1167" s="91"/>
      <c r="AC1167" s="91"/>
      <c r="AD1167" s="92" t="s">
        <v>4</v>
      </c>
    </row>
    <row r="1168" spans="2:30" ht="19.7" customHeight="1">
      <c r="B1168" s="82" t="s">
        <v>1050</v>
      </c>
      <c r="C1168" s="83" t="s">
        <v>1051</v>
      </c>
      <c r="D1168" s="84"/>
      <c r="E1168" s="84"/>
      <c r="F1168" s="84"/>
      <c r="G1168" s="84"/>
      <c r="H1168" s="84"/>
      <c r="I1168" s="84"/>
      <c r="J1168" s="84"/>
      <c r="K1168" s="84"/>
      <c r="L1168" s="84"/>
      <c r="M1168" s="84"/>
      <c r="N1168" s="84"/>
      <c r="O1168" s="84"/>
      <c r="P1168" s="84"/>
      <c r="Q1168" s="84"/>
      <c r="R1168" s="84"/>
      <c r="S1168" s="84"/>
      <c r="T1168" s="84"/>
      <c r="U1168" s="84"/>
      <c r="V1168" s="84"/>
      <c r="W1168" s="84"/>
      <c r="X1168" s="84"/>
      <c r="Y1168" s="84"/>
      <c r="Z1168" s="85" t="str">
        <f>TEXT(AA1168+AB1168+AC1168,"#,##0")</f>
        <v>51,496</v>
      </c>
      <c r="AA1168" s="86">
        <f>TRUNC(AA1169+AA1170+AA1171+AA1172)</f>
        <v>22864</v>
      </c>
      <c r="AB1168" s="86">
        <f>TRUNC(AB1169+AB1170+AB1171+AB1172)</f>
        <v>24641</v>
      </c>
      <c r="AC1168" s="86">
        <f>TRUNC(AC1169+AC1170+AC1171+AC1172)</f>
        <v>3991</v>
      </c>
      <c r="AD1168" s="87"/>
    </row>
    <row r="1169" spans="2:30" ht="19.7" customHeight="1">
      <c r="B1169" s="88" t="s">
        <v>592</v>
      </c>
      <c r="C1169" s="89" t="s">
        <v>4</v>
      </c>
      <c r="D1169" s="471">
        <v>24000000</v>
      </c>
      <c r="E1169" s="471"/>
      <c r="F1169" s="471"/>
      <c r="G1169" s="471"/>
      <c r="H1169" s="471"/>
      <c r="I1169" s="471" t="s">
        <v>605</v>
      </c>
      <c r="J1169" s="471"/>
      <c r="K1169" s="471">
        <v>1663</v>
      </c>
      <c r="L1169" s="471"/>
      <c r="M1169" s="471"/>
      <c r="N1169" s="84" t="s">
        <v>594</v>
      </c>
      <c r="O1169" s="471" t="s">
        <v>595</v>
      </c>
      <c r="P1169" s="471"/>
      <c r="Q1169" s="471"/>
      <c r="R1169" s="84"/>
      <c r="S1169" s="84"/>
      <c r="T1169" s="84"/>
      <c r="U1169" s="84"/>
      <c r="V1169" s="84"/>
      <c r="W1169" s="84"/>
      <c r="X1169" s="84"/>
      <c r="Y1169" s="84"/>
      <c r="Z1169" s="90"/>
      <c r="AA1169" s="91"/>
      <c r="AB1169" s="91"/>
      <c r="AC1169" s="91">
        <f>TRUNC(D1169*K1169*0.0000001,0)</f>
        <v>3991</v>
      </c>
      <c r="AD1169" s="92" t="s">
        <v>4</v>
      </c>
    </row>
    <row r="1170" spans="2:30" ht="19.7" customHeight="1">
      <c r="B1170" s="88" t="s">
        <v>596</v>
      </c>
      <c r="C1170" s="89" t="s">
        <v>597</v>
      </c>
      <c r="D1170" s="470">
        <v>14.2</v>
      </c>
      <c r="E1170" s="471"/>
      <c r="F1170" s="471"/>
      <c r="G1170" s="471"/>
      <c r="H1170" s="84" t="s">
        <v>598</v>
      </c>
      <c r="I1170" s="84" t="s">
        <v>594</v>
      </c>
      <c r="J1170" s="471">
        <f>[186]자재단가!R6</f>
        <v>1496</v>
      </c>
      <c r="K1170" s="471"/>
      <c r="L1170" s="471"/>
      <c r="M1170" s="471"/>
      <c r="N1170" s="84"/>
      <c r="O1170" s="84"/>
      <c r="P1170" s="84"/>
      <c r="Q1170" s="84"/>
      <c r="R1170" s="84"/>
      <c r="S1170" s="84"/>
      <c r="T1170" s="84"/>
      <c r="U1170" s="84"/>
      <c r="V1170" s="84"/>
      <c r="W1170" s="84"/>
      <c r="X1170" s="84"/>
      <c r="Y1170" s="84"/>
      <c r="Z1170" s="90"/>
      <c r="AA1170" s="91"/>
      <c r="AB1170" s="91">
        <f>TRUNC(D1170*J1170,0)</f>
        <v>21243</v>
      </c>
      <c r="AC1170" s="91"/>
      <c r="AD1170" s="92" t="s">
        <v>4</v>
      </c>
    </row>
    <row r="1171" spans="2:30" ht="19.7" customHeight="1">
      <c r="B1171" s="88" t="s">
        <v>599</v>
      </c>
      <c r="C1171" s="89" t="s">
        <v>600</v>
      </c>
      <c r="D1171" s="470">
        <v>16</v>
      </c>
      <c r="E1171" s="471"/>
      <c r="F1171" s="471"/>
      <c r="G1171" s="471"/>
      <c r="H1171" s="84" t="s">
        <v>601</v>
      </c>
      <c r="I1171" s="84" t="s">
        <v>594</v>
      </c>
      <c r="J1171" s="471">
        <f>AB1170</f>
        <v>21243</v>
      </c>
      <c r="K1171" s="471"/>
      <c r="L1171" s="471"/>
      <c r="M1171" s="471"/>
      <c r="N1171" s="84"/>
      <c r="O1171" s="84"/>
      <c r="P1171" s="84"/>
      <c r="Q1171" s="84"/>
      <c r="R1171" s="84"/>
      <c r="S1171" s="84"/>
      <c r="T1171" s="84"/>
      <c r="U1171" s="84"/>
      <c r="V1171" s="84"/>
      <c r="W1171" s="84"/>
      <c r="X1171" s="84"/>
      <c r="Y1171" s="84"/>
      <c r="Z1171" s="90"/>
      <c r="AA1171" s="91"/>
      <c r="AB1171" s="91">
        <f>TRUNC(D1171/100*J1171,0)</f>
        <v>3398</v>
      </c>
      <c r="AC1171" s="91"/>
      <c r="AD1171" s="92" t="s">
        <v>4</v>
      </c>
    </row>
    <row r="1172" spans="2:30" ht="19.7" customHeight="1">
      <c r="B1172" s="88" t="s">
        <v>602</v>
      </c>
      <c r="C1172" s="89" t="s">
        <v>4</v>
      </c>
      <c r="D1172" s="472">
        <v>1</v>
      </c>
      <c r="E1172" s="471"/>
      <c r="F1172" s="471"/>
      <c r="G1172" s="84" t="s">
        <v>98</v>
      </c>
      <c r="H1172" s="84" t="s">
        <v>594</v>
      </c>
      <c r="I1172" s="471">
        <f>[186]노임단가!L55</f>
        <v>109748</v>
      </c>
      <c r="J1172" s="471"/>
      <c r="K1172" s="471"/>
      <c r="L1172" s="471"/>
      <c r="M1172" s="84" t="s">
        <v>594</v>
      </c>
      <c r="N1172" s="471" t="s">
        <v>603</v>
      </c>
      <c r="O1172" s="471"/>
      <c r="P1172" s="471"/>
      <c r="Q1172" s="471"/>
      <c r="R1172" s="471"/>
      <c r="S1172" s="471"/>
      <c r="T1172" s="471"/>
      <c r="U1172" s="471"/>
      <c r="V1172" s="471"/>
      <c r="W1172" s="84"/>
      <c r="X1172" s="84"/>
      <c r="Y1172" s="84"/>
      <c r="Z1172" s="90"/>
      <c r="AA1172" s="91">
        <f>TRUNC(D1172*I1172*[186]기계경비적용기준!E18,0)</f>
        <v>22864</v>
      </c>
      <c r="AB1172" s="91"/>
      <c r="AC1172" s="91"/>
      <c r="AD1172" s="92" t="s">
        <v>4</v>
      </c>
    </row>
    <row r="1173" spans="2:30" ht="19.7" customHeight="1">
      <c r="B1173" s="88" t="s">
        <v>4</v>
      </c>
      <c r="C1173" s="89" t="s">
        <v>4</v>
      </c>
      <c r="D1173" s="84"/>
      <c r="E1173" s="84"/>
      <c r="F1173" s="84"/>
      <c r="G1173" s="84"/>
      <c r="H1173" s="84"/>
      <c r="I1173" s="84"/>
      <c r="J1173" s="84"/>
      <c r="K1173" s="84"/>
      <c r="L1173" s="84"/>
      <c r="M1173" s="84"/>
      <c r="N1173" s="84"/>
      <c r="O1173" s="84"/>
      <c r="P1173" s="84"/>
      <c r="Q1173" s="84"/>
      <c r="R1173" s="84"/>
      <c r="S1173" s="84"/>
      <c r="T1173" s="84"/>
      <c r="U1173" s="84"/>
      <c r="V1173" s="84"/>
      <c r="W1173" s="84"/>
      <c r="X1173" s="84"/>
      <c r="Y1173" s="84"/>
      <c r="Z1173" s="90"/>
      <c r="AA1173" s="91"/>
      <c r="AB1173" s="91"/>
      <c r="AC1173" s="91"/>
      <c r="AD1173" s="92" t="s">
        <v>4</v>
      </c>
    </row>
    <row r="1174" spans="2:30" ht="19.7" customHeight="1">
      <c r="B1174" s="82" t="s">
        <v>1052</v>
      </c>
      <c r="C1174" s="83" t="s">
        <v>1053</v>
      </c>
      <c r="D1174" s="84"/>
      <c r="E1174" s="84"/>
      <c r="F1174" s="84"/>
      <c r="G1174" s="84"/>
      <c r="H1174" s="84"/>
      <c r="I1174" s="84"/>
      <c r="J1174" s="84"/>
      <c r="K1174" s="84"/>
      <c r="L1174" s="84"/>
      <c r="M1174" s="84"/>
      <c r="N1174" s="84"/>
      <c r="O1174" s="84"/>
      <c r="P1174" s="84"/>
      <c r="Q1174" s="84"/>
      <c r="R1174" s="84"/>
      <c r="S1174" s="84"/>
      <c r="T1174" s="84"/>
      <c r="U1174" s="84"/>
      <c r="V1174" s="84"/>
      <c r="W1174" s="84"/>
      <c r="X1174" s="84"/>
      <c r="Y1174" s="84"/>
      <c r="Z1174" s="85" t="str">
        <f>TEXT(AA1174+AB1174+AC1174,"#,##0")</f>
        <v>68,300</v>
      </c>
      <c r="AA1174" s="86">
        <f>TRUNC(AA1175+AA1176+AA1177+AA1178)</f>
        <v>22864</v>
      </c>
      <c r="AB1174" s="86">
        <f>TRUNC(AB1175+AB1176+AB1177+AB1178)</f>
        <v>40780</v>
      </c>
      <c r="AC1174" s="86">
        <f>TRUNC(AC1175+AC1176+AC1177+AC1178)</f>
        <v>4656</v>
      </c>
      <c r="AD1174" s="87"/>
    </row>
    <row r="1175" spans="2:30" ht="19.7" customHeight="1">
      <c r="B1175" s="88" t="s">
        <v>592</v>
      </c>
      <c r="C1175" s="89" t="s">
        <v>4</v>
      </c>
      <c r="D1175" s="471">
        <v>28000000</v>
      </c>
      <c r="E1175" s="471"/>
      <c r="F1175" s="471"/>
      <c r="G1175" s="471"/>
      <c r="H1175" s="471"/>
      <c r="I1175" s="471" t="s">
        <v>605</v>
      </c>
      <c r="J1175" s="471"/>
      <c r="K1175" s="471">
        <v>1663</v>
      </c>
      <c r="L1175" s="471"/>
      <c r="M1175" s="471"/>
      <c r="N1175" s="84" t="s">
        <v>594</v>
      </c>
      <c r="O1175" s="471" t="s">
        <v>595</v>
      </c>
      <c r="P1175" s="471"/>
      <c r="Q1175" s="471"/>
      <c r="R1175" s="84"/>
      <c r="S1175" s="84"/>
      <c r="T1175" s="84"/>
      <c r="U1175" s="84"/>
      <c r="V1175" s="84"/>
      <c r="W1175" s="84"/>
      <c r="X1175" s="84"/>
      <c r="Y1175" s="84"/>
      <c r="Z1175" s="90"/>
      <c r="AA1175" s="91"/>
      <c r="AB1175" s="91"/>
      <c r="AC1175" s="91">
        <f>TRUNC(D1175*K1175*0.0000001,0)</f>
        <v>4656</v>
      </c>
      <c r="AD1175" s="92" t="s">
        <v>4</v>
      </c>
    </row>
    <row r="1176" spans="2:30" ht="19.7" customHeight="1">
      <c r="B1176" s="88" t="s">
        <v>596</v>
      </c>
      <c r="C1176" s="89" t="s">
        <v>597</v>
      </c>
      <c r="D1176" s="470">
        <v>23.5</v>
      </c>
      <c r="E1176" s="471"/>
      <c r="F1176" s="471"/>
      <c r="G1176" s="471"/>
      <c r="H1176" s="84" t="s">
        <v>598</v>
      </c>
      <c r="I1176" s="84" t="s">
        <v>594</v>
      </c>
      <c r="J1176" s="471">
        <f>[186]자재단가!R6</f>
        <v>1496</v>
      </c>
      <c r="K1176" s="471"/>
      <c r="L1176" s="471"/>
      <c r="M1176" s="471"/>
      <c r="N1176" s="84"/>
      <c r="O1176" s="84"/>
      <c r="P1176" s="84"/>
      <c r="Q1176" s="84"/>
      <c r="R1176" s="84"/>
      <c r="S1176" s="84"/>
      <c r="T1176" s="84"/>
      <c r="U1176" s="84"/>
      <c r="V1176" s="84"/>
      <c r="W1176" s="84"/>
      <c r="X1176" s="84"/>
      <c r="Y1176" s="84"/>
      <c r="Z1176" s="90"/>
      <c r="AA1176" s="91"/>
      <c r="AB1176" s="91">
        <f>TRUNC(D1176*J1176,0)</f>
        <v>35156</v>
      </c>
      <c r="AC1176" s="91"/>
      <c r="AD1176" s="92" t="s">
        <v>4</v>
      </c>
    </row>
    <row r="1177" spans="2:30" ht="19.7" customHeight="1">
      <c r="B1177" s="88" t="s">
        <v>599</v>
      </c>
      <c r="C1177" s="89" t="s">
        <v>600</v>
      </c>
      <c r="D1177" s="470">
        <v>16</v>
      </c>
      <c r="E1177" s="471"/>
      <c r="F1177" s="471"/>
      <c r="G1177" s="471"/>
      <c r="H1177" s="84" t="s">
        <v>601</v>
      </c>
      <c r="I1177" s="84" t="s">
        <v>594</v>
      </c>
      <c r="J1177" s="471">
        <f>AB1176</f>
        <v>35156</v>
      </c>
      <c r="K1177" s="471"/>
      <c r="L1177" s="471"/>
      <c r="M1177" s="471"/>
      <c r="N1177" s="84"/>
      <c r="O1177" s="84"/>
      <c r="P1177" s="84"/>
      <c r="Q1177" s="84"/>
      <c r="R1177" s="84"/>
      <c r="S1177" s="84"/>
      <c r="T1177" s="84"/>
      <c r="U1177" s="84"/>
      <c r="V1177" s="84"/>
      <c r="W1177" s="84"/>
      <c r="X1177" s="84"/>
      <c r="Y1177" s="84"/>
      <c r="Z1177" s="90"/>
      <c r="AA1177" s="91"/>
      <c r="AB1177" s="91">
        <f>TRUNC(D1177/100*J1177,0)</f>
        <v>5624</v>
      </c>
      <c r="AC1177" s="91"/>
      <c r="AD1177" s="92" t="s">
        <v>4</v>
      </c>
    </row>
    <row r="1178" spans="2:30" ht="19.7" customHeight="1">
      <c r="B1178" s="88" t="s">
        <v>602</v>
      </c>
      <c r="C1178" s="89" t="s">
        <v>4</v>
      </c>
      <c r="D1178" s="472">
        <v>1</v>
      </c>
      <c r="E1178" s="471"/>
      <c r="F1178" s="471"/>
      <c r="G1178" s="84" t="s">
        <v>98</v>
      </c>
      <c r="H1178" s="84" t="s">
        <v>594</v>
      </c>
      <c r="I1178" s="471">
        <f>[186]노임단가!L55</f>
        <v>109748</v>
      </c>
      <c r="J1178" s="471"/>
      <c r="K1178" s="471"/>
      <c r="L1178" s="471"/>
      <c r="M1178" s="84" t="s">
        <v>594</v>
      </c>
      <c r="N1178" s="471" t="s">
        <v>603</v>
      </c>
      <c r="O1178" s="471"/>
      <c r="P1178" s="471"/>
      <c r="Q1178" s="471"/>
      <c r="R1178" s="471"/>
      <c r="S1178" s="471"/>
      <c r="T1178" s="471"/>
      <c r="U1178" s="471"/>
      <c r="V1178" s="471"/>
      <c r="W1178" s="84"/>
      <c r="X1178" s="84"/>
      <c r="Y1178" s="84"/>
      <c r="Z1178" s="90"/>
      <c r="AA1178" s="91">
        <f>TRUNC(D1178*I1178*[186]기계경비적용기준!E18,0)</f>
        <v>22864</v>
      </c>
      <c r="AB1178" s="91"/>
      <c r="AC1178" s="91"/>
      <c r="AD1178" s="92" t="s">
        <v>4</v>
      </c>
    </row>
    <row r="1179" spans="2:30" ht="19.7" customHeight="1">
      <c r="B1179" s="101" t="s">
        <v>4</v>
      </c>
      <c r="C1179" s="102" t="s">
        <v>4</v>
      </c>
      <c r="D1179" s="103"/>
      <c r="E1179" s="103"/>
      <c r="F1179" s="103"/>
      <c r="G1179" s="103"/>
      <c r="H1179" s="103"/>
      <c r="I1179" s="103"/>
      <c r="J1179" s="103"/>
      <c r="K1179" s="103"/>
      <c r="L1179" s="103"/>
      <c r="M1179" s="103"/>
      <c r="N1179" s="103"/>
      <c r="O1179" s="103"/>
      <c r="P1179" s="103"/>
      <c r="Q1179" s="103"/>
      <c r="R1179" s="103"/>
      <c r="S1179" s="103"/>
      <c r="T1179" s="103"/>
      <c r="U1179" s="103"/>
      <c r="V1179" s="103"/>
      <c r="W1179" s="103"/>
      <c r="X1179" s="103"/>
      <c r="Y1179" s="103"/>
      <c r="Z1179" s="104"/>
      <c r="AA1179" s="105"/>
      <c r="AB1179" s="105"/>
      <c r="AC1179" s="105"/>
      <c r="AD1179" s="106" t="s">
        <v>4</v>
      </c>
    </row>
    <row r="1180" spans="2:30" ht="19.7" customHeight="1">
      <c r="B1180" s="82" t="s">
        <v>1054</v>
      </c>
      <c r="C1180" s="83" t="s">
        <v>1055</v>
      </c>
      <c r="D1180" s="84"/>
      <c r="E1180" s="84"/>
      <c r="F1180" s="84"/>
      <c r="G1180" s="84"/>
      <c r="H1180" s="84"/>
      <c r="I1180" s="84"/>
      <c r="J1180" s="84"/>
      <c r="K1180" s="84"/>
      <c r="L1180" s="84"/>
      <c r="M1180" s="84"/>
      <c r="N1180" s="84"/>
      <c r="O1180" s="84"/>
      <c r="P1180" s="84"/>
      <c r="Q1180" s="84"/>
      <c r="R1180" s="84"/>
      <c r="S1180" s="84"/>
      <c r="T1180" s="84"/>
      <c r="U1180" s="84"/>
      <c r="V1180" s="84"/>
      <c r="W1180" s="84"/>
      <c r="X1180" s="84"/>
      <c r="Y1180" s="84"/>
      <c r="Z1180" s="85" t="str">
        <f>TEXT(AA1180+AB1180+AC1180,"#,##0")</f>
        <v>77,244</v>
      </c>
      <c r="AA1180" s="86">
        <f>TRUNC(AA1181+AA1182+AA1183+AA1184)</f>
        <v>22864</v>
      </c>
      <c r="AB1180" s="86">
        <f>TRUNC(AB1181+AB1182+AB1183+AB1184)</f>
        <v>47895</v>
      </c>
      <c r="AC1180" s="86">
        <f>TRUNC(AC1181+AC1182+AC1183+AC1184)</f>
        <v>6485</v>
      </c>
      <c r="AD1180" s="87"/>
    </row>
    <row r="1181" spans="2:30" ht="19.7" customHeight="1">
      <c r="B1181" s="88" t="s">
        <v>592</v>
      </c>
      <c r="C1181" s="89" t="s">
        <v>4</v>
      </c>
      <c r="D1181" s="471">
        <v>39000000</v>
      </c>
      <c r="E1181" s="471"/>
      <c r="F1181" s="471"/>
      <c r="G1181" s="471"/>
      <c r="H1181" s="471"/>
      <c r="I1181" s="471" t="s">
        <v>605</v>
      </c>
      <c r="J1181" s="471"/>
      <c r="K1181" s="471">
        <v>1663</v>
      </c>
      <c r="L1181" s="471"/>
      <c r="M1181" s="471"/>
      <c r="N1181" s="84" t="s">
        <v>594</v>
      </c>
      <c r="O1181" s="471" t="s">
        <v>595</v>
      </c>
      <c r="P1181" s="471"/>
      <c r="Q1181" s="471"/>
      <c r="R1181" s="84"/>
      <c r="S1181" s="84"/>
      <c r="T1181" s="84"/>
      <c r="U1181" s="84"/>
      <c r="V1181" s="84"/>
      <c r="W1181" s="84"/>
      <c r="X1181" s="84"/>
      <c r="Y1181" s="84"/>
      <c r="Z1181" s="90"/>
      <c r="AA1181" s="91"/>
      <c r="AB1181" s="91"/>
      <c r="AC1181" s="91">
        <f>TRUNC(D1181*K1181*0.0000001,0)</f>
        <v>6485</v>
      </c>
      <c r="AD1181" s="92" t="s">
        <v>4</v>
      </c>
    </row>
    <row r="1182" spans="2:30" ht="19.7" customHeight="1">
      <c r="B1182" s="88" t="s">
        <v>596</v>
      </c>
      <c r="C1182" s="89" t="s">
        <v>597</v>
      </c>
      <c r="D1182" s="470">
        <v>27.6</v>
      </c>
      <c r="E1182" s="471"/>
      <c r="F1182" s="471"/>
      <c r="G1182" s="471"/>
      <c r="H1182" s="84" t="s">
        <v>598</v>
      </c>
      <c r="I1182" s="84" t="s">
        <v>594</v>
      </c>
      <c r="J1182" s="471">
        <f>[186]자재단가!R6</f>
        <v>1496</v>
      </c>
      <c r="K1182" s="471"/>
      <c r="L1182" s="471"/>
      <c r="M1182" s="471"/>
      <c r="N1182" s="84"/>
      <c r="O1182" s="84"/>
      <c r="P1182" s="84"/>
      <c r="Q1182" s="84"/>
      <c r="R1182" s="84"/>
      <c r="S1182" s="84"/>
      <c r="T1182" s="84"/>
      <c r="U1182" s="84"/>
      <c r="V1182" s="84"/>
      <c r="W1182" s="84"/>
      <c r="X1182" s="84"/>
      <c r="Y1182" s="84"/>
      <c r="Z1182" s="90"/>
      <c r="AA1182" s="91"/>
      <c r="AB1182" s="91">
        <f>TRUNC(D1182*J1182,0)</f>
        <v>41289</v>
      </c>
      <c r="AC1182" s="91"/>
      <c r="AD1182" s="92" t="s">
        <v>4</v>
      </c>
    </row>
    <row r="1183" spans="2:30" ht="19.7" customHeight="1">
      <c r="B1183" s="88" t="s">
        <v>599</v>
      </c>
      <c r="C1183" s="89" t="s">
        <v>600</v>
      </c>
      <c r="D1183" s="470">
        <v>16</v>
      </c>
      <c r="E1183" s="471"/>
      <c r="F1183" s="471"/>
      <c r="G1183" s="471"/>
      <c r="H1183" s="84" t="s">
        <v>601</v>
      </c>
      <c r="I1183" s="84" t="s">
        <v>594</v>
      </c>
      <c r="J1183" s="471">
        <f>AB1182</f>
        <v>41289</v>
      </c>
      <c r="K1183" s="471"/>
      <c r="L1183" s="471"/>
      <c r="M1183" s="471"/>
      <c r="N1183" s="84"/>
      <c r="O1183" s="84"/>
      <c r="P1183" s="84"/>
      <c r="Q1183" s="84"/>
      <c r="R1183" s="84"/>
      <c r="S1183" s="84"/>
      <c r="T1183" s="84"/>
      <c r="U1183" s="84"/>
      <c r="V1183" s="84"/>
      <c r="W1183" s="84"/>
      <c r="X1183" s="84"/>
      <c r="Y1183" s="84"/>
      <c r="Z1183" s="90"/>
      <c r="AA1183" s="91"/>
      <c r="AB1183" s="91">
        <f>TRUNC(D1183/100*J1183,0)</f>
        <v>6606</v>
      </c>
      <c r="AC1183" s="91"/>
      <c r="AD1183" s="92" t="s">
        <v>4</v>
      </c>
    </row>
    <row r="1184" spans="2:30" ht="19.7" customHeight="1">
      <c r="B1184" s="88" t="s">
        <v>602</v>
      </c>
      <c r="C1184" s="89" t="s">
        <v>4</v>
      </c>
      <c r="D1184" s="472">
        <v>1</v>
      </c>
      <c r="E1184" s="471"/>
      <c r="F1184" s="471"/>
      <c r="G1184" s="84" t="s">
        <v>98</v>
      </c>
      <c r="H1184" s="84" t="s">
        <v>594</v>
      </c>
      <c r="I1184" s="471">
        <f>[186]노임단가!L55</f>
        <v>109748</v>
      </c>
      <c r="J1184" s="471"/>
      <c r="K1184" s="471"/>
      <c r="L1184" s="471"/>
      <c r="M1184" s="84" t="s">
        <v>594</v>
      </c>
      <c r="N1184" s="471" t="s">
        <v>603</v>
      </c>
      <c r="O1184" s="471"/>
      <c r="P1184" s="471"/>
      <c r="Q1184" s="471"/>
      <c r="R1184" s="471"/>
      <c r="S1184" s="471"/>
      <c r="T1184" s="471"/>
      <c r="U1184" s="471"/>
      <c r="V1184" s="471"/>
      <c r="W1184" s="84"/>
      <c r="X1184" s="84"/>
      <c r="Y1184" s="84"/>
      <c r="Z1184" s="90"/>
      <c r="AA1184" s="91">
        <f>TRUNC(D1184*I1184*[186]기계경비적용기준!E18,0)</f>
        <v>22864</v>
      </c>
      <c r="AB1184" s="91"/>
      <c r="AC1184" s="91"/>
      <c r="AD1184" s="92" t="s">
        <v>4</v>
      </c>
    </row>
    <row r="1185" spans="2:30" ht="19.7" customHeight="1">
      <c r="B1185" s="88" t="s">
        <v>4</v>
      </c>
      <c r="C1185" s="89" t="s">
        <v>4</v>
      </c>
      <c r="D1185" s="84"/>
      <c r="E1185" s="84"/>
      <c r="F1185" s="84"/>
      <c r="G1185" s="84"/>
      <c r="H1185" s="84"/>
      <c r="I1185" s="84"/>
      <c r="J1185" s="84"/>
      <c r="K1185" s="84"/>
      <c r="L1185" s="84"/>
      <c r="M1185" s="84"/>
      <c r="N1185" s="84"/>
      <c r="O1185" s="84"/>
      <c r="P1185" s="84"/>
      <c r="Q1185" s="84"/>
      <c r="R1185" s="84"/>
      <c r="S1185" s="84"/>
      <c r="T1185" s="84"/>
      <c r="U1185" s="84"/>
      <c r="V1185" s="84"/>
      <c r="W1185" s="84"/>
      <c r="X1185" s="84"/>
      <c r="Y1185" s="84"/>
      <c r="Z1185" s="90"/>
      <c r="AA1185" s="91"/>
      <c r="AB1185" s="91"/>
      <c r="AC1185" s="91"/>
      <c r="AD1185" s="92" t="s">
        <v>4</v>
      </c>
    </row>
    <row r="1186" spans="2:30" ht="19.7" customHeight="1">
      <c r="B1186" s="82" t="s">
        <v>1056</v>
      </c>
      <c r="C1186" s="83" t="s">
        <v>1057</v>
      </c>
      <c r="D1186" s="84"/>
      <c r="E1186" s="84"/>
      <c r="F1186" s="84"/>
      <c r="G1186" s="84"/>
      <c r="H1186" s="84"/>
      <c r="I1186" s="84"/>
      <c r="J1186" s="84"/>
      <c r="K1186" s="84"/>
      <c r="L1186" s="84"/>
      <c r="M1186" s="84"/>
      <c r="N1186" s="84"/>
      <c r="O1186" s="84"/>
      <c r="P1186" s="84"/>
      <c r="Q1186" s="84"/>
      <c r="R1186" s="84"/>
      <c r="S1186" s="84"/>
      <c r="T1186" s="84"/>
      <c r="U1186" s="84"/>
      <c r="V1186" s="84"/>
      <c r="W1186" s="84"/>
      <c r="X1186" s="84"/>
      <c r="Y1186" s="84"/>
      <c r="Z1186" s="85" t="str">
        <f>TEXT(AA1186+AB1186+AC1186,"#,##0")</f>
        <v>90,210</v>
      </c>
      <c r="AA1186" s="86">
        <f>TRUNC(AA1187+AA1188+AA1189+AA1190)</f>
        <v>22864</v>
      </c>
      <c r="AB1186" s="86">
        <f>TRUNC(AB1187+AB1188+AB1189+AB1190)</f>
        <v>56051</v>
      </c>
      <c r="AC1186" s="86">
        <f>TRUNC(AC1187+AC1188+AC1189+AC1190)</f>
        <v>11295</v>
      </c>
      <c r="AD1186" s="87"/>
    </row>
    <row r="1187" spans="2:30" ht="19.7" customHeight="1">
      <c r="B1187" s="88" t="s">
        <v>592</v>
      </c>
      <c r="C1187" s="89" t="s">
        <v>4</v>
      </c>
      <c r="D1187" s="471">
        <v>58896</v>
      </c>
      <c r="E1187" s="471"/>
      <c r="F1187" s="471"/>
      <c r="G1187" s="471"/>
      <c r="H1187" s="471"/>
      <c r="I1187" s="471" t="s">
        <v>593</v>
      </c>
      <c r="J1187" s="471"/>
      <c r="K1187" s="476">
        <f>[186]기계경비적용기준!D7</f>
        <v>1153.3</v>
      </c>
      <c r="L1187" s="471"/>
      <c r="M1187" s="471"/>
      <c r="N1187" s="84" t="s">
        <v>594</v>
      </c>
      <c r="O1187" s="471">
        <v>1663</v>
      </c>
      <c r="P1187" s="471"/>
      <c r="Q1187" s="471"/>
      <c r="R1187" s="84" t="s">
        <v>594</v>
      </c>
      <c r="S1187" s="471" t="s">
        <v>595</v>
      </c>
      <c r="T1187" s="471"/>
      <c r="U1187" s="471"/>
      <c r="V1187" s="84"/>
      <c r="W1187" s="84"/>
      <c r="X1187" s="84"/>
      <c r="Y1187" s="84"/>
      <c r="Z1187" s="90"/>
      <c r="AA1187" s="91"/>
      <c r="AB1187" s="91"/>
      <c r="AC1187" s="91">
        <f>TRUNC(TRUNC(D1187*K1187)/1000) * 1000*O1187*0.0000001</f>
        <v>11295.761199999999</v>
      </c>
      <c r="AD1187" s="92" t="s">
        <v>4</v>
      </c>
    </row>
    <row r="1188" spans="2:30" ht="19.7" customHeight="1">
      <c r="B1188" s="88" t="s">
        <v>596</v>
      </c>
      <c r="C1188" s="89" t="s">
        <v>597</v>
      </c>
      <c r="D1188" s="470">
        <v>32.299999999999997</v>
      </c>
      <c r="E1188" s="471"/>
      <c r="F1188" s="471"/>
      <c r="G1188" s="471"/>
      <c r="H1188" s="84" t="s">
        <v>598</v>
      </c>
      <c r="I1188" s="84" t="s">
        <v>594</v>
      </c>
      <c r="J1188" s="471">
        <f>[186]자재단가!R6</f>
        <v>1496</v>
      </c>
      <c r="K1188" s="471"/>
      <c r="L1188" s="471"/>
      <c r="M1188" s="471"/>
      <c r="N1188" s="84"/>
      <c r="O1188" s="84"/>
      <c r="P1188" s="84"/>
      <c r="Q1188" s="84"/>
      <c r="R1188" s="84"/>
      <c r="S1188" s="84"/>
      <c r="T1188" s="84"/>
      <c r="U1188" s="84"/>
      <c r="V1188" s="84"/>
      <c r="W1188" s="84"/>
      <c r="X1188" s="84"/>
      <c r="Y1188" s="84"/>
      <c r="Z1188" s="90"/>
      <c r="AA1188" s="91"/>
      <c r="AB1188" s="91">
        <f>TRUNC(D1188*J1188,0)</f>
        <v>48320</v>
      </c>
      <c r="AC1188" s="91"/>
      <c r="AD1188" s="92" t="s">
        <v>4</v>
      </c>
    </row>
    <row r="1189" spans="2:30" ht="19.7" customHeight="1">
      <c r="B1189" s="88" t="s">
        <v>599</v>
      </c>
      <c r="C1189" s="89" t="s">
        <v>600</v>
      </c>
      <c r="D1189" s="470">
        <v>16</v>
      </c>
      <c r="E1189" s="471"/>
      <c r="F1189" s="471"/>
      <c r="G1189" s="471"/>
      <c r="H1189" s="84" t="s">
        <v>601</v>
      </c>
      <c r="I1189" s="84" t="s">
        <v>594</v>
      </c>
      <c r="J1189" s="471">
        <f>AB1188</f>
        <v>48320</v>
      </c>
      <c r="K1189" s="471"/>
      <c r="L1189" s="471"/>
      <c r="M1189" s="471"/>
      <c r="N1189" s="84"/>
      <c r="O1189" s="84"/>
      <c r="P1189" s="84"/>
      <c r="Q1189" s="84"/>
      <c r="R1189" s="84"/>
      <c r="S1189" s="84"/>
      <c r="T1189" s="84"/>
      <c r="U1189" s="84"/>
      <c r="V1189" s="84"/>
      <c r="W1189" s="84"/>
      <c r="X1189" s="84"/>
      <c r="Y1189" s="84"/>
      <c r="Z1189" s="90"/>
      <c r="AA1189" s="91"/>
      <c r="AB1189" s="91">
        <f>TRUNC(D1189/100*J1189,0)</f>
        <v>7731</v>
      </c>
      <c r="AC1189" s="91"/>
      <c r="AD1189" s="92" t="s">
        <v>4</v>
      </c>
    </row>
    <row r="1190" spans="2:30" ht="19.7" customHeight="1">
      <c r="B1190" s="88" t="s">
        <v>602</v>
      </c>
      <c r="C1190" s="89" t="s">
        <v>4</v>
      </c>
      <c r="D1190" s="472">
        <v>1</v>
      </c>
      <c r="E1190" s="471"/>
      <c r="F1190" s="471"/>
      <c r="G1190" s="84" t="s">
        <v>98</v>
      </c>
      <c r="H1190" s="84" t="s">
        <v>594</v>
      </c>
      <c r="I1190" s="471">
        <f>[186]노임단가!L55</f>
        <v>109748</v>
      </c>
      <c r="J1190" s="471"/>
      <c r="K1190" s="471"/>
      <c r="L1190" s="471"/>
      <c r="M1190" s="84" t="s">
        <v>594</v>
      </c>
      <c r="N1190" s="471" t="s">
        <v>603</v>
      </c>
      <c r="O1190" s="471"/>
      <c r="P1190" s="471"/>
      <c r="Q1190" s="471"/>
      <c r="R1190" s="471"/>
      <c r="S1190" s="471"/>
      <c r="T1190" s="471"/>
      <c r="U1190" s="471"/>
      <c r="V1190" s="471"/>
      <c r="W1190" s="84"/>
      <c r="X1190" s="84"/>
      <c r="Y1190" s="84"/>
      <c r="Z1190" s="90"/>
      <c r="AA1190" s="91">
        <f>TRUNC(D1190*I1190*[186]기계경비적용기준!E18,0)</f>
        <v>22864</v>
      </c>
      <c r="AB1190" s="91"/>
      <c r="AC1190" s="91"/>
      <c r="AD1190" s="92" t="s">
        <v>4</v>
      </c>
    </row>
    <row r="1191" spans="2:30" ht="19.7" customHeight="1">
      <c r="B1191" s="88" t="s">
        <v>4</v>
      </c>
      <c r="C1191" s="89" t="s">
        <v>4</v>
      </c>
      <c r="D1191" s="84"/>
      <c r="E1191" s="84"/>
      <c r="F1191" s="84"/>
      <c r="G1191" s="84"/>
      <c r="H1191" s="84"/>
      <c r="I1191" s="84"/>
      <c r="J1191" s="84"/>
      <c r="K1191" s="84"/>
      <c r="L1191" s="84"/>
      <c r="M1191" s="84"/>
      <c r="N1191" s="84"/>
      <c r="O1191" s="84"/>
      <c r="P1191" s="84"/>
      <c r="Q1191" s="84"/>
      <c r="R1191" s="84"/>
      <c r="S1191" s="84"/>
      <c r="T1191" s="84"/>
      <c r="U1191" s="84"/>
      <c r="V1191" s="84"/>
      <c r="W1191" s="84"/>
      <c r="X1191" s="84"/>
      <c r="Y1191" s="84"/>
      <c r="Z1191" s="90"/>
      <c r="AA1191" s="91"/>
      <c r="AB1191" s="91"/>
      <c r="AC1191" s="91"/>
      <c r="AD1191" s="92" t="s">
        <v>4</v>
      </c>
    </row>
    <row r="1192" spans="2:30" ht="19.7" customHeight="1">
      <c r="B1192" s="82" t="s">
        <v>1058</v>
      </c>
      <c r="C1192" s="83" t="s">
        <v>1059</v>
      </c>
      <c r="D1192" s="84"/>
      <c r="E1192" s="84"/>
      <c r="F1192" s="84"/>
      <c r="G1192" s="84"/>
      <c r="H1192" s="84"/>
      <c r="I1192" s="84"/>
      <c r="J1192" s="84"/>
      <c r="K1192" s="84"/>
      <c r="L1192" s="84"/>
      <c r="M1192" s="84"/>
      <c r="N1192" s="84"/>
      <c r="O1192" s="84"/>
      <c r="P1192" s="84"/>
      <c r="Q1192" s="84"/>
      <c r="R1192" s="84"/>
      <c r="S1192" s="84"/>
      <c r="T1192" s="84"/>
      <c r="U1192" s="84"/>
      <c r="V1192" s="84"/>
      <c r="W1192" s="84"/>
      <c r="X1192" s="84"/>
      <c r="Y1192" s="84"/>
      <c r="Z1192" s="85" t="str">
        <f>TEXT(AA1192+AB1192+AC1192,"#,##0")</f>
        <v>416</v>
      </c>
      <c r="AA1192" s="86">
        <f>TRUNC(AA1193)</f>
        <v>0</v>
      </c>
      <c r="AB1192" s="86">
        <f>TRUNC(AB1193)</f>
        <v>0</v>
      </c>
      <c r="AC1192" s="86">
        <f>TRUNC(AC1193)</f>
        <v>416</v>
      </c>
      <c r="AD1192" s="87"/>
    </row>
    <row r="1193" spans="2:30" ht="19.7" customHeight="1">
      <c r="B1193" s="88" t="s">
        <v>592</v>
      </c>
      <c r="C1193" s="89" t="s">
        <v>4</v>
      </c>
      <c r="D1193" s="471">
        <v>1443</v>
      </c>
      <c r="E1193" s="471"/>
      <c r="F1193" s="471"/>
      <c r="G1193" s="471"/>
      <c r="H1193" s="471"/>
      <c r="I1193" s="471" t="s">
        <v>593</v>
      </c>
      <c r="J1193" s="471"/>
      <c r="K1193" s="476">
        <f>[186]기계경비적용기준!D7</f>
        <v>1153.3</v>
      </c>
      <c r="L1193" s="471"/>
      <c r="M1193" s="471"/>
      <c r="N1193" s="84" t="s">
        <v>594</v>
      </c>
      <c r="O1193" s="471">
        <v>2500</v>
      </c>
      <c r="P1193" s="471"/>
      <c r="Q1193" s="471"/>
      <c r="R1193" s="84" t="s">
        <v>594</v>
      </c>
      <c r="S1193" s="471" t="s">
        <v>595</v>
      </c>
      <c r="T1193" s="471"/>
      <c r="U1193" s="471"/>
      <c r="V1193" s="84"/>
      <c r="W1193" s="84"/>
      <c r="X1193" s="84"/>
      <c r="Y1193" s="84"/>
      <c r="Z1193" s="90"/>
      <c r="AA1193" s="91"/>
      <c r="AB1193" s="91"/>
      <c r="AC1193" s="91">
        <f>TRUNC(TRUNC(D1193*K1193)/1000) * 1000*O1193*0.0000001</f>
        <v>416</v>
      </c>
      <c r="AD1193" s="92" t="s">
        <v>4</v>
      </c>
    </row>
    <row r="1194" spans="2:30" ht="19.7" customHeight="1">
      <c r="B1194" s="88" t="s">
        <v>4</v>
      </c>
      <c r="C1194" s="89" t="s">
        <v>4</v>
      </c>
      <c r="D1194" s="84"/>
      <c r="E1194" s="84"/>
      <c r="F1194" s="84"/>
      <c r="G1194" s="84"/>
      <c r="H1194" s="84"/>
      <c r="I1194" s="84"/>
      <c r="J1194" s="84"/>
      <c r="K1194" s="84"/>
      <c r="L1194" s="84"/>
      <c r="M1194" s="84"/>
      <c r="N1194" s="84"/>
      <c r="O1194" s="84"/>
      <c r="P1194" s="84"/>
      <c r="Q1194" s="84"/>
      <c r="R1194" s="84"/>
      <c r="S1194" s="84"/>
      <c r="T1194" s="84"/>
      <c r="U1194" s="84"/>
      <c r="V1194" s="84"/>
      <c r="W1194" s="84"/>
      <c r="X1194" s="84"/>
      <c r="Y1194" s="84"/>
      <c r="Z1194" s="90"/>
      <c r="AA1194" s="91"/>
      <c r="AB1194" s="91"/>
      <c r="AC1194" s="91"/>
      <c r="AD1194" s="92" t="s">
        <v>4</v>
      </c>
    </row>
    <row r="1195" spans="2:30" ht="19.7" customHeight="1">
      <c r="B1195" s="82" t="s">
        <v>1060</v>
      </c>
      <c r="C1195" s="83" t="s">
        <v>1061</v>
      </c>
      <c r="D1195" s="84"/>
      <c r="E1195" s="84"/>
      <c r="F1195" s="84"/>
      <c r="G1195" s="84"/>
      <c r="H1195" s="84"/>
      <c r="I1195" s="84"/>
      <c r="J1195" s="84"/>
      <c r="K1195" s="84"/>
      <c r="L1195" s="84"/>
      <c r="M1195" s="84"/>
      <c r="N1195" s="84"/>
      <c r="O1195" s="84"/>
      <c r="P1195" s="84"/>
      <c r="Q1195" s="84"/>
      <c r="R1195" s="84"/>
      <c r="S1195" s="84"/>
      <c r="T1195" s="84"/>
      <c r="U1195" s="84"/>
      <c r="V1195" s="84"/>
      <c r="W1195" s="84"/>
      <c r="X1195" s="84"/>
      <c r="Y1195" s="84"/>
      <c r="Z1195" s="85" t="str">
        <f>TEXT(AA1195+AB1195+AC1195,"#,##0")</f>
        <v>410</v>
      </c>
      <c r="AA1195" s="86">
        <f>TRUNC(AA1196)</f>
        <v>0</v>
      </c>
      <c r="AB1195" s="86">
        <f>TRUNC(AB1196)</f>
        <v>0</v>
      </c>
      <c r="AC1195" s="86">
        <f>TRUNC(AC1196)</f>
        <v>410</v>
      </c>
      <c r="AD1195" s="87"/>
    </row>
    <row r="1196" spans="2:30" ht="19.7" customHeight="1">
      <c r="B1196" s="88" t="s">
        <v>592</v>
      </c>
      <c r="C1196" s="89" t="s">
        <v>4</v>
      </c>
      <c r="D1196" s="471">
        <v>1424</v>
      </c>
      <c r="E1196" s="471"/>
      <c r="F1196" s="471"/>
      <c r="G1196" s="471"/>
      <c r="H1196" s="471"/>
      <c r="I1196" s="471" t="s">
        <v>593</v>
      </c>
      <c r="J1196" s="471"/>
      <c r="K1196" s="476">
        <f>[186]기계경비적용기준!D7</f>
        <v>1153.3</v>
      </c>
      <c r="L1196" s="471"/>
      <c r="M1196" s="471"/>
      <c r="N1196" s="84" t="s">
        <v>594</v>
      </c>
      <c r="O1196" s="471">
        <v>2500</v>
      </c>
      <c r="P1196" s="471"/>
      <c r="Q1196" s="471"/>
      <c r="R1196" s="84" t="s">
        <v>594</v>
      </c>
      <c r="S1196" s="471" t="s">
        <v>595</v>
      </c>
      <c r="T1196" s="471"/>
      <c r="U1196" s="471"/>
      <c r="V1196" s="84"/>
      <c r="W1196" s="84"/>
      <c r="X1196" s="84"/>
      <c r="Y1196" s="84"/>
      <c r="Z1196" s="90"/>
      <c r="AA1196" s="91"/>
      <c r="AB1196" s="91"/>
      <c r="AC1196" s="91">
        <f>TRUNC(TRUNC(D1196*K1196)/1000) * 1000*O1196*0.0000001</f>
        <v>410.5</v>
      </c>
      <c r="AD1196" s="92" t="s">
        <v>4</v>
      </c>
    </row>
    <row r="1197" spans="2:30" ht="19.7" customHeight="1">
      <c r="B1197" s="88" t="s">
        <v>4</v>
      </c>
      <c r="C1197" s="89" t="s">
        <v>4</v>
      </c>
      <c r="D1197" s="84"/>
      <c r="E1197" s="84"/>
      <c r="F1197" s="84"/>
      <c r="G1197" s="84"/>
      <c r="H1197" s="84"/>
      <c r="I1197" s="84"/>
      <c r="J1197" s="84"/>
      <c r="K1197" s="84"/>
      <c r="L1197" s="84"/>
      <c r="M1197" s="84"/>
      <c r="N1197" s="84"/>
      <c r="O1197" s="84"/>
      <c r="P1197" s="84"/>
      <c r="Q1197" s="84"/>
      <c r="R1197" s="84"/>
      <c r="S1197" s="84"/>
      <c r="T1197" s="84"/>
      <c r="U1197" s="84"/>
      <c r="V1197" s="84"/>
      <c r="W1197" s="84"/>
      <c r="X1197" s="84"/>
      <c r="Y1197" s="84"/>
      <c r="Z1197" s="90"/>
      <c r="AA1197" s="91"/>
      <c r="AB1197" s="91"/>
      <c r="AC1197" s="91"/>
      <c r="AD1197" s="92" t="s">
        <v>4</v>
      </c>
    </row>
    <row r="1198" spans="2:30" ht="19.7" customHeight="1">
      <c r="B1198" s="82" t="s">
        <v>1062</v>
      </c>
      <c r="C1198" s="83" t="s">
        <v>1063</v>
      </c>
      <c r="D1198" s="84"/>
      <c r="E1198" s="84"/>
      <c r="F1198" s="84"/>
      <c r="G1198" s="84"/>
      <c r="H1198" s="84"/>
      <c r="I1198" s="84"/>
      <c r="J1198" s="84"/>
      <c r="K1198" s="84"/>
      <c r="L1198" s="84"/>
      <c r="M1198" s="84"/>
      <c r="N1198" s="84"/>
      <c r="O1198" s="84"/>
      <c r="P1198" s="84"/>
      <c r="Q1198" s="84"/>
      <c r="R1198" s="84"/>
      <c r="S1198" s="84"/>
      <c r="T1198" s="84"/>
      <c r="U1198" s="84"/>
      <c r="V1198" s="84"/>
      <c r="W1198" s="84"/>
      <c r="X1198" s="84"/>
      <c r="Y1198" s="84"/>
      <c r="Z1198" s="85" t="str">
        <f>TEXT(AA1198+AB1198+AC1198,"#,##0")</f>
        <v>581</v>
      </c>
      <c r="AA1198" s="86">
        <f>TRUNC(AA1199)</f>
        <v>0</v>
      </c>
      <c r="AB1198" s="86">
        <f>TRUNC(AB1199)</f>
        <v>0</v>
      </c>
      <c r="AC1198" s="86">
        <f>TRUNC(AC1199)</f>
        <v>581</v>
      </c>
      <c r="AD1198" s="87"/>
    </row>
    <row r="1199" spans="2:30" ht="19.7" customHeight="1">
      <c r="B1199" s="88" t="s">
        <v>592</v>
      </c>
      <c r="C1199" s="89" t="s">
        <v>4</v>
      </c>
      <c r="D1199" s="471">
        <v>2016</v>
      </c>
      <c r="E1199" s="471"/>
      <c r="F1199" s="471"/>
      <c r="G1199" s="471"/>
      <c r="H1199" s="471"/>
      <c r="I1199" s="471" t="s">
        <v>593</v>
      </c>
      <c r="J1199" s="471"/>
      <c r="K1199" s="476">
        <f>[186]기계경비적용기준!D7</f>
        <v>1153.3</v>
      </c>
      <c r="L1199" s="471"/>
      <c r="M1199" s="471"/>
      <c r="N1199" s="84" t="s">
        <v>594</v>
      </c>
      <c r="O1199" s="471">
        <v>2500</v>
      </c>
      <c r="P1199" s="471"/>
      <c r="Q1199" s="471"/>
      <c r="R1199" s="84" t="s">
        <v>594</v>
      </c>
      <c r="S1199" s="471" t="s">
        <v>595</v>
      </c>
      <c r="T1199" s="471"/>
      <c r="U1199" s="471"/>
      <c r="V1199" s="84"/>
      <c r="W1199" s="84"/>
      <c r="X1199" s="84"/>
      <c r="Y1199" s="84"/>
      <c r="Z1199" s="90"/>
      <c r="AA1199" s="91"/>
      <c r="AB1199" s="91"/>
      <c r="AC1199" s="91">
        <f>TRUNC(TRUNC(D1199*K1199)/1000) * 1000*O1199*0.0000001</f>
        <v>581.25</v>
      </c>
      <c r="AD1199" s="92" t="s">
        <v>4</v>
      </c>
    </row>
    <row r="1200" spans="2:30" ht="19.7" customHeight="1">
      <c r="B1200" s="88" t="s">
        <v>4</v>
      </c>
      <c r="C1200" s="89" t="s">
        <v>4</v>
      </c>
      <c r="D1200" s="84"/>
      <c r="E1200" s="84"/>
      <c r="F1200" s="84"/>
      <c r="G1200" s="84"/>
      <c r="H1200" s="84"/>
      <c r="I1200" s="84"/>
      <c r="J1200" s="84"/>
      <c r="K1200" s="84"/>
      <c r="L1200" s="84"/>
      <c r="M1200" s="84"/>
      <c r="N1200" s="84"/>
      <c r="O1200" s="84"/>
      <c r="P1200" s="84"/>
      <c r="Q1200" s="84"/>
      <c r="R1200" s="84"/>
      <c r="S1200" s="84"/>
      <c r="T1200" s="84"/>
      <c r="U1200" s="84"/>
      <c r="V1200" s="84"/>
      <c r="W1200" s="84"/>
      <c r="X1200" s="84"/>
      <c r="Y1200" s="84"/>
      <c r="Z1200" s="90"/>
      <c r="AA1200" s="91"/>
      <c r="AB1200" s="91"/>
      <c r="AC1200" s="91"/>
      <c r="AD1200" s="92" t="s">
        <v>4</v>
      </c>
    </row>
    <row r="1201" spans="2:30" ht="19.7" customHeight="1">
      <c r="B1201" s="82" t="s">
        <v>1064</v>
      </c>
      <c r="C1201" s="83" t="s">
        <v>1065</v>
      </c>
      <c r="D1201" s="84"/>
      <c r="E1201" s="84"/>
      <c r="F1201" s="84"/>
      <c r="G1201" s="84"/>
      <c r="H1201" s="84"/>
      <c r="I1201" s="84"/>
      <c r="J1201" s="84"/>
      <c r="K1201" s="84"/>
      <c r="L1201" s="84"/>
      <c r="M1201" s="84"/>
      <c r="N1201" s="84"/>
      <c r="O1201" s="84"/>
      <c r="P1201" s="84"/>
      <c r="Q1201" s="84"/>
      <c r="R1201" s="84"/>
      <c r="S1201" s="84"/>
      <c r="T1201" s="84"/>
      <c r="U1201" s="84"/>
      <c r="V1201" s="84"/>
      <c r="W1201" s="84"/>
      <c r="X1201" s="84"/>
      <c r="Y1201" s="84"/>
      <c r="Z1201" s="85" t="str">
        <f>TEXT(AA1201+AB1201+AC1201,"#,##0")</f>
        <v>3,867</v>
      </c>
      <c r="AA1201" s="86">
        <f>TRUNC(AA1202)</f>
        <v>0</v>
      </c>
      <c r="AB1201" s="86">
        <f>TRUNC(AB1202)</f>
        <v>0</v>
      </c>
      <c r="AC1201" s="86">
        <f>TRUNC(AC1202)</f>
        <v>3867</v>
      </c>
      <c r="AD1201" s="87"/>
    </row>
    <row r="1202" spans="2:30" ht="19.7" customHeight="1">
      <c r="B1202" s="88" t="s">
        <v>592</v>
      </c>
      <c r="C1202" s="89" t="s">
        <v>4</v>
      </c>
      <c r="D1202" s="471">
        <v>13686</v>
      </c>
      <c r="E1202" s="471"/>
      <c r="F1202" s="471"/>
      <c r="G1202" s="471"/>
      <c r="H1202" s="471"/>
      <c r="I1202" s="471" t="s">
        <v>593</v>
      </c>
      <c r="J1202" s="471"/>
      <c r="K1202" s="476">
        <f>[186]기계경비적용기준!D7</f>
        <v>1153.3</v>
      </c>
      <c r="L1202" s="471"/>
      <c r="M1202" s="471"/>
      <c r="N1202" s="84" t="s">
        <v>594</v>
      </c>
      <c r="O1202" s="471">
        <v>2450</v>
      </c>
      <c r="P1202" s="471"/>
      <c r="Q1202" s="471"/>
      <c r="R1202" s="84" t="s">
        <v>594</v>
      </c>
      <c r="S1202" s="471" t="s">
        <v>595</v>
      </c>
      <c r="T1202" s="471"/>
      <c r="U1202" s="471"/>
      <c r="V1202" s="84"/>
      <c r="W1202" s="84"/>
      <c r="X1202" s="84"/>
      <c r="Y1202" s="84"/>
      <c r="Z1202" s="90"/>
      <c r="AA1202" s="91"/>
      <c r="AB1202" s="91"/>
      <c r="AC1202" s="91">
        <f>TRUNC(TRUNC(D1202*K1202)/1000) * 1000*O1202*0.0000001</f>
        <v>3867.08</v>
      </c>
      <c r="AD1202" s="92" t="s">
        <v>4</v>
      </c>
    </row>
    <row r="1203" spans="2:30" ht="19.7" customHeight="1">
      <c r="B1203" s="88" t="s">
        <v>4</v>
      </c>
      <c r="C1203" s="89" t="s">
        <v>4</v>
      </c>
      <c r="D1203" s="84"/>
      <c r="E1203" s="84"/>
      <c r="F1203" s="84"/>
      <c r="G1203" s="84"/>
      <c r="H1203" s="84"/>
      <c r="I1203" s="84"/>
      <c r="J1203" s="84"/>
      <c r="K1203" s="84"/>
      <c r="L1203" s="84"/>
      <c r="M1203" s="84"/>
      <c r="N1203" s="84"/>
      <c r="O1203" s="84"/>
      <c r="P1203" s="84"/>
      <c r="Q1203" s="84"/>
      <c r="R1203" s="84"/>
      <c r="S1203" s="84"/>
      <c r="T1203" s="84"/>
      <c r="U1203" s="84"/>
      <c r="V1203" s="84"/>
      <c r="W1203" s="84"/>
      <c r="X1203" s="84"/>
      <c r="Y1203" s="84"/>
      <c r="Z1203" s="90"/>
      <c r="AA1203" s="91"/>
      <c r="AB1203" s="91"/>
      <c r="AC1203" s="91"/>
      <c r="AD1203" s="92" t="s">
        <v>4</v>
      </c>
    </row>
    <row r="1204" spans="2:30" ht="19.7" customHeight="1">
      <c r="B1204" s="82" t="s">
        <v>1066</v>
      </c>
      <c r="C1204" s="83" t="s">
        <v>1067</v>
      </c>
      <c r="D1204" s="84"/>
      <c r="E1204" s="84"/>
      <c r="F1204" s="84"/>
      <c r="G1204" s="84"/>
      <c r="H1204" s="84"/>
      <c r="I1204" s="84"/>
      <c r="J1204" s="84"/>
      <c r="K1204" s="84"/>
      <c r="L1204" s="84"/>
      <c r="M1204" s="84"/>
      <c r="N1204" s="84"/>
      <c r="O1204" s="84"/>
      <c r="P1204" s="84"/>
      <c r="Q1204" s="84"/>
      <c r="R1204" s="84"/>
      <c r="S1204" s="84"/>
      <c r="T1204" s="84"/>
      <c r="U1204" s="84"/>
      <c r="V1204" s="84"/>
      <c r="W1204" s="84"/>
      <c r="X1204" s="84"/>
      <c r="Y1204" s="84"/>
      <c r="Z1204" s="85" t="str">
        <f>TEXT(AA1204+AB1204+AC1204,"#,##0")</f>
        <v>36,577</v>
      </c>
      <c r="AA1204" s="86">
        <f>TRUNC(AA1205+AA1206)</f>
        <v>22864</v>
      </c>
      <c r="AB1204" s="86">
        <f>TRUNC(AB1205+AB1206)</f>
        <v>0</v>
      </c>
      <c r="AC1204" s="86">
        <f>TRUNC(AC1205+AC1206)</f>
        <v>13713</v>
      </c>
      <c r="AD1204" s="87"/>
    </row>
    <row r="1205" spans="2:30" ht="19.7" customHeight="1">
      <c r="B1205" s="101" t="s">
        <v>592</v>
      </c>
      <c r="C1205" s="102" t="s">
        <v>4</v>
      </c>
      <c r="D1205" s="477">
        <v>79010</v>
      </c>
      <c r="E1205" s="477"/>
      <c r="F1205" s="477"/>
      <c r="G1205" s="477"/>
      <c r="H1205" s="477"/>
      <c r="I1205" s="477" t="s">
        <v>593</v>
      </c>
      <c r="J1205" s="477"/>
      <c r="K1205" s="480">
        <f>[186]기계경비적용기준!D7</f>
        <v>1153.3</v>
      </c>
      <c r="L1205" s="477"/>
      <c r="M1205" s="477"/>
      <c r="N1205" s="103" t="s">
        <v>594</v>
      </c>
      <c r="O1205" s="477">
        <v>1505</v>
      </c>
      <c r="P1205" s="477"/>
      <c r="Q1205" s="477"/>
      <c r="R1205" s="103" t="s">
        <v>594</v>
      </c>
      <c r="S1205" s="477" t="s">
        <v>595</v>
      </c>
      <c r="T1205" s="477"/>
      <c r="U1205" s="477"/>
      <c r="V1205" s="103"/>
      <c r="W1205" s="103"/>
      <c r="X1205" s="103"/>
      <c r="Y1205" s="103"/>
      <c r="Z1205" s="104"/>
      <c r="AA1205" s="105"/>
      <c r="AB1205" s="105"/>
      <c r="AC1205" s="105">
        <f>TRUNC(TRUNC(D1205*K1205)/1000) * 1000*O1205*0.0000001</f>
        <v>13713.860999999999</v>
      </c>
      <c r="AD1205" s="106" t="s">
        <v>4</v>
      </c>
    </row>
    <row r="1206" spans="2:30" ht="19.7" customHeight="1">
      <c r="B1206" s="88" t="s">
        <v>602</v>
      </c>
      <c r="C1206" s="89" t="s">
        <v>4</v>
      </c>
      <c r="D1206" s="472">
        <v>1</v>
      </c>
      <c r="E1206" s="471"/>
      <c r="F1206" s="471"/>
      <c r="G1206" s="84" t="s">
        <v>98</v>
      </c>
      <c r="H1206" s="84" t="s">
        <v>594</v>
      </c>
      <c r="I1206" s="471">
        <f>[186]노임단가!L55</f>
        <v>109748</v>
      </c>
      <c r="J1206" s="471"/>
      <c r="K1206" s="471"/>
      <c r="L1206" s="471"/>
      <c r="M1206" s="84" t="s">
        <v>594</v>
      </c>
      <c r="N1206" s="471" t="s">
        <v>603</v>
      </c>
      <c r="O1206" s="471"/>
      <c r="P1206" s="471"/>
      <c r="Q1206" s="471"/>
      <c r="R1206" s="471"/>
      <c r="S1206" s="471"/>
      <c r="T1206" s="471"/>
      <c r="U1206" s="471"/>
      <c r="V1206" s="471"/>
      <c r="W1206" s="84"/>
      <c r="X1206" s="84"/>
      <c r="Y1206" s="84"/>
      <c r="Z1206" s="90"/>
      <c r="AA1206" s="91">
        <f>TRUNC(D1206*I1206*[186]기계경비적용기준!E18,0)</f>
        <v>22864</v>
      </c>
      <c r="AB1206" s="91"/>
      <c r="AC1206" s="91"/>
      <c r="AD1206" s="92" t="s">
        <v>4</v>
      </c>
    </row>
    <row r="1207" spans="2:30" ht="19.7" customHeight="1">
      <c r="B1207" s="88" t="s">
        <v>4</v>
      </c>
      <c r="C1207" s="89" t="s">
        <v>4</v>
      </c>
      <c r="D1207" s="84"/>
      <c r="E1207" s="84"/>
      <c r="F1207" s="84"/>
      <c r="G1207" s="84"/>
      <c r="H1207" s="84"/>
      <c r="I1207" s="84"/>
      <c r="J1207" s="84"/>
      <c r="K1207" s="84"/>
      <c r="L1207" s="84"/>
      <c r="M1207" s="84"/>
      <c r="N1207" s="84"/>
      <c r="O1207" s="84"/>
      <c r="P1207" s="84"/>
      <c r="Q1207" s="84"/>
      <c r="R1207" s="84"/>
      <c r="S1207" s="84"/>
      <c r="T1207" s="84"/>
      <c r="U1207" s="84"/>
      <c r="V1207" s="84"/>
      <c r="W1207" s="84"/>
      <c r="X1207" s="84"/>
      <c r="Y1207" s="84"/>
      <c r="Z1207" s="90"/>
      <c r="AA1207" s="91"/>
      <c r="AB1207" s="91"/>
      <c r="AC1207" s="91"/>
      <c r="AD1207" s="92" t="s">
        <v>4</v>
      </c>
    </row>
    <row r="1208" spans="2:30" ht="19.7" customHeight="1">
      <c r="B1208" s="82" t="s">
        <v>1068</v>
      </c>
      <c r="C1208" s="83" t="s">
        <v>1069</v>
      </c>
      <c r="D1208" s="84"/>
      <c r="E1208" s="84"/>
      <c r="F1208" s="84"/>
      <c r="G1208" s="84"/>
      <c r="H1208" s="84"/>
      <c r="I1208" s="84"/>
      <c r="J1208" s="84"/>
      <c r="K1208" s="84"/>
      <c r="L1208" s="84"/>
      <c r="M1208" s="84"/>
      <c r="N1208" s="84"/>
      <c r="O1208" s="84"/>
      <c r="P1208" s="84"/>
      <c r="Q1208" s="84"/>
      <c r="R1208" s="84"/>
      <c r="S1208" s="84"/>
      <c r="T1208" s="84"/>
      <c r="U1208" s="84"/>
      <c r="V1208" s="84"/>
      <c r="W1208" s="84"/>
      <c r="X1208" s="84"/>
      <c r="Y1208" s="84"/>
      <c r="Z1208" s="85" t="str">
        <f>TEXT(AA1208+AB1208+AC1208,"#,##0")</f>
        <v>32,977</v>
      </c>
      <c r="AA1208" s="86">
        <f>TRUNC(AA1209+AA1210)</f>
        <v>22864</v>
      </c>
      <c r="AB1208" s="86">
        <f>TRUNC(AB1209+AB1210)</f>
        <v>0</v>
      </c>
      <c r="AC1208" s="86">
        <f>TRUNC(AC1209+AC1210)</f>
        <v>10113</v>
      </c>
      <c r="AD1208" s="87"/>
    </row>
    <row r="1209" spans="2:30" ht="19.7" customHeight="1">
      <c r="B1209" s="88" t="s">
        <v>592</v>
      </c>
      <c r="C1209" s="89" t="s">
        <v>4</v>
      </c>
      <c r="D1209" s="471">
        <v>41279000</v>
      </c>
      <c r="E1209" s="471"/>
      <c r="F1209" s="471"/>
      <c r="G1209" s="471"/>
      <c r="H1209" s="471"/>
      <c r="I1209" s="471" t="s">
        <v>605</v>
      </c>
      <c r="J1209" s="471"/>
      <c r="K1209" s="471">
        <v>2450</v>
      </c>
      <c r="L1209" s="471"/>
      <c r="M1209" s="471"/>
      <c r="N1209" s="84" t="s">
        <v>594</v>
      </c>
      <c r="O1209" s="471" t="s">
        <v>595</v>
      </c>
      <c r="P1209" s="471"/>
      <c r="Q1209" s="471"/>
      <c r="R1209" s="84"/>
      <c r="S1209" s="84"/>
      <c r="T1209" s="84"/>
      <c r="U1209" s="84"/>
      <c r="V1209" s="84"/>
      <c r="W1209" s="84"/>
      <c r="X1209" s="84"/>
      <c r="Y1209" s="84"/>
      <c r="Z1209" s="90"/>
      <c r="AA1209" s="91"/>
      <c r="AB1209" s="91"/>
      <c r="AC1209" s="91">
        <f>TRUNC(D1209*K1209*0.0000001,0)</f>
        <v>10113</v>
      </c>
      <c r="AD1209" s="92" t="s">
        <v>4</v>
      </c>
    </row>
    <row r="1210" spans="2:30" ht="19.7" customHeight="1">
      <c r="B1210" s="88" t="s">
        <v>602</v>
      </c>
      <c r="C1210" s="89" t="s">
        <v>4</v>
      </c>
      <c r="D1210" s="472">
        <v>1</v>
      </c>
      <c r="E1210" s="471"/>
      <c r="F1210" s="471"/>
      <c r="G1210" s="84" t="s">
        <v>98</v>
      </c>
      <c r="H1210" s="84" t="s">
        <v>594</v>
      </c>
      <c r="I1210" s="471">
        <f>[186]노임단가!L55</f>
        <v>109748</v>
      </c>
      <c r="J1210" s="471"/>
      <c r="K1210" s="471"/>
      <c r="L1210" s="471"/>
      <c r="M1210" s="84" t="s">
        <v>594</v>
      </c>
      <c r="N1210" s="471" t="s">
        <v>603</v>
      </c>
      <c r="O1210" s="471"/>
      <c r="P1210" s="471"/>
      <c r="Q1210" s="471"/>
      <c r="R1210" s="471"/>
      <c r="S1210" s="471"/>
      <c r="T1210" s="471"/>
      <c r="U1210" s="471"/>
      <c r="V1210" s="471"/>
      <c r="W1210" s="84"/>
      <c r="X1210" s="84"/>
      <c r="Y1210" s="84"/>
      <c r="Z1210" s="90"/>
      <c r="AA1210" s="91">
        <f>TRUNC(D1210*I1210*[186]기계경비적용기준!E18,0)</f>
        <v>22864</v>
      </c>
      <c r="AB1210" s="91"/>
      <c r="AC1210" s="91"/>
      <c r="AD1210" s="92" t="s">
        <v>4</v>
      </c>
    </row>
    <row r="1211" spans="2:30" ht="19.7" customHeight="1">
      <c r="B1211" s="88" t="s">
        <v>4</v>
      </c>
      <c r="C1211" s="89" t="s">
        <v>4</v>
      </c>
      <c r="D1211" s="84"/>
      <c r="E1211" s="84"/>
      <c r="F1211" s="84"/>
      <c r="G1211" s="84"/>
      <c r="H1211" s="84"/>
      <c r="I1211" s="84"/>
      <c r="J1211" s="84"/>
      <c r="K1211" s="84"/>
      <c r="L1211" s="84"/>
      <c r="M1211" s="84"/>
      <c r="N1211" s="84"/>
      <c r="O1211" s="84"/>
      <c r="P1211" s="84"/>
      <c r="Q1211" s="84"/>
      <c r="R1211" s="84"/>
      <c r="S1211" s="84"/>
      <c r="T1211" s="84"/>
      <c r="U1211" s="84"/>
      <c r="V1211" s="84"/>
      <c r="W1211" s="84"/>
      <c r="X1211" s="84"/>
      <c r="Y1211" s="84"/>
      <c r="Z1211" s="90"/>
      <c r="AA1211" s="91"/>
      <c r="AB1211" s="91"/>
      <c r="AC1211" s="91"/>
      <c r="AD1211" s="92" t="s">
        <v>4</v>
      </c>
    </row>
    <row r="1212" spans="2:30" ht="19.7" customHeight="1">
      <c r="B1212" s="82" t="s">
        <v>1070</v>
      </c>
      <c r="C1212" s="83" t="s">
        <v>1071</v>
      </c>
      <c r="D1212" s="84"/>
      <c r="E1212" s="84"/>
      <c r="F1212" s="84"/>
      <c r="G1212" s="84"/>
      <c r="H1212" s="84"/>
      <c r="I1212" s="84"/>
      <c r="J1212" s="84"/>
      <c r="K1212" s="84"/>
      <c r="L1212" s="84"/>
      <c r="M1212" s="84"/>
      <c r="N1212" s="84"/>
      <c r="O1212" s="84"/>
      <c r="P1212" s="84"/>
      <c r="Q1212" s="84"/>
      <c r="R1212" s="84"/>
      <c r="S1212" s="84"/>
      <c r="T1212" s="84"/>
      <c r="U1212" s="84"/>
      <c r="V1212" s="84"/>
      <c r="W1212" s="84"/>
      <c r="X1212" s="84"/>
      <c r="Y1212" s="84"/>
      <c r="Z1212" s="85" t="str">
        <f>TEXT(AA1212+AB1212+AC1212,"#,##0")</f>
        <v>76,653</v>
      </c>
      <c r="AA1212" s="86">
        <f>TRUNC(AA1213+AA1214+AA1215+AA1216)</f>
        <v>22864</v>
      </c>
      <c r="AB1212" s="86">
        <f>TRUNC(AB1213+AB1214+AB1215+AB1216)</f>
        <v>34224</v>
      </c>
      <c r="AC1212" s="86">
        <f>TRUNC(AC1213+AC1214+AC1215+AC1216)</f>
        <v>19565</v>
      </c>
      <c r="AD1212" s="87"/>
    </row>
    <row r="1213" spans="2:30" ht="19.7" customHeight="1">
      <c r="B1213" s="88" t="s">
        <v>592</v>
      </c>
      <c r="C1213" s="89" t="s">
        <v>4</v>
      </c>
      <c r="D1213" s="471">
        <v>130000000</v>
      </c>
      <c r="E1213" s="471"/>
      <c r="F1213" s="471"/>
      <c r="G1213" s="471"/>
      <c r="H1213" s="471"/>
      <c r="I1213" s="471" t="s">
        <v>605</v>
      </c>
      <c r="J1213" s="471"/>
      <c r="K1213" s="471">
        <v>1505</v>
      </c>
      <c r="L1213" s="471"/>
      <c r="M1213" s="471"/>
      <c r="N1213" s="84" t="s">
        <v>594</v>
      </c>
      <c r="O1213" s="471" t="s">
        <v>595</v>
      </c>
      <c r="P1213" s="471"/>
      <c r="Q1213" s="471"/>
      <c r="R1213" s="84"/>
      <c r="S1213" s="84"/>
      <c r="T1213" s="84"/>
      <c r="U1213" s="84"/>
      <c r="V1213" s="84"/>
      <c r="W1213" s="84"/>
      <c r="X1213" s="84"/>
      <c r="Y1213" s="84"/>
      <c r="Z1213" s="90"/>
      <c r="AA1213" s="91"/>
      <c r="AB1213" s="91"/>
      <c r="AC1213" s="91">
        <f>TRUNC(D1213*K1213*0.0000001,0)</f>
        <v>19565</v>
      </c>
      <c r="AD1213" s="92" t="s">
        <v>4</v>
      </c>
    </row>
    <row r="1214" spans="2:30" ht="19.7" customHeight="1">
      <c r="B1214" s="88" t="s">
        <v>596</v>
      </c>
      <c r="C1214" s="89" t="s">
        <v>597</v>
      </c>
      <c r="D1214" s="470">
        <v>18.600000000000001</v>
      </c>
      <c r="E1214" s="471"/>
      <c r="F1214" s="471"/>
      <c r="G1214" s="471"/>
      <c r="H1214" s="84" t="s">
        <v>598</v>
      </c>
      <c r="I1214" s="84" t="s">
        <v>594</v>
      </c>
      <c r="J1214" s="471">
        <f>[186]자재단가!R6</f>
        <v>1496</v>
      </c>
      <c r="K1214" s="471"/>
      <c r="L1214" s="471"/>
      <c r="M1214" s="471"/>
      <c r="N1214" s="84"/>
      <c r="O1214" s="84"/>
      <c r="P1214" s="84"/>
      <c r="Q1214" s="84"/>
      <c r="R1214" s="84"/>
      <c r="S1214" s="84"/>
      <c r="T1214" s="84"/>
      <c r="U1214" s="84"/>
      <c r="V1214" s="84"/>
      <c r="W1214" s="84"/>
      <c r="X1214" s="84"/>
      <c r="Y1214" s="84"/>
      <c r="Z1214" s="90"/>
      <c r="AA1214" s="91"/>
      <c r="AB1214" s="91">
        <f>TRUNC(D1214*J1214,0)</f>
        <v>27825</v>
      </c>
      <c r="AC1214" s="91"/>
      <c r="AD1214" s="92" t="s">
        <v>4</v>
      </c>
    </row>
    <row r="1215" spans="2:30" ht="19.7" customHeight="1">
      <c r="B1215" s="88" t="s">
        <v>822</v>
      </c>
      <c r="C1215" s="89" t="s">
        <v>600</v>
      </c>
      <c r="D1215" s="470">
        <v>23</v>
      </c>
      <c r="E1215" s="471"/>
      <c r="F1215" s="471"/>
      <c r="G1215" s="471"/>
      <c r="H1215" s="84" t="s">
        <v>601</v>
      </c>
      <c r="I1215" s="84" t="s">
        <v>594</v>
      </c>
      <c r="J1215" s="471">
        <f>AB1214</f>
        <v>27825</v>
      </c>
      <c r="K1215" s="471"/>
      <c r="L1215" s="471"/>
      <c r="M1215" s="471"/>
      <c r="N1215" s="84"/>
      <c r="O1215" s="84"/>
      <c r="P1215" s="84"/>
      <c r="Q1215" s="84"/>
      <c r="R1215" s="84"/>
      <c r="S1215" s="84"/>
      <c r="T1215" s="84"/>
      <c r="U1215" s="84"/>
      <c r="V1215" s="84"/>
      <c r="W1215" s="84"/>
      <c r="X1215" s="84"/>
      <c r="Y1215" s="84"/>
      <c r="Z1215" s="90"/>
      <c r="AA1215" s="91"/>
      <c r="AB1215" s="91">
        <f>TRUNC(D1215/100*J1215,0)</f>
        <v>6399</v>
      </c>
      <c r="AC1215" s="91"/>
      <c r="AD1215" s="92" t="s">
        <v>4</v>
      </c>
    </row>
    <row r="1216" spans="2:30" ht="19.7" customHeight="1">
      <c r="B1216" s="88" t="s">
        <v>602</v>
      </c>
      <c r="C1216" s="89" t="s">
        <v>4</v>
      </c>
      <c r="D1216" s="472">
        <v>1</v>
      </c>
      <c r="E1216" s="471"/>
      <c r="F1216" s="471"/>
      <c r="G1216" s="84" t="s">
        <v>98</v>
      </c>
      <c r="H1216" s="84" t="s">
        <v>594</v>
      </c>
      <c r="I1216" s="471">
        <f>[186]노임단가!L55</f>
        <v>109748</v>
      </c>
      <c r="J1216" s="471"/>
      <c r="K1216" s="471"/>
      <c r="L1216" s="471"/>
      <c r="M1216" s="84" t="s">
        <v>594</v>
      </c>
      <c r="N1216" s="471" t="s">
        <v>603</v>
      </c>
      <c r="O1216" s="471"/>
      <c r="P1216" s="471"/>
      <c r="Q1216" s="471"/>
      <c r="R1216" s="471"/>
      <c r="S1216" s="471"/>
      <c r="T1216" s="471"/>
      <c r="U1216" s="471"/>
      <c r="V1216" s="471"/>
      <c r="W1216" s="84"/>
      <c r="X1216" s="84"/>
      <c r="Y1216" s="84"/>
      <c r="Z1216" s="90"/>
      <c r="AA1216" s="91">
        <f>TRUNC(D1216*I1216*[186]기계경비적용기준!E18,0)</f>
        <v>22864</v>
      </c>
      <c r="AB1216" s="91"/>
      <c r="AC1216" s="91"/>
      <c r="AD1216" s="92" t="s">
        <v>4</v>
      </c>
    </row>
    <row r="1217" spans="2:30" ht="19.7" customHeight="1">
      <c r="B1217" s="88" t="s">
        <v>4</v>
      </c>
      <c r="C1217" s="89" t="s">
        <v>4</v>
      </c>
      <c r="D1217" s="84"/>
      <c r="E1217" s="84"/>
      <c r="F1217" s="84"/>
      <c r="G1217" s="84"/>
      <c r="H1217" s="84"/>
      <c r="I1217" s="84"/>
      <c r="J1217" s="84"/>
      <c r="K1217" s="84"/>
      <c r="L1217" s="84"/>
      <c r="M1217" s="84"/>
      <c r="N1217" s="84"/>
      <c r="O1217" s="84"/>
      <c r="P1217" s="84"/>
      <c r="Q1217" s="84"/>
      <c r="R1217" s="84"/>
      <c r="S1217" s="84"/>
      <c r="T1217" s="84"/>
      <c r="U1217" s="84"/>
      <c r="V1217" s="84"/>
      <c r="W1217" s="84"/>
      <c r="X1217" s="84"/>
      <c r="Y1217" s="84"/>
      <c r="Z1217" s="90"/>
      <c r="AA1217" s="91"/>
      <c r="AB1217" s="91"/>
      <c r="AC1217" s="91"/>
      <c r="AD1217" s="92" t="s">
        <v>4</v>
      </c>
    </row>
    <row r="1218" spans="2:30" ht="19.7" customHeight="1">
      <c r="B1218" s="82" t="s">
        <v>1072</v>
      </c>
      <c r="C1218" s="83" t="s">
        <v>1073</v>
      </c>
      <c r="D1218" s="84"/>
      <c r="E1218" s="84"/>
      <c r="F1218" s="84"/>
      <c r="G1218" s="84"/>
      <c r="H1218" s="84"/>
      <c r="I1218" s="84"/>
      <c r="J1218" s="84"/>
      <c r="K1218" s="84"/>
      <c r="L1218" s="84"/>
      <c r="M1218" s="84"/>
      <c r="N1218" s="84"/>
      <c r="O1218" s="84"/>
      <c r="P1218" s="84"/>
      <c r="Q1218" s="84"/>
      <c r="R1218" s="84"/>
      <c r="S1218" s="84"/>
      <c r="T1218" s="84"/>
      <c r="U1218" s="84"/>
      <c r="V1218" s="84"/>
      <c r="W1218" s="84"/>
      <c r="X1218" s="84"/>
      <c r="Y1218" s="84"/>
      <c r="Z1218" s="85" t="str">
        <f>TEXT(AA1218+AB1218+AC1218,"#,##0")</f>
        <v>96,490</v>
      </c>
      <c r="AA1218" s="86">
        <f>TRUNC(AA1219+AA1220+AA1221+AA1222)</f>
        <v>22864</v>
      </c>
      <c r="AB1218" s="86">
        <f>TRUNC(AB1219+AB1220+AB1221+AB1222)</f>
        <v>47289</v>
      </c>
      <c r="AC1218" s="86">
        <f>TRUNC(AC1219+AC1220+AC1221+AC1222)</f>
        <v>26337</v>
      </c>
      <c r="AD1218" s="87"/>
    </row>
    <row r="1219" spans="2:30" ht="19.7" customHeight="1">
      <c r="B1219" s="88" t="s">
        <v>592</v>
      </c>
      <c r="C1219" s="89" t="s">
        <v>4</v>
      </c>
      <c r="D1219" s="471">
        <v>175000000</v>
      </c>
      <c r="E1219" s="471"/>
      <c r="F1219" s="471"/>
      <c r="G1219" s="471"/>
      <c r="H1219" s="471"/>
      <c r="I1219" s="471" t="s">
        <v>605</v>
      </c>
      <c r="J1219" s="471"/>
      <c r="K1219" s="471">
        <v>1505</v>
      </c>
      <c r="L1219" s="471"/>
      <c r="M1219" s="471"/>
      <c r="N1219" s="84" t="s">
        <v>594</v>
      </c>
      <c r="O1219" s="471" t="s">
        <v>595</v>
      </c>
      <c r="P1219" s="471"/>
      <c r="Q1219" s="471"/>
      <c r="R1219" s="84"/>
      <c r="S1219" s="84"/>
      <c r="T1219" s="84"/>
      <c r="U1219" s="84"/>
      <c r="V1219" s="84"/>
      <c r="W1219" s="84"/>
      <c r="X1219" s="84"/>
      <c r="Y1219" s="84"/>
      <c r="Z1219" s="90"/>
      <c r="AA1219" s="91"/>
      <c r="AB1219" s="91"/>
      <c r="AC1219" s="91">
        <f>TRUNC(D1219*K1219*0.0000001,0)</f>
        <v>26337</v>
      </c>
      <c r="AD1219" s="92" t="s">
        <v>4</v>
      </c>
    </row>
    <row r="1220" spans="2:30" ht="19.7" customHeight="1">
      <c r="B1220" s="88" t="s">
        <v>596</v>
      </c>
      <c r="C1220" s="89" t="s">
        <v>597</v>
      </c>
      <c r="D1220" s="470">
        <v>25.7</v>
      </c>
      <c r="E1220" s="471"/>
      <c r="F1220" s="471"/>
      <c r="G1220" s="471"/>
      <c r="H1220" s="84" t="s">
        <v>598</v>
      </c>
      <c r="I1220" s="84" t="s">
        <v>594</v>
      </c>
      <c r="J1220" s="471">
        <f>[186]자재단가!R6</f>
        <v>1496</v>
      </c>
      <c r="K1220" s="471"/>
      <c r="L1220" s="471"/>
      <c r="M1220" s="471"/>
      <c r="N1220" s="84"/>
      <c r="O1220" s="84"/>
      <c r="P1220" s="84"/>
      <c r="Q1220" s="84"/>
      <c r="R1220" s="84"/>
      <c r="S1220" s="84"/>
      <c r="T1220" s="84"/>
      <c r="U1220" s="84"/>
      <c r="V1220" s="84"/>
      <c r="W1220" s="84"/>
      <c r="X1220" s="84"/>
      <c r="Y1220" s="84"/>
      <c r="Z1220" s="90"/>
      <c r="AA1220" s="91"/>
      <c r="AB1220" s="91">
        <f>TRUNC(D1220*J1220,0)</f>
        <v>38447</v>
      </c>
      <c r="AC1220" s="91"/>
      <c r="AD1220" s="92" t="s">
        <v>4</v>
      </c>
    </row>
    <row r="1221" spans="2:30" ht="19.7" customHeight="1">
      <c r="B1221" s="88" t="s">
        <v>822</v>
      </c>
      <c r="C1221" s="89" t="s">
        <v>600</v>
      </c>
      <c r="D1221" s="470">
        <v>23</v>
      </c>
      <c r="E1221" s="471"/>
      <c r="F1221" s="471"/>
      <c r="G1221" s="471"/>
      <c r="H1221" s="84" t="s">
        <v>601</v>
      </c>
      <c r="I1221" s="84" t="s">
        <v>594</v>
      </c>
      <c r="J1221" s="471">
        <f>AB1220</f>
        <v>38447</v>
      </c>
      <c r="K1221" s="471"/>
      <c r="L1221" s="471"/>
      <c r="M1221" s="471"/>
      <c r="N1221" s="84"/>
      <c r="O1221" s="84"/>
      <c r="P1221" s="84"/>
      <c r="Q1221" s="84"/>
      <c r="R1221" s="84"/>
      <c r="S1221" s="84"/>
      <c r="T1221" s="84"/>
      <c r="U1221" s="84"/>
      <c r="V1221" s="84"/>
      <c r="W1221" s="84"/>
      <c r="X1221" s="84"/>
      <c r="Y1221" s="84"/>
      <c r="Z1221" s="90"/>
      <c r="AA1221" s="91"/>
      <c r="AB1221" s="91">
        <f>TRUNC(D1221/100*J1221,0)</f>
        <v>8842</v>
      </c>
      <c r="AC1221" s="91"/>
      <c r="AD1221" s="92" t="s">
        <v>4</v>
      </c>
    </row>
    <row r="1222" spans="2:30" ht="19.7" customHeight="1">
      <c r="B1222" s="88" t="s">
        <v>602</v>
      </c>
      <c r="C1222" s="89" t="s">
        <v>4</v>
      </c>
      <c r="D1222" s="472">
        <v>1</v>
      </c>
      <c r="E1222" s="471"/>
      <c r="F1222" s="471"/>
      <c r="G1222" s="84" t="s">
        <v>98</v>
      </c>
      <c r="H1222" s="84" t="s">
        <v>594</v>
      </c>
      <c r="I1222" s="471">
        <f>[186]노임단가!L55</f>
        <v>109748</v>
      </c>
      <c r="J1222" s="471"/>
      <c r="K1222" s="471"/>
      <c r="L1222" s="471"/>
      <c r="M1222" s="84" t="s">
        <v>594</v>
      </c>
      <c r="N1222" s="471" t="s">
        <v>603</v>
      </c>
      <c r="O1222" s="471"/>
      <c r="P1222" s="471"/>
      <c r="Q1222" s="471"/>
      <c r="R1222" s="471"/>
      <c r="S1222" s="471"/>
      <c r="T1222" s="471"/>
      <c r="U1222" s="471"/>
      <c r="V1222" s="471"/>
      <c r="W1222" s="84"/>
      <c r="X1222" s="84"/>
      <c r="Y1222" s="84"/>
      <c r="Z1222" s="90"/>
      <c r="AA1222" s="91">
        <f>TRUNC(D1222*I1222*[186]기계경비적용기준!E18,0)</f>
        <v>22864</v>
      </c>
      <c r="AB1222" s="91"/>
      <c r="AC1222" s="91"/>
      <c r="AD1222" s="92" t="s">
        <v>4</v>
      </c>
    </row>
    <row r="1223" spans="2:30" ht="19.7" customHeight="1">
      <c r="B1223" s="88" t="s">
        <v>4</v>
      </c>
      <c r="C1223" s="89" t="s">
        <v>4</v>
      </c>
      <c r="D1223" s="84"/>
      <c r="E1223" s="84"/>
      <c r="F1223" s="84"/>
      <c r="G1223" s="84"/>
      <c r="H1223" s="84"/>
      <c r="I1223" s="84"/>
      <c r="J1223" s="84"/>
      <c r="K1223" s="84"/>
      <c r="L1223" s="84"/>
      <c r="M1223" s="84"/>
      <c r="N1223" s="84"/>
      <c r="O1223" s="84"/>
      <c r="P1223" s="84"/>
      <c r="Q1223" s="84"/>
      <c r="R1223" s="84"/>
      <c r="S1223" s="84"/>
      <c r="T1223" s="84"/>
      <c r="U1223" s="84"/>
      <c r="V1223" s="84"/>
      <c r="W1223" s="84"/>
      <c r="X1223" s="84"/>
      <c r="Y1223" s="84"/>
      <c r="Z1223" s="90"/>
      <c r="AA1223" s="91"/>
      <c r="AB1223" s="91"/>
      <c r="AC1223" s="91"/>
      <c r="AD1223" s="92" t="s">
        <v>4</v>
      </c>
    </row>
    <row r="1224" spans="2:30" ht="19.7" customHeight="1">
      <c r="B1224" s="82" t="s">
        <v>1074</v>
      </c>
      <c r="C1224" s="83" t="s">
        <v>1075</v>
      </c>
      <c r="D1224" s="84"/>
      <c r="E1224" s="84"/>
      <c r="F1224" s="84"/>
      <c r="G1224" s="84"/>
      <c r="H1224" s="84"/>
      <c r="I1224" s="84"/>
      <c r="J1224" s="84"/>
      <c r="K1224" s="84"/>
      <c r="L1224" s="84"/>
      <c r="M1224" s="84"/>
      <c r="N1224" s="84"/>
      <c r="O1224" s="84"/>
      <c r="P1224" s="84"/>
      <c r="Q1224" s="84"/>
      <c r="R1224" s="84"/>
      <c r="S1224" s="84"/>
      <c r="T1224" s="84"/>
      <c r="U1224" s="84"/>
      <c r="V1224" s="84"/>
      <c r="W1224" s="84"/>
      <c r="X1224" s="84"/>
      <c r="Y1224" s="84"/>
      <c r="Z1224" s="85" t="str">
        <f>TEXT(AA1224+AB1224+AC1224,"#,##0")</f>
        <v>700</v>
      </c>
      <c r="AA1224" s="86">
        <f>TRUNC(AA1225)</f>
        <v>0</v>
      </c>
      <c r="AB1224" s="86">
        <f>TRUNC(AB1225)</f>
        <v>0</v>
      </c>
      <c r="AC1224" s="86">
        <f>TRUNC(AC1225)</f>
        <v>700</v>
      </c>
      <c r="AD1224" s="87"/>
    </row>
    <row r="1225" spans="2:30" ht="19.7" customHeight="1">
      <c r="B1225" s="88" t="s">
        <v>592</v>
      </c>
      <c r="C1225" s="89" t="s">
        <v>4</v>
      </c>
      <c r="D1225" s="471">
        <v>2431</v>
      </c>
      <c r="E1225" s="471"/>
      <c r="F1225" s="471"/>
      <c r="G1225" s="471"/>
      <c r="H1225" s="471"/>
      <c r="I1225" s="471" t="s">
        <v>593</v>
      </c>
      <c r="J1225" s="471"/>
      <c r="K1225" s="476">
        <f>[186]기계경비적용기준!D7</f>
        <v>1153.3</v>
      </c>
      <c r="L1225" s="471"/>
      <c r="M1225" s="471"/>
      <c r="N1225" s="84" t="s">
        <v>594</v>
      </c>
      <c r="O1225" s="471">
        <v>2500</v>
      </c>
      <c r="P1225" s="471"/>
      <c r="Q1225" s="471"/>
      <c r="R1225" s="84" t="s">
        <v>594</v>
      </c>
      <c r="S1225" s="471" t="s">
        <v>595</v>
      </c>
      <c r="T1225" s="471"/>
      <c r="U1225" s="471"/>
      <c r="V1225" s="84"/>
      <c r="W1225" s="84"/>
      <c r="X1225" s="84"/>
      <c r="Y1225" s="84"/>
      <c r="Z1225" s="90"/>
      <c r="AA1225" s="91"/>
      <c r="AB1225" s="91"/>
      <c r="AC1225" s="91">
        <f>TRUNC(TRUNC(D1225*K1225)/1000) * 1000*O1225*0.0000001</f>
        <v>700.75</v>
      </c>
      <c r="AD1225" s="92" t="s">
        <v>4</v>
      </c>
    </row>
    <row r="1226" spans="2:30" ht="19.7" customHeight="1">
      <c r="B1226" s="88" t="s">
        <v>4</v>
      </c>
      <c r="C1226" s="89" t="s">
        <v>4</v>
      </c>
      <c r="D1226" s="84"/>
      <c r="E1226" s="84"/>
      <c r="F1226" s="84"/>
      <c r="G1226" s="84"/>
      <c r="H1226" s="84"/>
      <c r="I1226" s="84"/>
      <c r="J1226" s="84"/>
      <c r="K1226" s="84"/>
      <c r="L1226" s="84"/>
      <c r="M1226" s="84"/>
      <c r="N1226" s="84"/>
      <c r="O1226" s="84"/>
      <c r="P1226" s="84"/>
      <c r="Q1226" s="84"/>
      <c r="R1226" s="84"/>
      <c r="S1226" s="84"/>
      <c r="T1226" s="84"/>
      <c r="U1226" s="84"/>
      <c r="V1226" s="84"/>
      <c r="W1226" s="84"/>
      <c r="X1226" s="84"/>
      <c r="Y1226" s="84"/>
      <c r="Z1226" s="90"/>
      <c r="AA1226" s="91"/>
      <c r="AB1226" s="91"/>
      <c r="AC1226" s="91"/>
      <c r="AD1226" s="92" t="s">
        <v>4</v>
      </c>
    </row>
    <row r="1227" spans="2:30" ht="19.7" customHeight="1">
      <c r="B1227" s="82" t="s">
        <v>1076</v>
      </c>
      <c r="C1227" s="83" t="s">
        <v>1077</v>
      </c>
      <c r="D1227" s="84"/>
      <c r="E1227" s="84"/>
      <c r="F1227" s="84"/>
      <c r="G1227" s="84"/>
      <c r="H1227" s="84"/>
      <c r="I1227" s="84"/>
      <c r="J1227" s="84"/>
      <c r="K1227" s="84"/>
      <c r="L1227" s="84"/>
      <c r="M1227" s="84"/>
      <c r="N1227" s="84"/>
      <c r="O1227" s="84"/>
      <c r="P1227" s="84"/>
      <c r="Q1227" s="84"/>
      <c r="R1227" s="84"/>
      <c r="S1227" s="84"/>
      <c r="T1227" s="84"/>
      <c r="U1227" s="84"/>
      <c r="V1227" s="84"/>
      <c r="W1227" s="84"/>
      <c r="X1227" s="84"/>
      <c r="Y1227" s="84"/>
      <c r="Z1227" s="85" t="str">
        <f>TEXT(AA1227+AB1227+AC1227,"#,##0")</f>
        <v>167,209</v>
      </c>
      <c r="AA1227" s="86">
        <f>TRUNC(AA1228+AA1229+AA1230+AA1231)</f>
        <v>22864</v>
      </c>
      <c r="AB1227" s="86">
        <f>TRUNC(AB1228+AB1229+AB1230+AB1231)</f>
        <v>24121</v>
      </c>
      <c r="AC1227" s="86">
        <f>TRUNC(AC1228+AC1229+AC1230+AC1231)</f>
        <v>120224</v>
      </c>
      <c r="AD1227" s="87"/>
    </row>
    <row r="1228" spans="2:30" ht="19.7" customHeight="1">
      <c r="B1228" s="88" t="s">
        <v>592</v>
      </c>
      <c r="C1228" s="89" t="s">
        <v>4</v>
      </c>
      <c r="D1228" s="471">
        <v>264311</v>
      </c>
      <c r="E1228" s="471"/>
      <c r="F1228" s="471"/>
      <c r="G1228" s="471"/>
      <c r="H1228" s="471"/>
      <c r="I1228" s="471" t="s">
        <v>593</v>
      </c>
      <c r="J1228" s="471"/>
      <c r="K1228" s="476">
        <f>[186]기계경비적용기준!D7</f>
        <v>1153.3</v>
      </c>
      <c r="L1228" s="471"/>
      <c r="M1228" s="471"/>
      <c r="N1228" s="84" t="s">
        <v>594</v>
      </c>
      <c r="O1228" s="471">
        <v>3944</v>
      </c>
      <c r="P1228" s="471"/>
      <c r="Q1228" s="471"/>
      <c r="R1228" s="84" t="s">
        <v>594</v>
      </c>
      <c r="S1228" s="471" t="s">
        <v>595</v>
      </c>
      <c r="T1228" s="471"/>
      <c r="U1228" s="471"/>
      <c r="V1228" s="84"/>
      <c r="W1228" s="84"/>
      <c r="X1228" s="84"/>
      <c r="Y1228" s="84"/>
      <c r="Z1228" s="90"/>
      <c r="AA1228" s="91"/>
      <c r="AB1228" s="91"/>
      <c r="AC1228" s="91">
        <f>TRUNC(TRUNC(D1228*K1228)/1000) * 1000*O1228*0.0000001</f>
        <v>120224.5576</v>
      </c>
      <c r="AD1228" s="92" t="s">
        <v>4</v>
      </c>
    </row>
    <row r="1229" spans="2:30" ht="19.7" customHeight="1">
      <c r="B1229" s="88" t="s">
        <v>596</v>
      </c>
      <c r="C1229" s="89" t="s">
        <v>597</v>
      </c>
      <c r="D1229" s="470">
        <v>13.9</v>
      </c>
      <c r="E1229" s="471"/>
      <c r="F1229" s="471"/>
      <c r="G1229" s="471"/>
      <c r="H1229" s="84" t="s">
        <v>598</v>
      </c>
      <c r="I1229" s="84" t="s">
        <v>594</v>
      </c>
      <c r="J1229" s="471">
        <f>[186]자재단가!R6</f>
        <v>1496</v>
      </c>
      <c r="K1229" s="471"/>
      <c r="L1229" s="471"/>
      <c r="M1229" s="471"/>
      <c r="N1229" s="84"/>
      <c r="O1229" s="84"/>
      <c r="P1229" s="84"/>
      <c r="Q1229" s="84"/>
      <c r="R1229" s="84"/>
      <c r="S1229" s="84"/>
      <c r="T1229" s="84"/>
      <c r="U1229" s="84"/>
      <c r="V1229" s="84"/>
      <c r="W1229" s="84"/>
      <c r="X1229" s="84"/>
      <c r="Y1229" s="84"/>
      <c r="Z1229" s="90"/>
      <c r="AA1229" s="91"/>
      <c r="AB1229" s="91">
        <f>TRUNC(D1229*J1229,0)</f>
        <v>20794</v>
      </c>
      <c r="AC1229" s="91"/>
      <c r="AD1229" s="92" t="s">
        <v>4</v>
      </c>
    </row>
    <row r="1230" spans="2:30" ht="19.7" customHeight="1">
      <c r="B1230" s="88" t="s">
        <v>599</v>
      </c>
      <c r="C1230" s="89" t="s">
        <v>600</v>
      </c>
      <c r="D1230" s="470">
        <v>16</v>
      </c>
      <c r="E1230" s="471"/>
      <c r="F1230" s="471"/>
      <c r="G1230" s="471"/>
      <c r="H1230" s="84" t="s">
        <v>601</v>
      </c>
      <c r="I1230" s="84" t="s">
        <v>594</v>
      </c>
      <c r="J1230" s="471">
        <f>AB1229</f>
        <v>20794</v>
      </c>
      <c r="K1230" s="471"/>
      <c r="L1230" s="471"/>
      <c r="M1230" s="471"/>
      <c r="N1230" s="84"/>
      <c r="O1230" s="84"/>
      <c r="P1230" s="84"/>
      <c r="Q1230" s="84"/>
      <c r="R1230" s="84"/>
      <c r="S1230" s="84"/>
      <c r="T1230" s="84"/>
      <c r="U1230" s="84"/>
      <c r="V1230" s="84"/>
      <c r="W1230" s="84"/>
      <c r="X1230" s="84"/>
      <c r="Y1230" s="84"/>
      <c r="Z1230" s="90"/>
      <c r="AA1230" s="91"/>
      <c r="AB1230" s="91">
        <f>TRUNC(D1230/100*J1230,0)</f>
        <v>3327</v>
      </c>
      <c r="AC1230" s="91"/>
      <c r="AD1230" s="92" t="s">
        <v>4</v>
      </c>
    </row>
    <row r="1231" spans="2:30" ht="19.7" customHeight="1">
      <c r="B1231" s="101" t="s">
        <v>602</v>
      </c>
      <c r="C1231" s="102" t="s">
        <v>4</v>
      </c>
      <c r="D1231" s="478">
        <v>1</v>
      </c>
      <c r="E1231" s="477"/>
      <c r="F1231" s="477"/>
      <c r="G1231" s="103" t="s">
        <v>98</v>
      </c>
      <c r="H1231" s="103" t="s">
        <v>594</v>
      </c>
      <c r="I1231" s="477">
        <f>[186]노임단가!L55</f>
        <v>109748</v>
      </c>
      <c r="J1231" s="477"/>
      <c r="K1231" s="477"/>
      <c r="L1231" s="477"/>
      <c r="M1231" s="103" t="s">
        <v>594</v>
      </c>
      <c r="N1231" s="477" t="s">
        <v>603</v>
      </c>
      <c r="O1231" s="477"/>
      <c r="P1231" s="477"/>
      <c r="Q1231" s="477"/>
      <c r="R1231" s="477"/>
      <c r="S1231" s="477"/>
      <c r="T1231" s="477"/>
      <c r="U1231" s="477"/>
      <c r="V1231" s="477"/>
      <c r="W1231" s="103"/>
      <c r="X1231" s="103"/>
      <c r="Y1231" s="103"/>
      <c r="Z1231" s="104"/>
      <c r="AA1231" s="105">
        <f>TRUNC(D1231*I1231*[186]기계경비적용기준!E18,0)</f>
        <v>22864</v>
      </c>
      <c r="AB1231" s="105"/>
      <c r="AC1231" s="105"/>
      <c r="AD1231" s="106" t="s">
        <v>4</v>
      </c>
    </row>
    <row r="1232" spans="2:30" ht="19.7" customHeight="1">
      <c r="B1232" s="88" t="s">
        <v>4</v>
      </c>
      <c r="C1232" s="89" t="s">
        <v>4</v>
      </c>
      <c r="D1232" s="84"/>
      <c r="E1232" s="84"/>
      <c r="F1232" s="84"/>
      <c r="G1232" s="84"/>
      <c r="H1232" s="84"/>
      <c r="I1232" s="84"/>
      <c r="J1232" s="84"/>
      <c r="K1232" s="84"/>
      <c r="L1232" s="84"/>
      <c r="M1232" s="84"/>
      <c r="N1232" s="84"/>
      <c r="O1232" s="84"/>
      <c r="P1232" s="84"/>
      <c r="Q1232" s="84"/>
      <c r="R1232" s="84"/>
      <c r="S1232" s="84"/>
      <c r="T1232" s="84"/>
      <c r="U1232" s="84"/>
      <c r="V1232" s="84"/>
      <c r="W1232" s="84"/>
      <c r="X1232" s="84"/>
      <c r="Y1232" s="84"/>
      <c r="Z1232" s="90"/>
      <c r="AA1232" s="91"/>
      <c r="AB1232" s="91"/>
      <c r="AC1232" s="91"/>
      <c r="AD1232" s="92" t="s">
        <v>4</v>
      </c>
    </row>
    <row r="1233" spans="2:30" ht="19.7" customHeight="1">
      <c r="B1233" s="82" t="s">
        <v>1078</v>
      </c>
      <c r="C1233" s="83" t="s">
        <v>1079</v>
      </c>
      <c r="D1233" s="84"/>
      <c r="E1233" s="84"/>
      <c r="F1233" s="84"/>
      <c r="G1233" s="84"/>
      <c r="H1233" s="84"/>
      <c r="I1233" s="84"/>
      <c r="J1233" s="84"/>
      <c r="K1233" s="84"/>
      <c r="L1233" s="84"/>
      <c r="M1233" s="84"/>
      <c r="N1233" s="84"/>
      <c r="O1233" s="84"/>
      <c r="P1233" s="84"/>
      <c r="Q1233" s="84"/>
      <c r="R1233" s="84"/>
      <c r="S1233" s="84"/>
      <c r="T1233" s="84"/>
      <c r="U1233" s="84"/>
      <c r="V1233" s="84"/>
      <c r="W1233" s="84"/>
      <c r="X1233" s="84"/>
      <c r="Y1233" s="84"/>
      <c r="Z1233" s="85" t="str">
        <f>TEXT(AA1233+AB1233+AC1233,"#,##0")</f>
        <v>278,067</v>
      </c>
      <c r="AA1233" s="86">
        <f>TRUNC(AA1234+AA1235+AA1236+AA1237)</f>
        <v>22864</v>
      </c>
      <c r="AB1233" s="86">
        <f>TRUNC(AB1234+AB1235+AB1236+AB1237)</f>
        <v>91453</v>
      </c>
      <c r="AC1233" s="86">
        <f>TRUNC(AC1234+AC1235+AC1236+AC1237)</f>
        <v>163750</v>
      </c>
      <c r="AD1233" s="87"/>
    </row>
    <row r="1234" spans="2:30" ht="19.7" customHeight="1">
      <c r="B1234" s="88" t="s">
        <v>592</v>
      </c>
      <c r="C1234" s="89" t="s">
        <v>4</v>
      </c>
      <c r="D1234" s="471">
        <v>360000</v>
      </c>
      <c r="E1234" s="471"/>
      <c r="F1234" s="471"/>
      <c r="G1234" s="471"/>
      <c r="H1234" s="471"/>
      <c r="I1234" s="471" t="s">
        <v>593</v>
      </c>
      <c r="J1234" s="471"/>
      <c r="K1234" s="476">
        <f>[186]기계경비적용기준!D7</f>
        <v>1153.3</v>
      </c>
      <c r="L1234" s="471"/>
      <c r="M1234" s="471"/>
      <c r="N1234" s="84" t="s">
        <v>594</v>
      </c>
      <c r="O1234" s="471">
        <v>3944</v>
      </c>
      <c r="P1234" s="471"/>
      <c r="Q1234" s="471"/>
      <c r="R1234" s="84" t="s">
        <v>594</v>
      </c>
      <c r="S1234" s="471" t="s">
        <v>595</v>
      </c>
      <c r="T1234" s="471"/>
      <c r="U1234" s="471"/>
      <c r="V1234" s="84"/>
      <c r="W1234" s="84"/>
      <c r="X1234" s="84"/>
      <c r="Y1234" s="84"/>
      <c r="Z1234" s="90"/>
      <c r="AA1234" s="91"/>
      <c r="AB1234" s="91"/>
      <c r="AC1234" s="91">
        <f>TRUNC(TRUNC(D1234*K1234)/1000) * 1000*O1234*0.0000001</f>
        <v>163750.14720000001</v>
      </c>
      <c r="AD1234" s="92" t="s">
        <v>4</v>
      </c>
    </row>
    <row r="1235" spans="2:30" ht="19.7" customHeight="1">
      <c r="B1235" s="88" t="s">
        <v>596</v>
      </c>
      <c r="C1235" s="89" t="s">
        <v>597</v>
      </c>
      <c r="D1235" s="470">
        <v>52.7</v>
      </c>
      <c r="E1235" s="471"/>
      <c r="F1235" s="471"/>
      <c r="G1235" s="471"/>
      <c r="H1235" s="84" t="s">
        <v>598</v>
      </c>
      <c r="I1235" s="84" t="s">
        <v>594</v>
      </c>
      <c r="J1235" s="471">
        <f>[186]자재단가!R6</f>
        <v>1496</v>
      </c>
      <c r="K1235" s="471"/>
      <c r="L1235" s="471"/>
      <c r="M1235" s="471"/>
      <c r="N1235" s="84"/>
      <c r="O1235" s="84"/>
      <c r="P1235" s="84"/>
      <c r="Q1235" s="84"/>
      <c r="R1235" s="84"/>
      <c r="S1235" s="84"/>
      <c r="T1235" s="84"/>
      <c r="U1235" s="84"/>
      <c r="V1235" s="84"/>
      <c r="W1235" s="84"/>
      <c r="X1235" s="84"/>
      <c r="Y1235" s="84"/>
      <c r="Z1235" s="90"/>
      <c r="AA1235" s="91"/>
      <c r="AB1235" s="91">
        <f>TRUNC(D1235*J1235,0)</f>
        <v>78839</v>
      </c>
      <c r="AC1235" s="91"/>
      <c r="AD1235" s="92" t="s">
        <v>4</v>
      </c>
    </row>
    <row r="1236" spans="2:30" ht="19.7" customHeight="1">
      <c r="B1236" s="88" t="s">
        <v>599</v>
      </c>
      <c r="C1236" s="89" t="s">
        <v>600</v>
      </c>
      <c r="D1236" s="470">
        <v>16</v>
      </c>
      <c r="E1236" s="471"/>
      <c r="F1236" s="471"/>
      <c r="G1236" s="471"/>
      <c r="H1236" s="84" t="s">
        <v>601</v>
      </c>
      <c r="I1236" s="84" t="s">
        <v>594</v>
      </c>
      <c r="J1236" s="471">
        <f>AB1235</f>
        <v>78839</v>
      </c>
      <c r="K1236" s="471"/>
      <c r="L1236" s="471"/>
      <c r="M1236" s="471"/>
      <c r="N1236" s="84"/>
      <c r="O1236" s="84"/>
      <c r="P1236" s="84"/>
      <c r="Q1236" s="84"/>
      <c r="R1236" s="84"/>
      <c r="S1236" s="84"/>
      <c r="T1236" s="84"/>
      <c r="U1236" s="84"/>
      <c r="V1236" s="84"/>
      <c r="W1236" s="84"/>
      <c r="X1236" s="84"/>
      <c r="Y1236" s="84"/>
      <c r="Z1236" s="90"/>
      <c r="AA1236" s="91"/>
      <c r="AB1236" s="91">
        <f>TRUNC(D1236/100*J1236,0)</f>
        <v>12614</v>
      </c>
      <c r="AC1236" s="91"/>
      <c r="AD1236" s="92" t="s">
        <v>4</v>
      </c>
    </row>
    <row r="1237" spans="2:30" ht="19.7" customHeight="1">
      <c r="B1237" s="88" t="s">
        <v>602</v>
      </c>
      <c r="C1237" s="89" t="s">
        <v>4</v>
      </c>
      <c r="D1237" s="472">
        <v>1</v>
      </c>
      <c r="E1237" s="471"/>
      <c r="F1237" s="471"/>
      <c r="G1237" s="84" t="s">
        <v>98</v>
      </c>
      <c r="H1237" s="84" t="s">
        <v>594</v>
      </c>
      <c r="I1237" s="471">
        <f>[186]노임단가!L55</f>
        <v>109748</v>
      </c>
      <c r="J1237" s="471"/>
      <c r="K1237" s="471"/>
      <c r="L1237" s="471"/>
      <c r="M1237" s="84" t="s">
        <v>594</v>
      </c>
      <c r="N1237" s="471" t="s">
        <v>603</v>
      </c>
      <c r="O1237" s="471"/>
      <c r="P1237" s="471"/>
      <c r="Q1237" s="471"/>
      <c r="R1237" s="471"/>
      <c r="S1237" s="471"/>
      <c r="T1237" s="471"/>
      <c r="U1237" s="471"/>
      <c r="V1237" s="471"/>
      <c r="W1237" s="84"/>
      <c r="X1237" s="84"/>
      <c r="Y1237" s="84"/>
      <c r="Z1237" s="90"/>
      <c r="AA1237" s="91">
        <f>TRUNC(D1237*I1237*[186]기계경비적용기준!E18,0)</f>
        <v>22864</v>
      </c>
      <c r="AB1237" s="91"/>
      <c r="AC1237" s="91"/>
      <c r="AD1237" s="92" t="s">
        <v>4</v>
      </c>
    </row>
    <row r="1238" spans="2:30" ht="19.7" customHeight="1">
      <c r="B1238" s="88" t="s">
        <v>4</v>
      </c>
      <c r="C1238" s="89" t="s">
        <v>4</v>
      </c>
      <c r="D1238" s="84"/>
      <c r="E1238" s="84"/>
      <c r="F1238" s="84"/>
      <c r="G1238" s="84"/>
      <c r="H1238" s="84"/>
      <c r="I1238" s="84"/>
      <c r="J1238" s="84"/>
      <c r="K1238" s="84"/>
      <c r="L1238" s="84"/>
      <c r="M1238" s="84"/>
      <c r="N1238" s="84"/>
      <c r="O1238" s="84"/>
      <c r="P1238" s="84"/>
      <c r="Q1238" s="84"/>
      <c r="R1238" s="84"/>
      <c r="S1238" s="84"/>
      <c r="T1238" s="84"/>
      <c r="U1238" s="84"/>
      <c r="V1238" s="84"/>
      <c r="W1238" s="84"/>
      <c r="X1238" s="84"/>
      <c r="Y1238" s="84"/>
      <c r="Z1238" s="90"/>
      <c r="AA1238" s="91"/>
      <c r="AB1238" s="91"/>
      <c r="AC1238" s="91"/>
      <c r="AD1238" s="92" t="s">
        <v>4</v>
      </c>
    </row>
    <row r="1239" spans="2:30" ht="19.7" customHeight="1">
      <c r="B1239" s="82" t="s">
        <v>1080</v>
      </c>
      <c r="C1239" s="83" t="s">
        <v>1081</v>
      </c>
      <c r="D1239" s="84"/>
      <c r="E1239" s="84"/>
      <c r="F1239" s="84"/>
      <c r="G1239" s="84"/>
      <c r="H1239" s="84"/>
      <c r="I1239" s="84"/>
      <c r="J1239" s="84"/>
      <c r="K1239" s="84"/>
      <c r="L1239" s="84"/>
      <c r="M1239" s="84"/>
      <c r="N1239" s="84"/>
      <c r="O1239" s="84"/>
      <c r="P1239" s="84"/>
      <c r="Q1239" s="84"/>
      <c r="R1239" s="84"/>
      <c r="S1239" s="84"/>
      <c r="T1239" s="84"/>
      <c r="U1239" s="84"/>
      <c r="V1239" s="84"/>
      <c r="W1239" s="84"/>
      <c r="X1239" s="84"/>
      <c r="Y1239" s="84"/>
      <c r="Z1239" s="85" t="str">
        <f>TEXT(AA1239+AB1239+AC1239,"#,##0")</f>
        <v>140,993</v>
      </c>
      <c r="AA1239" s="86">
        <f>TRUNC(AA1240+AA1241+AA1242+AA1243)</f>
        <v>22864</v>
      </c>
      <c r="AB1239" s="86">
        <f>TRUNC(AB1240+AB1241+AB1242+AB1243)</f>
        <v>9873</v>
      </c>
      <c r="AC1239" s="86">
        <f>TRUNC(AC1240+AC1241+AC1242+AC1243)</f>
        <v>108256</v>
      </c>
      <c r="AD1239" s="87"/>
    </row>
    <row r="1240" spans="2:30" ht="19.7" customHeight="1">
      <c r="B1240" s="88" t="s">
        <v>685</v>
      </c>
      <c r="C1240" s="89" t="s">
        <v>4</v>
      </c>
      <c r="D1240" s="471">
        <v>444039000</v>
      </c>
      <c r="E1240" s="471"/>
      <c r="F1240" s="471"/>
      <c r="G1240" s="471"/>
      <c r="H1240" s="471"/>
      <c r="I1240" s="471" t="s">
        <v>605</v>
      </c>
      <c r="J1240" s="471"/>
      <c r="K1240" s="471">
        <v>2438</v>
      </c>
      <c r="L1240" s="471"/>
      <c r="M1240" s="471"/>
      <c r="N1240" s="84" t="s">
        <v>594</v>
      </c>
      <c r="O1240" s="471" t="s">
        <v>595</v>
      </c>
      <c r="P1240" s="471"/>
      <c r="Q1240" s="471"/>
      <c r="R1240" s="84"/>
      <c r="S1240" s="84"/>
      <c r="T1240" s="84"/>
      <c r="U1240" s="84"/>
      <c r="V1240" s="84"/>
      <c r="W1240" s="84"/>
      <c r="X1240" s="84"/>
      <c r="Y1240" s="84"/>
      <c r="Z1240" s="90"/>
      <c r="AA1240" s="91"/>
      <c r="AB1240" s="91"/>
      <c r="AC1240" s="91">
        <f>TRUNC(D1240*K1240*0.0000001,0)</f>
        <v>108256</v>
      </c>
      <c r="AD1240" s="92" t="s">
        <v>4</v>
      </c>
    </row>
    <row r="1241" spans="2:30" ht="19.7" customHeight="1">
      <c r="B1241" s="88" t="s">
        <v>596</v>
      </c>
      <c r="C1241" s="89" t="s">
        <v>1082</v>
      </c>
      <c r="D1241" s="470">
        <v>135</v>
      </c>
      <c r="E1241" s="471"/>
      <c r="F1241" s="471"/>
      <c r="G1241" s="471"/>
      <c r="H1241" s="84" t="s">
        <v>4</v>
      </c>
      <c r="I1241" s="84" t="s">
        <v>594</v>
      </c>
      <c r="J1241" s="471">
        <f>[186]자재단가!R9</f>
        <v>69</v>
      </c>
      <c r="K1241" s="471"/>
      <c r="L1241" s="471"/>
      <c r="M1241" s="471"/>
      <c r="N1241" s="84"/>
      <c r="O1241" s="84"/>
      <c r="P1241" s="84"/>
      <c r="Q1241" s="84"/>
      <c r="R1241" s="84"/>
      <c r="S1241" s="84"/>
      <c r="T1241" s="84"/>
      <c r="U1241" s="84"/>
      <c r="V1241" s="84"/>
      <c r="W1241" s="84"/>
      <c r="X1241" s="84"/>
      <c r="Y1241" s="84"/>
      <c r="Z1241" s="90"/>
      <c r="AA1241" s="91"/>
      <c r="AB1241" s="91">
        <f>TRUNC(D1241*J1241,0)</f>
        <v>9315</v>
      </c>
      <c r="AC1241" s="91"/>
      <c r="AD1241" s="92" t="s">
        <v>4</v>
      </c>
    </row>
    <row r="1242" spans="2:30" ht="19.7" customHeight="1">
      <c r="B1242" s="88" t="s">
        <v>675</v>
      </c>
      <c r="C1242" s="89" t="s">
        <v>600</v>
      </c>
      <c r="D1242" s="470">
        <v>6</v>
      </c>
      <c r="E1242" s="471"/>
      <c r="F1242" s="471"/>
      <c r="G1242" s="471"/>
      <c r="H1242" s="84" t="s">
        <v>601</v>
      </c>
      <c r="I1242" s="84" t="s">
        <v>594</v>
      </c>
      <c r="J1242" s="471">
        <f>AB1241</f>
        <v>9315</v>
      </c>
      <c r="K1242" s="471"/>
      <c r="L1242" s="471"/>
      <c r="M1242" s="471"/>
      <c r="N1242" s="84"/>
      <c r="O1242" s="84"/>
      <c r="P1242" s="84"/>
      <c r="Q1242" s="84"/>
      <c r="R1242" s="84"/>
      <c r="S1242" s="84"/>
      <c r="T1242" s="84"/>
      <c r="U1242" s="84"/>
      <c r="V1242" s="84"/>
      <c r="W1242" s="84"/>
      <c r="X1242" s="84"/>
      <c r="Y1242" s="84"/>
      <c r="Z1242" s="90"/>
      <c r="AA1242" s="91"/>
      <c r="AB1242" s="91">
        <f>TRUNC(D1242/100*J1242,0)</f>
        <v>558</v>
      </c>
      <c r="AC1242" s="91"/>
      <c r="AD1242" s="92" t="s">
        <v>4</v>
      </c>
    </row>
    <row r="1243" spans="2:30" ht="19.7" customHeight="1">
      <c r="B1243" s="88" t="s">
        <v>602</v>
      </c>
      <c r="C1243" s="89" t="s">
        <v>4</v>
      </c>
      <c r="D1243" s="472">
        <v>1</v>
      </c>
      <c r="E1243" s="471"/>
      <c r="F1243" s="471"/>
      <c r="G1243" s="84" t="s">
        <v>98</v>
      </c>
      <c r="H1243" s="84" t="s">
        <v>594</v>
      </c>
      <c r="I1243" s="471">
        <f>[186]노임단가!L55</f>
        <v>109748</v>
      </c>
      <c r="J1243" s="471"/>
      <c r="K1243" s="471"/>
      <c r="L1243" s="471"/>
      <c r="M1243" s="84" t="s">
        <v>594</v>
      </c>
      <c r="N1243" s="471" t="s">
        <v>603</v>
      </c>
      <c r="O1243" s="471"/>
      <c r="P1243" s="471"/>
      <c r="Q1243" s="471"/>
      <c r="R1243" s="471"/>
      <c r="S1243" s="471"/>
      <c r="T1243" s="471"/>
      <c r="U1243" s="471"/>
      <c r="V1243" s="471"/>
      <c r="W1243" s="84"/>
      <c r="X1243" s="84"/>
      <c r="Y1243" s="84"/>
      <c r="Z1243" s="90"/>
      <c r="AA1243" s="91">
        <f>TRUNC(D1243*I1243*[186]기계경비적용기준!E18,0)</f>
        <v>22864</v>
      </c>
      <c r="AB1243" s="91"/>
      <c r="AC1243" s="91"/>
      <c r="AD1243" s="92" t="s">
        <v>4</v>
      </c>
    </row>
    <row r="1244" spans="2:30" ht="19.7" customHeight="1">
      <c r="B1244" s="88" t="s">
        <v>4</v>
      </c>
      <c r="C1244" s="89" t="s">
        <v>4</v>
      </c>
      <c r="D1244" s="84"/>
      <c r="E1244" s="84"/>
      <c r="F1244" s="84"/>
      <c r="G1244" s="84"/>
      <c r="H1244" s="84"/>
      <c r="I1244" s="84"/>
      <c r="J1244" s="84"/>
      <c r="K1244" s="84"/>
      <c r="L1244" s="84"/>
      <c r="M1244" s="84"/>
      <c r="N1244" s="84"/>
      <c r="O1244" s="84"/>
      <c r="P1244" s="84"/>
      <c r="Q1244" s="84"/>
      <c r="R1244" s="84"/>
      <c r="S1244" s="84"/>
      <c r="T1244" s="84"/>
      <c r="U1244" s="84"/>
      <c r="V1244" s="84"/>
      <c r="W1244" s="84"/>
      <c r="X1244" s="84"/>
      <c r="Y1244" s="84"/>
      <c r="Z1244" s="90"/>
      <c r="AA1244" s="91"/>
      <c r="AB1244" s="91"/>
      <c r="AC1244" s="91"/>
      <c r="AD1244" s="92" t="s">
        <v>4</v>
      </c>
    </row>
    <row r="1245" spans="2:30" ht="19.7" customHeight="1">
      <c r="B1245" s="82" t="s">
        <v>1083</v>
      </c>
      <c r="C1245" s="83" t="s">
        <v>1084</v>
      </c>
      <c r="D1245" s="84"/>
      <c r="E1245" s="84"/>
      <c r="F1245" s="84"/>
      <c r="G1245" s="84"/>
      <c r="H1245" s="84"/>
      <c r="I1245" s="84"/>
      <c r="J1245" s="84"/>
      <c r="K1245" s="84"/>
      <c r="L1245" s="84"/>
      <c r="M1245" s="84"/>
      <c r="N1245" s="84"/>
      <c r="O1245" s="84"/>
      <c r="P1245" s="84"/>
      <c r="Q1245" s="84"/>
      <c r="R1245" s="84"/>
      <c r="S1245" s="84"/>
      <c r="T1245" s="84"/>
      <c r="U1245" s="84"/>
      <c r="V1245" s="84"/>
      <c r="W1245" s="84"/>
      <c r="X1245" s="84"/>
      <c r="Y1245" s="84"/>
      <c r="Z1245" s="85" t="str">
        <f>TEXT(AA1245+AB1245+AC1245,"#,##0")</f>
        <v>256,514</v>
      </c>
      <c r="AA1245" s="86">
        <f>TRUNC(AA1246+AA1247+AA1248+AA1249)</f>
        <v>22864</v>
      </c>
      <c r="AB1245" s="86">
        <f>TRUNC(AB1246+AB1247+AB1248+AB1249)</f>
        <v>18140</v>
      </c>
      <c r="AC1245" s="86">
        <f>TRUNC(AC1246+AC1247+AC1248+AC1249)</f>
        <v>215510</v>
      </c>
      <c r="AD1245" s="87"/>
    </row>
    <row r="1246" spans="2:30" ht="19.7" customHeight="1">
      <c r="B1246" s="88" t="s">
        <v>685</v>
      </c>
      <c r="C1246" s="89" t="s">
        <v>4</v>
      </c>
      <c r="D1246" s="471">
        <v>883964000</v>
      </c>
      <c r="E1246" s="471"/>
      <c r="F1246" s="471"/>
      <c r="G1246" s="471"/>
      <c r="H1246" s="471"/>
      <c r="I1246" s="471" t="s">
        <v>605</v>
      </c>
      <c r="J1246" s="471"/>
      <c r="K1246" s="471">
        <v>2438</v>
      </c>
      <c r="L1246" s="471"/>
      <c r="M1246" s="471"/>
      <c r="N1246" s="84" t="s">
        <v>594</v>
      </c>
      <c r="O1246" s="471" t="s">
        <v>595</v>
      </c>
      <c r="P1246" s="471"/>
      <c r="Q1246" s="471"/>
      <c r="R1246" s="84"/>
      <c r="S1246" s="84"/>
      <c r="T1246" s="84"/>
      <c r="U1246" s="84"/>
      <c r="V1246" s="84"/>
      <c r="W1246" s="84"/>
      <c r="X1246" s="84"/>
      <c r="Y1246" s="84"/>
      <c r="Z1246" s="90"/>
      <c r="AA1246" s="91"/>
      <c r="AB1246" s="91"/>
      <c r="AC1246" s="91">
        <f>TRUNC(D1246*K1246*0.0000001,0)</f>
        <v>215510</v>
      </c>
      <c r="AD1246" s="92" t="s">
        <v>4</v>
      </c>
    </row>
    <row r="1247" spans="2:30" ht="19.7" customHeight="1">
      <c r="B1247" s="88" t="s">
        <v>596</v>
      </c>
      <c r="C1247" s="89" t="s">
        <v>1082</v>
      </c>
      <c r="D1247" s="470">
        <v>239</v>
      </c>
      <c r="E1247" s="471"/>
      <c r="F1247" s="471"/>
      <c r="G1247" s="471"/>
      <c r="H1247" s="84" t="s">
        <v>4</v>
      </c>
      <c r="I1247" s="84" t="s">
        <v>594</v>
      </c>
      <c r="J1247" s="471">
        <f>[186]자재단가!R9</f>
        <v>69</v>
      </c>
      <c r="K1247" s="471"/>
      <c r="L1247" s="471"/>
      <c r="M1247" s="471"/>
      <c r="N1247" s="84"/>
      <c r="O1247" s="84"/>
      <c r="P1247" s="84"/>
      <c r="Q1247" s="84"/>
      <c r="R1247" s="84"/>
      <c r="S1247" s="84"/>
      <c r="T1247" s="84"/>
      <c r="U1247" s="84"/>
      <c r="V1247" s="84"/>
      <c r="W1247" s="84"/>
      <c r="X1247" s="84"/>
      <c r="Y1247" s="84"/>
      <c r="Z1247" s="90"/>
      <c r="AA1247" s="91"/>
      <c r="AB1247" s="91">
        <f>TRUNC(D1247*J1247,0)</f>
        <v>16491</v>
      </c>
      <c r="AC1247" s="91"/>
      <c r="AD1247" s="92" t="s">
        <v>4</v>
      </c>
    </row>
    <row r="1248" spans="2:30" ht="19.7" customHeight="1">
      <c r="B1248" s="88" t="s">
        <v>675</v>
      </c>
      <c r="C1248" s="89" t="s">
        <v>600</v>
      </c>
      <c r="D1248" s="470">
        <v>10</v>
      </c>
      <c r="E1248" s="471"/>
      <c r="F1248" s="471"/>
      <c r="G1248" s="471"/>
      <c r="H1248" s="84" t="s">
        <v>601</v>
      </c>
      <c r="I1248" s="84" t="s">
        <v>594</v>
      </c>
      <c r="J1248" s="471">
        <f>AB1247</f>
        <v>16491</v>
      </c>
      <c r="K1248" s="471"/>
      <c r="L1248" s="471"/>
      <c r="M1248" s="471"/>
      <c r="N1248" s="84"/>
      <c r="O1248" s="84"/>
      <c r="P1248" s="84"/>
      <c r="Q1248" s="84"/>
      <c r="R1248" s="84"/>
      <c r="S1248" s="84"/>
      <c r="T1248" s="84"/>
      <c r="U1248" s="84"/>
      <c r="V1248" s="84"/>
      <c r="W1248" s="84"/>
      <c r="X1248" s="84"/>
      <c r="Y1248" s="84"/>
      <c r="Z1248" s="90"/>
      <c r="AA1248" s="91"/>
      <c r="AB1248" s="91">
        <f>TRUNC(D1248/100*J1248,0)</f>
        <v>1649</v>
      </c>
      <c r="AC1248" s="91"/>
      <c r="AD1248" s="92" t="s">
        <v>4</v>
      </c>
    </row>
    <row r="1249" spans="2:30" ht="19.7" customHeight="1">
      <c r="B1249" s="88" t="s">
        <v>602</v>
      </c>
      <c r="C1249" s="89" t="s">
        <v>4</v>
      </c>
      <c r="D1249" s="472">
        <v>1</v>
      </c>
      <c r="E1249" s="471"/>
      <c r="F1249" s="471"/>
      <c r="G1249" s="84" t="s">
        <v>98</v>
      </c>
      <c r="H1249" s="84" t="s">
        <v>594</v>
      </c>
      <c r="I1249" s="471">
        <f>[186]노임단가!L55</f>
        <v>109748</v>
      </c>
      <c r="J1249" s="471"/>
      <c r="K1249" s="471"/>
      <c r="L1249" s="471"/>
      <c r="M1249" s="84" t="s">
        <v>594</v>
      </c>
      <c r="N1249" s="471" t="s">
        <v>603</v>
      </c>
      <c r="O1249" s="471"/>
      <c r="P1249" s="471"/>
      <c r="Q1249" s="471"/>
      <c r="R1249" s="471"/>
      <c r="S1249" s="471"/>
      <c r="T1249" s="471"/>
      <c r="U1249" s="471"/>
      <c r="V1249" s="471"/>
      <c r="W1249" s="84"/>
      <c r="X1249" s="84"/>
      <c r="Y1249" s="84"/>
      <c r="Z1249" s="90"/>
      <c r="AA1249" s="91">
        <f>TRUNC(D1249*I1249*[186]기계경비적용기준!E18,0)</f>
        <v>22864</v>
      </c>
      <c r="AB1249" s="91"/>
      <c r="AC1249" s="91"/>
      <c r="AD1249" s="92" t="s">
        <v>4</v>
      </c>
    </row>
    <row r="1250" spans="2:30" ht="19.7" customHeight="1">
      <c r="B1250" s="88" t="s">
        <v>4</v>
      </c>
      <c r="C1250" s="89" t="s">
        <v>4</v>
      </c>
      <c r="D1250" s="84"/>
      <c r="E1250" s="84"/>
      <c r="F1250" s="84"/>
      <c r="G1250" s="84"/>
      <c r="H1250" s="84"/>
      <c r="I1250" s="84"/>
      <c r="J1250" s="84"/>
      <c r="K1250" s="84"/>
      <c r="L1250" s="84"/>
      <c r="M1250" s="84"/>
      <c r="N1250" s="84"/>
      <c r="O1250" s="84"/>
      <c r="P1250" s="84"/>
      <c r="Q1250" s="84"/>
      <c r="R1250" s="84"/>
      <c r="S1250" s="84"/>
      <c r="T1250" s="84"/>
      <c r="U1250" s="84"/>
      <c r="V1250" s="84"/>
      <c r="W1250" s="84"/>
      <c r="X1250" s="84"/>
      <c r="Y1250" s="84"/>
      <c r="Z1250" s="90"/>
      <c r="AA1250" s="91"/>
      <c r="AB1250" s="91"/>
      <c r="AC1250" s="91"/>
      <c r="AD1250" s="92" t="s">
        <v>4</v>
      </c>
    </row>
    <row r="1251" spans="2:30" ht="19.7" customHeight="1">
      <c r="B1251" s="82" t="s">
        <v>1085</v>
      </c>
      <c r="C1251" s="83" t="s">
        <v>1086</v>
      </c>
      <c r="D1251" s="84"/>
      <c r="E1251" s="84"/>
      <c r="F1251" s="84"/>
      <c r="G1251" s="84"/>
      <c r="H1251" s="84"/>
      <c r="I1251" s="84"/>
      <c r="J1251" s="84"/>
      <c r="K1251" s="84"/>
      <c r="L1251" s="84"/>
      <c r="M1251" s="84"/>
      <c r="N1251" s="84"/>
      <c r="O1251" s="84"/>
      <c r="P1251" s="84"/>
      <c r="Q1251" s="84"/>
      <c r="R1251" s="84"/>
      <c r="S1251" s="84"/>
      <c r="T1251" s="84"/>
      <c r="U1251" s="84"/>
      <c r="V1251" s="84"/>
      <c r="W1251" s="84"/>
      <c r="X1251" s="84"/>
      <c r="Y1251" s="84"/>
      <c r="Z1251" s="85" t="str">
        <f>TEXT(AA1251+AB1251+AC1251,"#,##0")</f>
        <v>370</v>
      </c>
      <c r="AA1251" s="86">
        <f>TRUNC(AA1252)</f>
        <v>0</v>
      </c>
      <c r="AB1251" s="86">
        <f>TRUNC(AB1252)</f>
        <v>0</v>
      </c>
      <c r="AC1251" s="86">
        <f>TRUNC(AC1252)</f>
        <v>370</v>
      </c>
      <c r="AD1251" s="87"/>
    </row>
    <row r="1252" spans="2:30" ht="19.7" customHeight="1">
      <c r="B1252" s="88" t="s">
        <v>685</v>
      </c>
      <c r="C1252" s="89" t="s">
        <v>4</v>
      </c>
      <c r="D1252" s="471">
        <v>713000</v>
      </c>
      <c r="E1252" s="471"/>
      <c r="F1252" s="471"/>
      <c r="G1252" s="471"/>
      <c r="H1252" s="471"/>
      <c r="I1252" s="471" t="s">
        <v>605</v>
      </c>
      <c r="J1252" s="471"/>
      <c r="K1252" s="471">
        <v>5200</v>
      </c>
      <c r="L1252" s="471"/>
      <c r="M1252" s="471"/>
      <c r="N1252" s="84" t="s">
        <v>594</v>
      </c>
      <c r="O1252" s="471" t="s">
        <v>595</v>
      </c>
      <c r="P1252" s="471"/>
      <c r="Q1252" s="471"/>
      <c r="R1252" s="84"/>
      <c r="S1252" s="84"/>
      <c r="T1252" s="84"/>
      <c r="U1252" s="84"/>
      <c r="V1252" s="84"/>
      <c r="W1252" s="84"/>
      <c r="X1252" s="84"/>
      <c r="Y1252" s="84"/>
      <c r="Z1252" s="90"/>
      <c r="AA1252" s="91"/>
      <c r="AB1252" s="91"/>
      <c r="AC1252" s="91">
        <f>TRUNC(D1252*K1252*0.0000001,0)</f>
        <v>370</v>
      </c>
      <c r="AD1252" s="92" t="s">
        <v>4</v>
      </c>
    </row>
    <row r="1253" spans="2:30" ht="19.7" customHeight="1">
      <c r="B1253" s="88" t="s">
        <v>4</v>
      </c>
      <c r="C1253" s="89" t="s">
        <v>4</v>
      </c>
      <c r="D1253" s="84"/>
      <c r="E1253" s="84"/>
      <c r="F1253" s="84"/>
      <c r="G1253" s="84"/>
      <c r="H1253" s="84"/>
      <c r="I1253" s="84"/>
      <c r="J1253" s="84"/>
      <c r="K1253" s="84"/>
      <c r="L1253" s="84"/>
      <c r="M1253" s="84"/>
      <c r="N1253" s="84"/>
      <c r="O1253" s="84"/>
      <c r="P1253" s="84"/>
      <c r="Q1253" s="84"/>
      <c r="R1253" s="84"/>
      <c r="S1253" s="84"/>
      <c r="T1253" s="84"/>
      <c r="U1253" s="84"/>
      <c r="V1253" s="84"/>
      <c r="W1253" s="84"/>
      <c r="X1253" s="84"/>
      <c r="Y1253" s="84"/>
      <c r="Z1253" s="90"/>
      <c r="AA1253" s="91"/>
      <c r="AB1253" s="91"/>
      <c r="AC1253" s="91"/>
      <c r="AD1253" s="92" t="s">
        <v>4</v>
      </c>
    </row>
    <row r="1254" spans="2:30" ht="19.7" customHeight="1">
      <c r="B1254" s="82" t="s">
        <v>1087</v>
      </c>
      <c r="C1254" s="83" t="s">
        <v>1088</v>
      </c>
      <c r="D1254" s="84"/>
      <c r="E1254" s="84"/>
      <c r="F1254" s="84"/>
      <c r="G1254" s="84"/>
      <c r="H1254" s="84"/>
      <c r="I1254" s="84"/>
      <c r="J1254" s="84"/>
      <c r="K1254" s="84"/>
      <c r="L1254" s="84"/>
      <c r="M1254" s="84"/>
      <c r="N1254" s="84"/>
      <c r="O1254" s="84"/>
      <c r="P1254" s="84"/>
      <c r="Q1254" s="84"/>
      <c r="R1254" s="84"/>
      <c r="S1254" s="84"/>
      <c r="T1254" s="84"/>
      <c r="U1254" s="84"/>
      <c r="V1254" s="84"/>
      <c r="W1254" s="84"/>
      <c r="X1254" s="84"/>
      <c r="Y1254" s="84"/>
      <c r="Z1254" s="85" t="str">
        <f>TEXT(AA1254+AB1254+AC1254,"#,##0")</f>
        <v>523</v>
      </c>
      <c r="AA1254" s="86">
        <f>TRUNC(AA1255)</f>
        <v>0</v>
      </c>
      <c r="AB1254" s="86">
        <f>TRUNC(AB1255)</f>
        <v>0</v>
      </c>
      <c r="AC1254" s="86">
        <f>TRUNC(AC1255)</f>
        <v>523</v>
      </c>
      <c r="AD1254" s="87"/>
    </row>
    <row r="1255" spans="2:30" ht="19.7" customHeight="1">
      <c r="B1255" s="88" t="s">
        <v>685</v>
      </c>
      <c r="C1255" s="89" t="s">
        <v>4</v>
      </c>
      <c r="D1255" s="471">
        <v>1007000</v>
      </c>
      <c r="E1255" s="471"/>
      <c r="F1255" s="471"/>
      <c r="G1255" s="471"/>
      <c r="H1255" s="471"/>
      <c r="I1255" s="471" t="s">
        <v>605</v>
      </c>
      <c r="J1255" s="471"/>
      <c r="K1255" s="471">
        <v>5200</v>
      </c>
      <c r="L1255" s="471"/>
      <c r="M1255" s="471"/>
      <c r="N1255" s="84" t="s">
        <v>594</v>
      </c>
      <c r="O1255" s="471" t="s">
        <v>595</v>
      </c>
      <c r="P1255" s="471"/>
      <c r="Q1255" s="471"/>
      <c r="R1255" s="84"/>
      <c r="S1255" s="84"/>
      <c r="T1255" s="84"/>
      <c r="U1255" s="84"/>
      <c r="V1255" s="84"/>
      <c r="W1255" s="84"/>
      <c r="X1255" s="84"/>
      <c r="Y1255" s="84"/>
      <c r="Z1255" s="90"/>
      <c r="AA1255" s="91"/>
      <c r="AB1255" s="91"/>
      <c r="AC1255" s="91">
        <f>TRUNC(D1255*K1255*0.0000001,0)</f>
        <v>523</v>
      </c>
      <c r="AD1255" s="92" t="s">
        <v>4</v>
      </c>
    </row>
    <row r="1256" spans="2:30" ht="19.7" customHeight="1">
      <c r="B1256" s="88" t="s">
        <v>4</v>
      </c>
      <c r="C1256" s="89" t="s">
        <v>4</v>
      </c>
      <c r="D1256" s="84"/>
      <c r="E1256" s="84"/>
      <c r="F1256" s="84"/>
      <c r="G1256" s="84"/>
      <c r="H1256" s="84"/>
      <c r="I1256" s="84"/>
      <c r="J1256" s="84"/>
      <c r="K1256" s="84"/>
      <c r="L1256" s="84"/>
      <c r="M1256" s="84"/>
      <c r="N1256" s="84"/>
      <c r="O1256" s="84"/>
      <c r="P1256" s="84"/>
      <c r="Q1256" s="84"/>
      <c r="R1256" s="84"/>
      <c r="S1256" s="84"/>
      <c r="T1256" s="84"/>
      <c r="U1256" s="84"/>
      <c r="V1256" s="84"/>
      <c r="W1256" s="84"/>
      <c r="X1256" s="84"/>
      <c r="Y1256" s="84"/>
      <c r="Z1256" s="90"/>
      <c r="AA1256" s="91"/>
      <c r="AB1256" s="91"/>
      <c r="AC1256" s="91"/>
      <c r="AD1256" s="92" t="s">
        <v>4</v>
      </c>
    </row>
    <row r="1257" spans="2:30" ht="19.7" customHeight="1">
      <c r="B1257" s="107" t="s">
        <v>1089</v>
      </c>
      <c r="C1257" s="108" t="s">
        <v>1090</v>
      </c>
      <c r="D1257" s="103"/>
      <c r="E1257" s="103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103"/>
      <c r="S1257" s="103"/>
      <c r="T1257" s="103"/>
      <c r="U1257" s="103"/>
      <c r="V1257" s="103"/>
      <c r="W1257" s="103"/>
      <c r="X1257" s="103"/>
      <c r="Y1257" s="103"/>
      <c r="Z1257" s="109" t="str">
        <f>TEXT(AA1257+AB1257+AC1257,"#,##0")</f>
        <v>740</v>
      </c>
      <c r="AA1257" s="110">
        <f>TRUNC(AA1258)</f>
        <v>0</v>
      </c>
      <c r="AB1257" s="110">
        <f>TRUNC(AB1258)</f>
        <v>0</v>
      </c>
      <c r="AC1257" s="110">
        <f>TRUNC(AC1258)</f>
        <v>740</v>
      </c>
      <c r="AD1257" s="111"/>
    </row>
    <row r="1258" spans="2:30" ht="19.7" customHeight="1">
      <c r="B1258" s="88" t="s">
        <v>592</v>
      </c>
      <c r="C1258" s="89" t="s">
        <v>4</v>
      </c>
      <c r="D1258" s="471">
        <v>1498</v>
      </c>
      <c r="E1258" s="471"/>
      <c r="F1258" s="471"/>
      <c r="G1258" s="471"/>
      <c r="H1258" s="471"/>
      <c r="I1258" s="471" t="s">
        <v>593</v>
      </c>
      <c r="J1258" s="471"/>
      <c r="K1258" s="476">
        <f>[186]기계경비적용기준!D7</f>
        <v>1153.3</v>
      </c>
      <c r="L1258" s="471"/>
      <c r="M1258" s="471"/>
      <c r="N1258" s="84" t="s">
        <v>594</v>
      </c>
      <c r="O1258" s="471">
        <v>4288</v>
      </c>
      <c r="P1258" s="471"/>
      <c r="Q1258" s="471"/>
      <c r="R1258" s="84" t="s">
        <v>594</v>
      </c>
      <c r="S1258" s="471" t="s">
        <v>595</v>
      </c>
      <c r="T1258" s="471"/>
      <c r="U1258" s="471"/>
      <c r="V1258" s="84"/>
      <c r="W1258" s="84"/>
      <c r="X1258" s="84"/>
      <c r="Y1258" s="84"/>
      <c r="Z1258" s="90"/>
      <c r="AA1258" s="91"/>
      <c r="AB1258" s="91"/>
      <c r="AC1258" s="91">
        <f>TRUNC(TRUNC(D1258*K1258)/1000) * 1000*O1258*0.0000001</f>
        <v>740.5376</v>
      </c>
      <c r="AD1258" s="92" t="s">
        <v>4</v>
      </c>
    </row>
    <row r="1259" spans="2:30" ht="19.7" customHeight="1">
      <c r="B1259" s="88" t="s">
        <v>4</v>
      </c>
      <c r="C1259" s="89" t="s">
        <v>4</v>
      </c>
      <c r="D1259" s="84"/>
      <c r="E1259" s="84"/>
      <c r="F1259" s="84"/>
      <c r="G1259" s="84"/>
      <c r="H1259" s="84"/>
      <c r="I1259" s="84"/>
      <c r="J1259" s="84"/>
      <c r="K1259" s="84"/>
      <c r="L1259" s="84"/>
      <c r="M1259" s="84"/>
      <c r="N1259" s="84"/>
      <c r="O1259" s="84"/>
      <c r="P1259" s="84"/>
      <c r="Q1259" s="84"/>
      <c r="R1259" s="84"/>
      <c r="S1259" s="84"/>
      <c r="T1259" s="84"/>
      <c r="U1259" s="84"/>
      <c r="V1259" s="84"/>
      <c r="W1259" s="84"/>
      <c r="X1259" s="84"/>
      <c r="Y1259" s="84"/>
      <c r="Z1259" s="90"/>
      <c r="AA1259" s="91"/>
      <c r="AB1259" s="91"/>
      <c r="AC1259" s="91"/>
      <c r="AD1259" s="92" t="s">
        <v>4</v>
      </c>
    </row>
    <row r="1260" spans="2:30" ht="19.7" customHeight="1">
      <c r="B1260" s="82" t="s">
        <v>1091</v>
      </c>
      <c r="C1260" s="83" t="s">
        <v>1092</v>
      </c>
      <c r="D1260" s="84"/>
      <c r="E1260" s="84"/>
      <c r="F1260" s="84"/>
      <c r="G1260" s="84"/>
      <c r="H1260" s="84"/>
      <c r="I1260" s="84"/>
      <c r="J1260" s="84"/>
      <c r="K1260" s="84"/>
      <c r="L1260" s="84"/>
      <c r="M1260" s="84"/>
      <c r="N1260" s="84"/>
      <c r="O1260" s="84"/>
      <c r="P1260" s="84"/>
      <c r="Q1260" s="84"/>
      <c r="R1260" s="84"/>
      <c r="S1260" s="84"/>
      <c r="T1260" s="84"/>
      <c r="U1260" s="84"/>
      <c r="V1260" s="84"/>
      <c r="W1260" s="84"/>
      <c r="X1260" s="84"/>
      <c r="Y1260" s="84"/>
      <c r="Z1260" s="85" t="str">
        <f>TEXT(AA1260+AB1260+AC1260,"#,##0")</f>
        <v>1,541</v>
      </c>
      <c r="AA1260" s="86">
        <f>TRUNC(AA1261)</f>
        <v>0</v>
      </c>
      <c r="AB1260" s="86">
        <f>TRUNC(AB1261)</f>
        <v>0</v>
      </c>
      <c r="AC1260" s="86">
        <f>TRUNC(AC1261)</f>
        <v>1541</v>
      </c>
      <c r="AD1260" s="87"/>
    </row>
    <row r="1261" spans="2:30" ht="19.7" customHeight="1">
      <c r="B1261" s="88" t="s">
        <v>592</v>
      </c>
      <c r="C1261" s="89" t="s">
        <v>4</v>
      </c>
      <c r="D1261" s="471">
        <v>3117</v>
      </c>
      <c r="E1261" s="471"/>
      <c r="F1261" s="471"/>
      <c r="G1261" s="471"/>
      <c r="H1261" s="471"/>
      <c r="I1261" s="471" t="s">
        <v>593</v>
      </c>
      <c r="J1261" s="471"/>
      <c r="K1261" s="476">
        <f>[186]기계경비적용기준!D7</f>
        <v>1153.3</v>
      </c>
      <c r="L1261" s="471"/>
      <c r="M1261" s="471"/>
      <c r="N1261" s="84" t="s">
        <v>594</v>
      </c>
      <c r="O1261" s="471">
        <v>4288</v>
      </c>
      <c r="P1261" s="471"/>
      <c r="Q1261" s="471"/>
      <c r="R1261" s="84" t="s">
        <v>594</v>
      </c>
      <c r="S1261" s="471" t="s">
        <v>595</v>
      </c>
      <c r="T1261" s="471"/>
      <c r="U1261" s="471"/>
      <c r="V1261" s="84"/>
      <c r="W1261" s="84"/>
      <c r="X1261" s="84"/>
      <c r="Y1261" s="84"/>
      <c r="Z1261" s="90"/>
      <c r="AA1261" s="91"/>
      <c r="AB1261" s="91"/>
      <c r="AC1261" s="91">
        <f>TRUNC(TRUNC(D1261*K1261)/1000) * 1000*O1261*0.0000001</f>
        <v>1541.1071999999999</v>
      </c>
      <c r="AD1261" s="92" t="s">
        <v>4</v>
      </c>
    </row>
    <row r="1262" spans="2:30" ht="19.7" customHeight="1">
      <c r="B1262" s="88" t="s">
        <v>4</v>
      </c>
      <c r="C1262" s="89" t="s">
        <v>4</v>
      </c>
      <c r="D1262" s="84"/>
      <c r="E1262" s="84"/>
      <c r="F1262" s="84"/>
      <c r="G1262" s="84"/>
      <c r="H1262" s="84"/>
      <c r="I1262" s="84"/>
      <c r="J1262" s="84"/>
      <c r="K1262" s="84"/>
      <c r="L1262" s="84"/>
      <c r="M1262" s="84"/>
      <c r="N1262" s="84"/>
      <c r="O1262" s="84"/>
      <c r="P1262" s="84"/>
      <c r="Q1262" s="84"/>
      <c r="R1262" s="84"/>
      <c r="S1262" s="84"/>
      <c r="T1262" s="84"/>
      <c r="U1262" s="84"/>
      <c r="V1262" s="84"/>
      <c r="W1262" s="84"/>
      <c r="X1262" s="84"/>
      <c r="Y1262" s="84"/>
      <c r="Z1262" s="90"/>
      <c r="AA1262" s="91"/>
      <c r="AB1262" s="91"/>
      <c r="AC1262" s="91"/>
      <c r="AD1262" s="92" t="s">
        <v>4</v>
      </c>
    </row>
    <row r="1263" spans="2:30" ht="19.7" customHeight="1">
      <c r="B1263" s="82" t="s">
        <v>1093</v>
      </c>
      <c r="C1263" s="83" t="s">
        <v>1094</v>
      </c>
      <c r="D1263" s="84"/>
      <c r="E1263" s="84"/>
      <c r="F1263" s="84"/>
      <c r="G1263" s="84"/>
      <c r="H1263" s="84"/>
      <c r="I1263" s="84"/>
      <c r="J1263" s="84"/>
      <c r="K1263" s="84"/>
      <c r="L1263" s="84"/>
      <c r="M1263" s="84"/>
      <c r="N1263" s="84"/>
      <c r="O1263" s="84"/>
      <c r="P1263" s="84"/>
      <c r="Q1263" s="84"/>
      <c r="R1263" s="84"/>
      <c r="S1263" s="84"/>
      <c r="T1263" s="84"/>
      <c r="U1263" s="84"/>
      <c r="V1263" s="84"/>
      <c r="W1263" s="84"/>
      <c r="X1263" s="84"/>
      <c r="Y1263" s="84"/>
      <c r="Z1263" s="85" t="str">
        <f>TEXT(AA1263+AB1263+AC1263,"#,##0")</f>
        <v>1,497</v>
      </c>
      <c r="AA1263" s="86">
        <f>TRUNC(AA1264)</f>
        <v>0</v>
      </c>
      <c r="AB1263" s="86">
        <f>TRUNC(AB1264)</f>
        <v>0</v>
      </c>
      <c r="AC1263" s="86">
        <f>TRUNC(AC1264)</f>
        <v>1497</v>
      </c>
      <c r="AD1263" s="87"/>
    </row>
    <row r="1264" spans="2:30" ht="19.7" customHeight="1">
      <c r="B1264" s="88" t="s">
        <v>592</v>
      </c>
      <c r="C1264" s="89" t="s">
        <v>4</v>
      </c>
      <c r="D1264" s="471">
        <v>5040000</v>
      </c>
      <c r="E1264" s="471"/>
      <c r="F1264" s="471"/>
      <c r="G1264" s="471"/>
      <c r="H1264" s="471"/>
      <c r="I1264" s="471" t="s">
        <v>605</v>
      </c>
      <c r="J1264" s="471"/>
      <c r="K1264" s="471">
        <v>2971</v>
      </c>
      <c r="L1264" s="471"/>
      <c r="M1264" s="471"/>
      <c r="N1264" s="84" t="s">
        <v>594</v>
      </c>
      <c r="O1264" s="471" t="s">
        <v>595</v>
      </c>
      <c r="P1264" s="471"/>
      <c r="Q1264" s="471"/>
      <c r="R1264" s="84"/>
      <c r="S1264" s="84"/>
      <c r="T1264" s="84"/>
      <c r="U1264" s="84"/>
      <c r="V1264" s="84"/>
      <c r="W1264" s="84"/>
      <c r="X1264" s="84"/>
      <c r="Y1264" s="84"/>
      <c r="Z1264" s="90"/>
      <c r="AA1264" s="91"/>
      <c r="AB1264" s="91"/>
      <c r="AC1264" s="91">
        <f>TRUNC(D1264*K1264*0.0000001,0)</f>
        <v>1497</v>
      </c>
      <c r="AD1264" s="92" t="s">
        <v>4</v>
      </c>
    </row>
    <row r="1265" spans="2:30" ht="19.7" customHeight="1">
      <c r="B1265" s="88" t="s">
        <v>4</v>
      </c>
      <c r="C1265" s="89" t="s">
        <v>4</v>
      </c>
      <c r="D1265" s="84"/>
      <c r="E1265" s="84"/>
      <c r="F1265" s="84"/>
      <c r="G1265" s="84"/>
      <c r="H1265" s="84"/>
      <c r="I1265" s="84"/>
      <c r="J1265" s="84"/>
      <c r="K1265" s="84"/>
      <c r="L1265" s="84"/>
      <c r="M1265" s="84"/>
      <c r="N1265" s="84"/>
      <c r="O1265" s="84"/>
      <c r="P1265" s="84"/>
      <c r="Q1265" s="84"/>
      <c r="R1265" s="84"/>
      <c r="S1265" s="84"/>
      <c r="T1265" s="84"/>
      <c r="U1265" s="84"/>
      <c r="V1265" s="84"/>
      <c r="W1265" s="84"/>
      <c r="X1265" s="84"/>
      <c r="Y1265" s="84"/>
      <c r="Z1265" s="90"/>
      <c r="AA1265" s="91"/>
      <c r="AB1265" s="91"/>
      <c r="AC1265" s="91"/>
      <c r="AD1265" s="92" t="s">
        <v>4</v>
      </c>
    </row>
    <row r="1266" spans="2:30" ht="19.7" customHeight="1">
      <c r="B1266" s="82" t="s">
        <v>1095</v>
      </c>
      <c r="C1266" s="83" t="s">
        <v>1096</v>
      </c>
      <c r="D1266" s="84"/>
      <c r="E1266" s="84"/>
      <c r="F1266" s="84"/>
      <c r="G1266" s="84"/>
      <c r="H1266" s="84"/>
      <c r="I1266" s="84"/>
      <c r="J1266" s="84"/>
      <c r="K1266" s="84"/>
      <c r="L1266" s="84"/>
      <c r="M1266" s="84"/>
      <c r="N1266" s="84"/>
      <c r="O1266" s="84"/>
      <c r="P1266" s="84"/>
      <c r="Q1266" s="84"/>
      <c r="R1266" s="84"/>
      <c r="S1266" s="84"/>
      <c r="T1266" s="84"/>
      <c r="U1266" s="84"/>
      <c r="V1266" s="84"/>
      <c r="W1266" s="84"/>
      <c r="X1266" s="84"/>
      <c r="Y1266" s="84"/>
      <c r="Z1266" s="85" t="str">
        <f>TEXT(AA1266+AB1266+AC1266,"#,##0")</f>
        <v>7,705</v>
      </c>
      <c r="AA1266" s="86">
        <f>TRUNC(AA1267)</f>
        <v>0</v>
      </c>
      <c r="AB1266" s="86">
        <f>TRUNC(AB1267)</f>
        <v>0</v>
      </c>
      <c r="AC1266" s="86">
        <f>TRUNC(AC1267)</f>
        <v>7705</v>
      </c>
      <c r="AD1266" s="87"/>
    </row>
    <row r="1267" spans="2:30" ht="19.7" customHeight="1">
      <c r="B1267" s="88" t="s">
        <v>685</v>
      </c>
      <c r="C1267" s="89" t="s">
        <v>4</v>
      </c>
      <c r="D1267" s="471">
        <v>26800000</v>
      </c>
      <c r="E1267" s="471"/>
      <c r="F1267" s="471"/>
      <c r="G1267" s="471"/>
      <c r="H1267" s="471"/>
      <c r="I1267" s="471" t="s">
        <v>605</v>
      </c>
      <c r="J1267" s="471"/>
      <c r="K1267" s="471">
        <v>2875</v>
      </c>
      <c r="L1267" s="471"/>
      <c r="M1267" s="471"/>
      <c r="N1267" s="84" t="s">
        <v>594</v>
      </c>
      <c r="O1267" s="471" t="s">
        <v>595</v>
      </c>
      <c r="P1267" s="471"/>
      <c r="Q1267" s="471"/>
      <c r="R1267" s="84"/>
      <c r="S1267" s="84"/>
      <c r="T1267" s="84"/>
      <c r="U1267" s="84"/>
      <c r="V1267" s="84"/>
      <c r="W1267" s="84"/>
      <c r="X1267" s="84"/>
      <c r="Y1267" s="84"/>
      <c r="Z1267" s="90"/>
      <c r="AA1267" s="91"/>
      <c r="AB1267" s="91"/>
      <c r="AC1267" s="91">
        <f>TRUNC(D1267*K1267*0.0000001,0)</f>
        <v>7705</v>
      </c>
      <c r="AD1267" s="92" t="s">
        <v>4</v>
      </c>
    </row>
    <row r="1268" spans="2:30" ht="19.7" customHeight="1">
      <c r="B1268" s="88" t="s">
        <v>4</v>
      </c>
      <c r="C1268" s="89" t="s">
        <v>4</v>
      </c>
      <c r="D1268" s="84"/>
      <c r="E1268" s="84"/>
      <c r="F1268" s="84"/>
      <c r="G1268" s="84"/>
      <c r="H1268" s="84"/>
      <c r="I1268" s="84"/>
      <c r="J1268" s="84"/>
      <c r="K1268" s="84"/>
      <c r="L1268" s="84"/>
      <c r="M1268" s="84"/>
      <c r="N1268" s="84"/>
      <c r="O1268" s="84"/>
      <c r="P1268" s="84"/>
      <c r="Q1268" s="84"/>
      <c r="R1268" s="84"/>
      <c r="S1268" s="84"/>
      <c r="T1268" s="84"/>
      <c r="U1268" s="84"/>
      <c r="V1268" s="84"/>
      <c r="W1268" s="84"/>
      <c r="X1268" s="84"/>
      <c r="Y1268" s="84"/>
      <c r="Z1268" s="90"/>
      <c r="AA1268" s="91"/>
      <c r="AB1268" s="91"/>
      <c r="AC1268" s="91"/>
      <c r="AD1268" s="92" t="s">
        <v>4</v>
      </c>
    </row>
    <row r="1269" spans="2:30" ht="19.7" customHeight="1">
      <c r="B1269" s="82" t="s">
        <v>1097</v>
      </c>
      <c r="C1269" s="83" t="s">
        <v>1098</v>
      </c>
      <c r="D1269" s="84"/>
      <c r="E1269" s="84"/>
      <c r="F1269" s="84"/>
      <c r="G1269" s="84"/>
      <c r="H1269" s="84"/>
      <c r="I1269" s="84"/>
      <c r="J1269" s="84"/>
      <c r="K1269" s="84"/>
      <c r="L1269" s="84"/>
      <c r="M1269" s="84"/>
      <c r="N1269" s="84"/>
      <c r="O1269" s="84"/>
      <c r="P1269" s="84"/>
      <c r="Q1269" s="84"/>
      <c r="R1269" s="84"/>
      <c r="S1269" s="84"/>
      <c r="T1269" s="84"/>
      <c r="U1269" s="84"/>
      <c r="V1269" s="84"/>
      <c r="W1269" s="84"/>
      <c r="X1269" s="84"/>
      <c r="Y1269" s="84"/>
      <c r="Z1269" s="85" t="str">
        <f>TEXT(AA1269+AB1269+AC1269,"#,##0")</f>
        <v>1,674</v>
      </c>
      <c r="AA1269" s="86">
        <f>TRUNC(AA1270)</f>
        <v>0</v>
      </c>
      <c r="AB1269" s="86">
        <f>TRUNC(AB1270)</f>
        <v>0</v>
      </c>
      <c r="AC1269" s="86">
        <f>TRUNC(AC1270)</f>
        <v>1674</v>
      </c>
      <c r="AD1269" s="87"/>
    </row>
    <row r="1270" spans="2:30" ht="19.7" customHeight="1">
      <c r="B1270" s="88" t="s">
        <v>592</v>
      </c>
      <c r="C1270" s="89" t="s">
        <v>4</v>
      </c>
      <c r="D1270" s="471">
        <v>3386</v>
      </c>
      <c r="E1270" s="471"/>
      <c r="F1270" s="471"/>
      <c r="G1270" s="471"/>
      <c r="H1270" s="471"/>
      <c r="I1270" s="471" t="s">
        <v>593</v>
      </c>
      <c r="J1270" s="471"/>
      <c r="K1270" s="476">
        <f>[186]기계경비적용기준!D7</f>
        <v>1153.3</v>
      </c>
      <c r="L1270" s="471"/>
      <c r="M1270" s="471"/>
      <c r="N1270" s="84" t="s">
        <v>594</v>
      </c>
      <c r="O1270" s="471">
        <v>4288</v>
      </c>
      <c r="P1270" s="471"/>
      <c r="Q1270" s="471"/>
      <c r="R1270" s="84" t="s">
        <v>594</v>
      </c>
      <c r="S1270" s="471" t="s">
        <v>595</v>
      </c>
      <c r="T1270" s="471"/>
      <c r="U1270" s="471"/>
      <c r="V1270" s="84"/>
      <c r="W1270" s="84"/>
      <c r="X1270" s="84"/>
      <c r="Y1270" s="84"/>
      <c r="Z1270" s="90"/>
      <c r="AA1270" s="91"/>
      <c r="AB1270" s="91"/>
      <c r="AC1270" s="91">
        <f>TRUNC(TRUNC(D1270*K1270)/1000) * 1000*O1270*0.0000001</f>
        <v>1674.4639999999999</v>
      </c>
      <c r="AD1270" s="92" t="s">
        <v>4</v>
      </c>
    </row>
    <row r="1271" spans="2:30" ht="19.7" customHeight="1">
      <c r="B1271" s="88" t="s">
        <v>4</v>
      </c>
      <c r="C1271" s="89" t="s">
        <v>4</v>
      </c>
      <c r="D1271" s="84"/>
      <c r="E1271" s="84"/>
      <c r="F1271" s="84"/>
      <c r="G1271" s="84"/>
      <c r="H1271" s="84"/>
      <c r="I1271" s="84"/>
      <c r="J1271" s="84"/>
      <c r="K1271" s="84"/>
      <c r="L1271" s="84"/>
      <c r="M1271" s="84"/>
      <c r="N1271" s="84"/>
      <c r="O1271" s="84"/>
      <c r="P1271" s="84"/>
      <c r="Q1271" s="84"/>
      <c r="R1271" s="84"/>
      <c r="S1271" s="84"/>
      <c r="T1271" s="84"/>
      <c r="U1271" s="84"/>
      <c r="V1271" s="84"/>
      <c r="W1271" s="84"/>
      <c r="X1271" s="84"/>
      <c r="Y1271" s="84"/>
      <c r="Z1271" s="90"/>
      <c r="AA1271" s="91"/>
      <c r="AB1271" s="91"/>
      <c r="AC1271" s="91"/>
      <c r="AD1271" s="92" t="s">
        <v>4</v>
      </c>
    </row>
    <row r="1272" spans="2:30" ht="19.7" customHeight="1">
      <c r="B1272" s="82" t="s">
        <v>1099</v>
      </c>
      <c r="C1272" s="83" t="s">
        <v>1100</v>
      </c>
      <c r="D1272" s="84"/>
      <c r="E1272" s="84"/>
      <c r="F1272" s="84"/>
      <c r="G1272" s="84"/>
      <c r="H1272" s="84"/>
      <c r="I1272" s="84"/>
      <c r="J1272" s="84"/>
      <c r="K1272" s="84"/>
      <c r="L1272" s="84"/>
      <c r="M1272" s="84"/>
      <c r="N1272" s="84"/>
      <c r="O1272" s="84"/>
      <c r="P1272" s="84"/>
      <c r="Q1272" s="84"/>
      <c r="R1272" s="84"/>
      <c r="S1272" s="84"/>
      <c r="T1272" s="84"/>
      <c r="U1272" s="84"/>
      <c r="V1272" s="84"/>
      <c r="W1272" s="84"/>
      <c r="X1272" s="84"/>
      <c r="Y1272" s="84"/>
      <c r="Z1272" s="85" t="str">
        <f>TEXT(AA1272+AB1272+AC1272,"#,##0")</f>
        <v>2,437</v>
      </c>
      <c r="AA1272" s="86">
        <f>TRUNC(AA1273)</f>
        <v>0</v>
      </c>
      <c r="AB1272" s="86">
        <f>TRUNC(AB1273)</f>
        <v>0</v>
      </c>
      <c r="AC1272" s="86">
        <f>TRUNC(AC1273)</f>
        <v>2437</v>
      </c>
      <c r="AD1272" s="87"/>
    </row>
    <row r="1273" spans="2:30" ht="19.7" customHeight="1">
      <c r="B1273" s="88" t="s">
        <v>592</v>
      </c>
      <c r="C1273" s="89" t="s">
        <v>4</v>
      </c>
      <c r="D1273" s="471">
        <v>4930</v>
      </c>
      <c r="E1273" s="471"/>
      <c r="F1273" s="471"/>
      <c r="G1273" s="471"/>
      <c r="H1273" s="471"/>
      <c r="I1273" s="471" t="s">
        <v>593</v>
      </c>
      <c r="J1273" s="471"/>
      <c r="K1273" s="476">
        <f>[186]기계경비적용기준!D7</f>
        <v>1153.3</v>
      </c>
      <c r="L1273" s="471"/>
      <c r="M1273" s="471"/>
      <c r="N1273" s="84" t="s">
        <v>594</v>
      </c>
      <c r="O1273" s="471">
        <v>4288</v>
      </c>
      <c r="P1273" s="471"/>
      <c r="Q1273" s="471"/>
      <c r="R1273" s="84" t="s">
        <v>594</v>
      </c>
      <c r="S1273" s="471" t="s">
        <v>595</v>
      </c>
      <c r="T1273" s="471"/>
      <c r="U1273" s="471"/>
      <c r="V1273" s="84"/>
      <c r="W1273" s="84"/>
      <c r="X1273" s="84"/>
      <c r="Y1273" s="84"/>
      <c r="Z1273" s="90"/>
      <c r="AA1273" s="91"/>
      <c r="AB1273" s="91"/>
      <c r="AC1273" s="91">
        <f>TRUNC(TRUNC(D1273*K1273)/1000) * 1000*O1273*0.0000001</f>
        <v>2437.7280000000001</v>
      </c>
      <c r="AD1273" s="92" t="s">
        <v>4</v>
      </c>
    </row>
    <row r="1274" spans="2:30" ht="19.7" customHeight="1">
      <c r="B1274" s="88" t="s">
        <v>4</v>
      </c>
      <c r="C1274" s="89" t="s">
        <v>4</v>
      </c>
      <c r="D1274" s="84"/>
      <c r="E1274" s="84"/>
      <c r="F1274" s="84"/>
      <c r="G1274" s="84"/>
      <c r="H1274" s="84"/>
      <c r="I1274" s="84"/>
      <c r="J1274" s="84"/>
      <c r="K1274" s="84"/>
      <c r="L1274" s="84"/>
      <c r="M1274" s="84"/>
      <c r="N1274" s="84"/>
      <c r="O1274" s="84"/>
      <c r="P1274" s="84"/>
      <c r="Q1274" s="84"/>
      <c r="R1274" s="84"/>
      <c r="S1274" s="84"/>
      <c r="T1274" s="84"/>
      <c r="U1274" s="84"/>
      <c r="V1274" s="84"/>
      <c r="W1274" s="84"/>
      <c r="X1274" s="84"/>
      <c r="Y1274" s="84"/>
      <c r="Z1274" s="90"/>
      <c r="AA1274" s="91"/>
      <c r="AB1274" s="91"/>
      <c r="AC1274" s="91"/>
      <c r="AD1274" s="92" t="s">
        <v>4</v>
      </c>
    </row>
    <row r="1275" spans="2:30" ht="19.7" customHeight="1">
      <c r="B1275" s="82" t="s">
        <v>1101</v>
      </c>
      <c r="C1275" s="83" t="s">
        <v>1102</v>
      </c>
      <c r="D1275" s="84"/>
      <c r="E1275" s="84"/>
      <c r="F1275" s="84"/>
      <c r="G1275" s="84"/>
      <c r="H1275" s="84"/>
      <c r="I1275" s="84"/>
      <c r="J1275" s="84"/>
      <c r="K1275" s="84"/>
      <c r="L1275" s="84"/>
      <c r="M1275" s="84"/>
      <c r="N1275" s="84"/>
      <c r="O1275" s="84"/>
      <c r="P1275" s="84"/>
      <c r="Q1275" s="84"/>
      <c r="R1275" s="84"/>
      <c r="S1275" s="84"/>
      <c r="T1275" s="84"/>
      <c r="U1275" s="84"/>
      <c r="V1275" s="84"/>
      <c r="W1275" s="84"/>
      <c r="X1275" s="84"/>
      <c r="Y1275" s="84"/>
      <c r="Z1275" s="85" t="str">
        <f>TEXT(AA1275+AB1275+AC1275,"#,##0")</f>
        <v>3,520</v>
      </c>
      <c r="AA1275" s="86">
        <f>TRUNC(AA1276)</f>
        <v>0</v>
      </c>
      <c r="AB1275" s="86">
        <f>TRUNC(AB1276)</f>
        <v>0</v>
      </c>
      <c r="AC1275" s="86">
        <f>TRUNC(AC1276)</f>
        <v>3520</v>
      </c>
      <c r="AD1275" s="87"/>
    </row>
    <row r="1276" spans="2:30" ht="19.7" customHeight="1">
      <c r="B1276" s="88" t="s">
        <v>592</v>
      </c>
      <c r="C1276" s="89" t="s">
        <v>4</v>
      </c>
      <c r="D1276" s="471">
        <v>7119</v>
      </c>
      <c r="E1276" s="471"/>
      <c r="F1276" s="471"/>
      <c r="G1276" s="471"/>
      <c r="H1276" s="471"/>
      <c r="I1276" s="471" t="s">
        <v>593</v>
      </c>
      <c r="J1276" s="471"/>
      <c r="K1276" s="476">
        <f>[186]기계경비적용기준!D7</f>
        <v>1153.3</v>
      </c>
      <c r="L1276" s="471"/>
      <c r="M1276" s="471"/>
      <c r="N1276" s="84" t="s">
        <v>594</v>
      </c>
      <c r="O1276" s="471">
        <v>4288</v>
      </c>
      <c r="P1276" s="471"/>
      <c r="Q1276" s="471"/>
      <c r="R1276" s="84" t="s">
        <v>594</v>
      </c>
      <c r="S1276" s="471" t="s">
        <v>595</v>
      </c>
      <c r="T1276" s="471"/>
      <c r="U1276" s="471"/>
      <c r="V1276" s="84"/>
      <c r="W1276" s="84"/>
      <c r="X1276" s="84"/>
      <c r="Y1276" s="84"/>
      <c r="Z1276" s="90"/>
      <c r="AA1276" s="91"/>
      <c r="AB1276" s="91"/>
      <c r="AC1276" s="91">
        <f>TRUNC(TRUNC(D1276*K1276)/1000) * 1000*O1276*0.0000001</f>
        <v>3520.4479999999999</v>
      </c>
      <c r="AD1276" s="92" t="s">
        <v>4</v>
      </c>
    </row>
    <row r="1277" spans="2:30" ht="19.7" customHeight="1">
      <c r="B1277" s="88" t="s">
        <v>4</v>
      </c>
      <c r="C1277" s="89" t="s">
        <v>4</v>
      </c>
      <c r="D1277" s="84"/>
      <c r="E1277" s="84"/>
      <c r="F1277" s="84"/>
      <c r="G1277" s="84"/>
      <c r="H1277" s="84"/>
      <c r="I1277" s="84"/>
      <c r="J1277" s="84"/>
      <c r="K1277" s="84"/>
      <c r="L1277" s="84"/>
      <c r="M1277" s="84"/>
      <c r="N1277" s="84"/>
      <c r="O1277" s="84"/>
      <c r="P1277" s="84"/>
      <c r="Q1277" s="84"/>
      <c r="R1277" s="84"/>
      <c r="S1277" s="84"/>
      <c r="T1277" s="84"/>
      <c r="U1277" s="84"/>
      <c r="V1277" s="84"/>
      <c r="W1277" s="84"/>
      <c r="X1277" s="84"/>
      <c r="Y1277" s="84"/>
      <c r="Z1277" s="90"/>
      <c r="AA1277" s="91"/>
      <c r="AB1277" s="91"/>
      <c r="AC1277" s="91"/>
      <c r="AD1277" s="92" t="s">
        <v>4</v>
      </c>
    </row>
    <row r="1278" spans="2:30" ht="19.7" customHeight="1">
      <c r="B1278" s="82" t="s">
        <v>1103</v>
      </c>
      <c r="C1278" s="83" t="s">
        <v>1104</v>
      </c>
      <c r="D1278" s="84"/>
      <c r="E1278" s="84"/>
      <c r="F1278" s="84"/>
      <c r="G1278" s="84"/>
      <c r="H1278" s="84"/>
      <c r="I1278" s="84"/>
      <c r="J1278" s="84"/>
      <c r="K1278" s="84"/>
      <c r="L1278" s="84"/>
      <c r="M1278" s="84"/>
      <c r="N1278" s="84"/>
      <c r="O1278" s="84"/>
      <c r="P1278" s="84"/>
      <c r="Q1278" s="84"/>
      <c r="R1278" s="84"/>
      <c r="S1278" s="84"/>
      <c r="T1278" s="84"/>
      <c r="U1278" s="84"/>
      <c r="V1278" s="84"/>
      <c r="W1278" s="84"/>
      <c r="X1278" s="84"/>
      <c r="Y1278" s="84"/>
      <c r="Z1278" s="85" t="str">
        <f>TEXT(AA1278+AB1278+AC1278,"#,##0")</f>
        <v>65,364</v>
      </c>
      <c r="AA1278" s="86">
        <f>TRUNC(AA1279+AA1280+AA1281+AA1282)</f>
        <v>17026</v>
      </c>
      <c r="AB1278" s="86">
        <f>TRUNC(AB1279+AB1280+AB1281+AB1282)</f>
        <v>13239</v>
      </c>
      <c r="AC1278" s="86">
        <f>TRUNC(AC1279+AC1280+AC1281+AC1282)</f>
        <v>35099</v>
      </c>
      <c r="AD1278" s="87"/>
    </row>
    <row r="1279" spans="2:30" ht="19.7" customHeight="1">
      <c r="B1279" s="88" t="s">
        <v>685</v>
      </c>
      <c r="C1279" s="89" t="s">
        <v>4</v>
      </c>
      <c r="D1279" s="471">
        <v>81856000</v>
      </c>
      <c r="E1279" s="471"/>
      <c r="F1279" s="471"/>
      <c r="G1279" s="471"/>
      <c r="H1279" s="471"/>
      <c r="I1279" s="471" t="s">
        <v>605</v>
      </c>
      <c r="J1279" s="471"/>
      <c r="K1279" s="471">
        <v>4288</v>
      </c>
      <c r="L1279" s="471"/>
      <c r="M1279" s="471"/>
      <c r="N1279" s="84" t="s">
        <v>594</v>
      </c>
      <c r="O1279" s="471" t="s">
        <v>595</v>
      </c>
      <c r="P1279" s="471"/>
      <c r="Q1279" s="471"/>
      <c r="R1279" s="84"/>
      <c r="S1279" s="84"/>
      <c r="T1279" s="84"/>
      <c r="U1279" s="84"/>
      <c r="V1279" s="84"/>
      <c r="W1279" s="84"/>
      <c r="X1279" s="84"/>
      <c r="Y1279" s="84"/>
      <c r="Z1279" s="90"/>
      <c r="AA1279" s="91"/>
      <c r="AB1279" s="91"/>
      <c r="AC1279" s="91">
        <f>TRUNC(D1279*K1279*0.0000001,0)</f>
        <v>35099</v>
      </c>
      <c r="AD1279" s="92" t="s">
        <v>4</v>
      </c>
    </row>
    <row r="1280" spans="2:30" ht="19.7" customHeight="1">
      <c r="B1280" s="88" t="s">
        <v>596</v>
      </c>
      <c r="C1280" s="89" t="s">
        <v>597</v>
      </c>
      <c r="D1280" s="470">
        <v>7.5</v>
      </c>
      <c r="E1280" s="471"/>
      <c r="F1280" s="471"/>
      <c r="G1280" s="471"/>
      <c r="H1280" s="84" t="s">
        <v>598</v>
      </c>
      <c r="I1280" s="84" t="s">
        <v>594</v>
      </c>
      <c r="J1280" s="471">
        <f>[186]자재단가!R6</f>
        <v>1496</v>
      </c>
      <c r="K1280" s="471"/>
      <c r="L1280" s="471"/>
      <c r="M1280" s="471"/>
      <c r="N1280" s="84"/>
      <c r="O1280" s="84"/>
      <c r="P1280" s="84"/>
      <c r="Q1280" s="84"/>
      <c r="R1280" s="84"/>
      <c r="S1280" s="84"/>
      <c r="T1280" s="84"/>
      <c r="U1280" s="84"/>
      <c r="V1280" s="84"/>
      <c r="W1280" s="84"/>
      <c r="X1280" s="84"/>
      <c r="Y1280" s="84"/>
      <c r="Z1280" s="90"/>
      <c r="AA1280" s="91"/>
      <c r="AB1280" s="91">
        <f>TRUNC(D1280*J1280,0)</f>
        <v>11220</v>
      </c>
      <c r="AC1280" s="91"/>
      <c r="AD1280" s="92" t="s">
        <v>4</v>
      </c>
    </row>
    <row r="1281" spans="2:30" ht="19.7" customHeight="1">
      <c r="B1281" s="88" t="s">
        <v>675</v>
      </c>
      <c r="C1281" s="89" t="s">
        <v>600</v>
      </c>
      <c r="D1281" s="470">
        <v>18</v>
      </c>
      <c r="E1281" s="471"/>
      <c r="F1281" s="471"/>
      <c r="G1281" s="471"/>
      <c r="H1281" s="84" t="s">
        <v>601</v>
      </c>
      <c r="I1281" s="84" t="s">
        <v>594</v>
      </c>
      <c r="J1281" s="471">
        <f>AB1280</f>
        <v>11220</v>
      </c>
      <c r="K1281" s="471"/>
      <c r="L1281" s="471"/>
      <c r="M1281" s="471"/>
      <c r="N1281" s="84"/>
      <c r="O1281" s="84"/>
      <c r="P1281" s="84"/>
      <c r="Q1281" s="84"/>
      <c r="R1281" s="84"/>
      <c r="S1281" s="84"/>
      <c r="T1281" s="84"/>
      <c r="U1281" s="84"/>
      <c r="V1281" s="84"/>
      <c r="W1281" s="84"/>
      <c r="X1281" s="84"/>
      <c r="Y1281" s="84"/>
      <c r="Z1281" s="90"/>
      <c r="AA1281" s="91"/>
      <c r="AB1281" s="91">
        <f>TRUNC(D1281/100*J1281,0)</f>
        <v>2019</v>
      </c>
      <c r="AC1281" s="91"/>
      <c r="AD1281" s="92" t="s">
        <v>4</v>
      </c>
    </row>
    <row r="1282" spans="2:30" ht="19.7" customHeight="1">
      <c r="B1282" s="88" t="s">
        <v>236</v>
      </c>
      <c r="C1282" s="89" t="s">
        <v>4</v>
      </c>
      <c r="D1282" s="472">
        <v>1</v>
      </c>
      <c r="E1282" s="471"/>
      <c r="F1282" s="471"/>
      <c r="G1282" s="84" t="s">
        <v>98</v>
      </c>
      <c r="H1282" s="84" t="s">
        <v>594</v>
      </c>
      <c r="I1282" s="471">
        <f>[186]노임단가!L59</f>
        <v>81728</v>
      </c>
      <c r="J1282" s="471"/>
      <c r="K1282" s="471"/>
      <c r="L1282" s="471"/>
      <c r="M1282" s="84" t="s">
        <v>594</v>
      </c>
      <c r="N1282" s="471" t="s">
        <v>603</v>
      </c>
      <c r="O1282" s="471"/>
      <c r="P1282" s="471"/>
      <c r="Q1282" s="471"/>
      <c r="R1282" s="471"/>
      <c r="S1282" s="471"/>
      <c r="T1282" s="471"/>
      <c r="U1282" s="471"/>
      <c r="V1282" s="471"/>
      <c r="W1282" s="84"/>
      <c r="X1282" s="84"/>
      <c r="Y1282" s="84"/>
      <c r="Z1282" s="90"/>
      <c r="AA1282" s="91">
        <f>TRUNC(D1282*I1282*[186]기계경비적용기준!E18,0)</f>
        <v>17026</v>
      </c>
      <c r="AB1282" s="91"/>
      <c r="AC1282" s="91"/>
      <c r="AD1282" s="92" t="s">
        <v>4</v>
      </c>
    </row>
    <row r="1283" spans="2:30" ht="19.7" customHeight="1">
      <c r="B1283" s="101" t="s">
        <v>4</v>
      </c>
      <c r="C1283" s="102" t="s">
        <v>4</v>
      </c>
      <c r="D1283" s="103"/>
      <c r="E1283" s="103"/>
      <c r="F1283" s="103"/>
      <c r="G1283" s="103"/>
      <c r="H1283" s="103"/>
      <c r="I1283" s="103"/>
      <c r="J1283" s="103"/>
      <c r="K1283" s="103"/>
      <c r="L1283" s="103"/>
      <c r="M1283" s="103"/>
      <c r="N1283" s="103"/>
      <c r="O1283" s="103"/>
      <c r="P1283" s="103"/>
      <c r="Q1283" s="103"/>
      <c r="R1283" s="103"/>
      <c r="S1283" s="103"/>
      <c r="T1283" s="103"/>
      <c r="U1283" s="103"/>
      <c r="V1283" s="103"/>
      <c r="W1283" s="103"/>
      <c r="X1283" s="103"/>
      <c r="Y1283" s="103"/>
      <c r="Z1283" s="104"/>
      <c r="AA1283" s="105"/>
      <c r="AB1283" s="105"/>
      <c r="AC1283" s="105"/>
      <c r="AD1283" s="106" t="s">
        <v>4</v>
      </c>
    </row>
    <row r="1284" spans="2:30" ht="19.7" customHeight="1">
      <c r="B1284" s="82" t="s">
        <v>1105</v>
      </c>
      <c r="C1284" s="83" t="s">
        <v>764</v>
      </c>
      <c r="D1284" s="84"/>
      <c r="E1284" s="84"/>
      <c r="F1284" s="84"/>
      <c r="G1284" s="84"/>
      <c r="H1284" s="84"/>
      <c r="I1284" s="84"/>
      <c r="J1284" s="84"/>
      <c r="K1284" s="84"/>
      <c r="L1284" s="84"/>
      <c r="M1284" s="84"/>
      <c r="N1284" s="84"/>
      <c r="O1284" s="84"/>
      <c r="P1284" s="84"/>
      <c r="Q1284" s="84"/>
      <c r="R1284" s="84"/>
      <c r="S1284" s="84"/>
      <c r="T1284" s="84"/>
      <c r="U1284" s="84"/>
      <c r="V1284" s="84"/>
      <c r="W1284" s="84"/>
      <c r="X1284" s="84"/>
      <c r="Y1284" s="84"/>
      <c r="Z1284" s="85" t="str">
        <f>TEXT(AA1284+AB1284+AC1284,"#,##0")</f>
        <v>44,663</v>
      </c>
      <c r="AA1284" s="86">
        <f>TRUNC(AA1285+AA1286+AA1287+AA1288)</f>
        <v>22864</v>
      </c>
      <c r="AB1284" s="86">
        <f>TRUNC(AB1285+AB1286+AB1287+AB1288)</f>
        <v>14851</v>
      </c>
      <c r="AC1284" s="86">
        <f>TRUNC(AC1285+AC1286+AC1287+AC1288)</f>
        <v>6948</v>
      </c>
      <c r="AD1284" s="87"/>
    </row>
    <row r="1285" spans="2:30" ht="19.7" customHeight="1">
      <c r="B1285" s="88" t="s">
        <v>592</v>
      </c>
      <c r="C1285" s="89" t="s">
        <v>4</v>
      </c>
      <c r="D1285" s="471">
        <v>23047</v>
      </c>
      <c r="E1285" s="471"/>
      <c r="F1285" s="471"/>
      <c r="G1285" s="471"/>
      <c r="H1285" s="471"/>
      <c r="I1285" s="471" t="s">
        <v>593</v>
      </c>
      <c r="J1285" s="471"/>
      <c r="K1285" s="476">
        <f>[186]기계경비적용기준!D7</f>
        <v>1153.3</v>
      </c>
      <c r="L1285" s="471"/>
      <c r="M1285" s="471"/>
      <c r="N1285" s="84" t="s">
        <v>594</v>
      </c>
      <c r="O1285" s="471">
        <v>2614</v>
      </c>
      <c r="P1285" s="471"/>
      <c r="Q1285" s="471"/>
      <c r="R1285" s="84" t="s">
        <v>594</v>
      </c>
      <c r="S1285" s="471" t="s">
        <v>595</v>
      </c>
      <c r="T1285" s="471"/>
      <c r="U1285" s="471"/>
      <c r="V1285" s="84"/>
      <c r="W1285" s="84"/>
      <c r="X1285" s="84"/>
      <c r="Y1285" s="84"/>
      <c r="Z1285" s="90"/>
      <c r="AA1285" s="91"/>
      <c r="AB1285" s="91"/>
      <c r="AC1285" s="91">
        <f>TRUNC(TRUNC(D1285*K1285)/1000) * 1000*O1285*0.0000001</f>
        <v>6948.0119999999997</v>
      </c>
      <c r="AD1285" s="92" t="s">
        <v>4</v>
      </c>
    </row>
    <row r="1286" spans="2:30" ht="19.7" customHeight="1">
      <c r="B1286" s="88" t="s">
        <v>596</v>
      </c>
      <c r="C1286" s="89" t="s">
        <v>597</v>
      </c>
      <c r="D1286" s="470">
        <v>7.3</v>
      </c>
      <c r="E1286" s="471"/>
      <c r="F1286" s="471"/>
      <c r="G1286" s="471"/>
      <c r="H1286" s="84" t="s">
        <v>598</v>
      </c>
      <c r="I1286" s="84" t="s">
        <v>594</v>
      </c>
      <c r="J1286" s="471">
        <f>[186]자재단가!R6</f>
        <v>1496</v>
      </c>
      <c r="K1286" s="471"/>
      <c r="L1286" s="471"/>
      <c r="M1286" s="471"/>
      <c r="N1286" s="84"/>
      <c r="O1286" s="84"/>
      <c r="P1286" s="84"/>
      <c r="Q1286" s="84"/>
      <c r="R1286" s="84"/>
      <c r="S1286" s="84"/>
      <c r="T1286" s="84"/>
      <c r="U1286" s="84"/>
      <c r="V1286" s="84"/>
      <c r="W1286" s="84"/>
      <c r="X1286" s="84"/>
      <c r="Y1286" s="84"/>
      <c r="Z1286" s="90"/>
      <c r="AA1286" s="91"/>
      <c r="AB1286" s="91">
        <f>TRUNC(D1286*J1286,0)</f>
        <v>10920</v>
      </c>
      <c r="AC1286" s="91"/>
      <c r="AD1286" s="92" t="s">
        <v>4</v>
      </c>
    </row>
    <row r="1287" spans="2:30" ht="19.7" customHeight="1">
      <c r="B1287" s="88" t="s">
        <v>599</v>
      </c>
      <c r="C1287" s="89" t="s">
        <v>600</v>
      </c>
      <c r="D1287" s="470">
        <v>36</v>
      </c>
      <c r="E1287" s="471"/>
      <c r="F1287" s="471"/>
      <c r="G1287" s="471"/>
      <c r="H1287" s="84" t="s">
        <v>601</v>
      </c>
      <c r="I1287" s="84" t="s">
        <v>594</v>
      </c>
      <c r="J1287" s="471">
        <f>AB1286</f>
        <v>10920</v>
      </c>
      <c r="K1287" s="471"/>
      <c r="L1287" s="471"/>
      <c r="M1287" s="471"/>
      <c r="N1287" s="84"/>
      <c r="O1287" s="84"/>
      <c r="P1287" s="84"/>
      <c r="Q1287" s="84"/>
      <c r="R1287" s="84"/>
      <c r="S1287" s="84"/>
      <c r="T1287" s="84"/>
      <c r="U1287" s="84"/>
      <c r="V1287" s="84"/>
      <c r="W1287" s="84"/>
      <c r="X1287" s="84"/>
      <c r="Y1287" s="84"/>
      <c r="Z1287" s="90"/>
      <c r="AA1287" s="91"/>
      <c r="AB1287" s="91">
        <f>TRUNC(D1287/100*J1287,0)</f>
        <v>3931</v>
      </c>
      <c r="AC1287" s="91"/>
      <c r="AD1287" s="92" t="s">
        <v>4</v>
      </c>
    </row>
    <row r="1288" spans="2:30" ht="19.7" customHeight="1">
      <c r="B1288" s="88" t="s">
        <v>602</v>
      </c>
      <c r="C1288" s="89" t="s">
        <v>4</v>
      </c>
      <c r="D1288" s="472">
        <v>1</v>
      </c>
      <c r="E1288" s="471"/>
      <c r="F1288" s="471"/>
      <c r="G1288" s="84" t="s">
        <v>98</v>
      </c>
      <c r="H1288" s="84" t="s">
        <v>594</v>
      </c>
      <c r="I1288" s="471">
        <f>[186]노임단가!L55</f>
        <v>109748</v>
      </c>
      <c r="J1288" s="471"/>
      <c r="K1288" s="471"/>
      <c r="L1288" s="471"/>
      <c r="M1288" s="84" t="s">
        <v>594</v>
      </c>
      <c r="N1288" s="471" t="s">
        <v>603</v>
      </c>
      <c r="O1288" s="471"/>
      <c r="P1288" s="471"/>
      <c r="Q1288" s="471"/>
      <c r="R1288" s="471"/>
      <c r="S1288" s="471"/>
      <c r="T1288" s="471"/>
      <c r="U1288" s="471"/>
      <c r="V1288" s="471"/>
      <c r="W1288" s="84"/>
      <c r="X1288" s="84"/>
      <c r="Y1288" s="84"/>
      <c r="Z1288" s="90"/>
      <c r="AA1288" s="91">
        <f>TRUNC(D1288*I1288*[186]기계경비적용기준!E18,0)</f>
        <v>22864</v>
      </c>
      <c r="AB1288" s="91"/>
      <c r="AC1288" s="91"/>
      <c r="AD1288" s="92" t="s">
        <v>4</v>
      </c>
    </row>
    <row r="1289" spans="2:30" ht="19.7" customHeight="1">
      <c r="B1289" s="88" t="s">
        <v>4</v>
      </c>
      <c r="C1289" s="89" t="s">
        <v>4</v>
      </c>
      <c r="D1289" s="84"/>
      <c r="E1289" s="84"/>
      <c r="F1289" s="84"/>
      <c r="G1289" s="84"/>
      <c r="H1289" s="84"/>
      <c r="I1289" s="84"/>
      <c r="J1289" s="84"/>
      <c r="K1289" s="84"/>
      <c r="L1289" s="84"/>
      <c r="M1289" s="84"/>
      <c r="N1289" s="84"/>
      <c r="O1289" s="84"/>
      <c r="P1289" s="84"/>
      <c r="Q1289" s="84"/>
      <c r="R1289" s="84"/>
      <c r="S1289" s="84"/>
      <c r="T1289" s="84"/>
      <c r="U1289" s="84"/>
      <c r="V1289" s="84"/>
      <c r="W1289" s="84"/>
      <c r="X1289" s="84"/>
      <c r="Y1289" s="84"/>
      <c r="Z1289" s="90"/>
      <c r="AA1289" s="91"/>
      <c r="AB1289" s="91"/>
      <c r="AC1289" s="91"/>
      <c r="AD1289" s="92" t="s">
        <v>4</v>
      </c>
    </row>
    <row r="1290" spans="2:30" ht="19.7" customHeight="1">
      <c r="B1290" s="82" t="s">
        <v>1106</v>
      </c>
      <c r="C1290" s="83" t="s">
        <v>1107</v>
      </c>
      <c r="D1290" s="84"/>
      <c r="E1290" s="84"/>
      <c r="F1290" s="84"/>
      <c r="G1290" s="84"/>
      <c r="H1290" s="84"/>
      <c r="I1290" s="84"/>
      <c r="J1290" s="84"/>
      <c r="K1290" s="84"/>
      <c r="L1290" s="84"/>
      <c r="M1290" s="84"/>
      <c r="N1290" s="84"/>
      <c r="O1290" s="84"/>
      <c r="P1290" s="84"/>
      <c r="Q1290" s="84"/>
      <c r="R1290" s="84"/>
      <c r="S1290" s="84"/>
      <c r="T1290" s="84"/>
      <c r="U1290" s="84"/>
      <c r="V1290" s="84"/>
      <c r="W1290" s="84"/>
      <c r="X1290" s="84"/>
      <c r="Y1290" s="84"/>
      <c r="Z1290" s="85" t="str">
        <f>TEXT(AA1290+AB1290+AC1290,"#,##0")</f>
        <v>57,358</v>
      </c>
      <c r="AA1290" s="86">
        <f>TRUNC(AA1291+AA1292+AA1293+AA1294)</f>
        <v>22864</v>
      </c>
      <c r="AB1290" s="86">
        <f>TRUNC(AB1291+AB1292+AB1293+AB1294)</f>
        <v>24006</v>
      </c>
      <c r="AC1290" s="86">
        <f>TRUNC(AC1291+AC1292+AC1293+AC1294)</f>
        <v>10488</v>
      </c>
      <c r="AD1290" s="87"/>
    </row>
    <row r="1291" spans="2:30" ht="19.7" customHeight="1">
      <c r="B1291" s="88" t="s">
        <v>592</v>
      </c>
      <c r="C1291" s="89" t="s">
        <v>4</v>
      </c>
      <c r="D1291" s="471">
        <v>34790</v>
      </c>
      <c r="E1291" s="471"/>
      <c r="F1291" s="471"/>
      <c r="G1291" s="471"/>
      <c r="H1291" s="471"/>
      <c r="I1291" s="471" t="s">
        <v>593</v>
      </c>
      <c r="J1291" s="471"/>
      <c r="K1291" s="476">
        <f>[186]기계경비적용기준!D7</f>
        <v>1153.3</v>
      </c>
      <c r="L1291" s="471"/>
      <c r="M1291" s="471"/>
      <c r="N1291" s="84" t="s">
        <v>594</v>
      </c>
      <c r="O1291" s="471">
        <v>2614</v>
      </c>
      <c r="P1291" s="471"/>
      <c r="Q1291" s="471"/>
      <c r="R1291" s="84" t="s">
        <v>594</v>
      </c>
      <c r="S1291" s="471" t="s">
        <v>595</v>
      </c>
      <c r="T1291" s="471"/>
      <c r="U1291" s="471"/>
      <c r="V1291" s="84"/>
      <c r="W1291" s="84"/>
      <c r="X1291" s="84"/>
      <c r="Y1291" s="84"/>
      <c r="Z1291" s="90"/>
      <c r="AA1291" s="91"/>
      <c r="AB1291" s="91"/>
      <c r="AC1291" s="91">
        <f>TRUNC(TRUNC(D1291*K1291)/1000) * 1000*O1291*0.0000001</f>
        <v>10488.152199999999</v>
      </c>
      <c r="AD1291" s="92" t="s">
        <v>4</v>
      </c>
    </row>
    <row r="1292" spans="2:30" ht="19.7" customHeight="1">
      <c r="B1292" s="88" t="s">
        <v>596</v>
      </c>
      <c r="C1292" s="89" t="s">
        <v>597</v>
      </c>
      <c r="D1292" s="470">
        <v>11.8</v>
      </c>
      <c r="E1292" s="471"/>
      <c r="F1292" s="471"/>
      <c r="G1292" s="471"/>
      <c r="H1292" s="84" t="s">
        <v>598</v>
      </c>
      <c r="I1292" s="84" t="s">
        <v>594</v>
      </c>
      <c r="J1292" s="471">
        <f>[186]자재단가!R6</f>
        <v>1496</v>
      </c>
      <c r="K1292" s="471"/>
      <c r="L1292" s="471"/>
      <c r="M1292" s="471"/>
      <c r="N1292" s="84"/>
      <c r="O1292" s="84"/>
      <c r="P1292" s="84"/>
      <c r="Q1292" s="84"/>
      <c r="R1292" s="84"/>
      <c r="S1292" s="84"/>
      <c r="T1292" s="84"/>
      <c r="U1292" s="84"/>
      <c r="V1292" s="84"/>
      <c r="W1292" s="84"/>
      <c r="X1292" s="84"/>
      <c r="Y1292" s="84"/>
      <c r="Z1292" s="90"/>
      <c r="AA1292" s="91"/>
      <c r="AB1292" s="91">
        <f>TRUNC(D1292*J1292,0)</f>
        <v>17652</v>
      </c>
      <c r="AC1292" s="91"/>
      <c r="AD1292" s="92" t="s">
        <v>4</v>
      </c>
    </row>
    <row r="1293" spans="2:30" ht="19.7" customHeight="1">
      <c r="B1293" s="88" t="s">
        <v>599</v>
      </c>
      <c r="C1293" s="89" t="s">
        <v>600</v>
      </c>
      <c r="D1293" s="470">
        <v>36</v>
      </c>
      <c r="E1293" s="471"/>
      <c r="F1293" s="471"/>
      <c r="G1293" s="471"/>
      <c r="H1293" s="84" t="s">
        <v>601</v>
      </c>
      <c r="I1293" s="84" t="s">
        <v>594</v>
      </c>
      <c r="J1293" s="471">
        <f>AB1292</f>
        <v>17652</v>
      </c>
      <c r="K1293" s="471"/>
      <c r="L1293" s="471"/>
      <c r="M1293" s="471"/>
      <c r="N1293" s="84"/>
      <c r="O1293" s="84"/>
      <c r="P1293" s="84"/>
      <c r="Q1293" s="84"/>
      <c r="R1293" s="84"/>
      <c r="S1293" s="84"/>
      <c r="T1293" s="84"/>
      <c r="U1293" s="84"/>
      <c r="V1293" s="84"/>
      <c r="W1293" s="84"/>
      <c r="X1293" s="84"/>
      <c r="Y1293" s="84"/>
      <c r="Z1293" s="90"/>
      <c r="AA1293" s="91"/>
      <c r="AB1293" s="91">
        <f>TRUNC(D1293/100*J1293,0)</f>
        <v>6354</v>
      </c>
      <c r="AC1293" s="91"/>
      <c r="AD1293" s="92" t="s">
        <v>4</v>
      </c>
    </row>
    <row r="1294" spans="2:30" ht="19.7" customHeight="1">
      <c r="B1294" s="88" t="s">
        <v>602</v>
      </c>
      <c r="C1294" s="89" t="s">
        <v>4</v>
      </c>
      <c r="D1294" s="472">
        <v>1</v>
      </c>
      <c r="E1294" s="471"/>
      <c r="F1294" s="471"/>
      <c r="G1294" s="84" t="s">
        <v>98</v>
      </c>
      <c r="H1294" s="84" t="s">
        <v>594</v>
      </c>
      <c r="I1294" s="471">
        <f>[186]노임단가!L55</f>
        <v>109748</v>
      </c>
      <c r="J1294" s="471"/>
      <c r="K1294" s="471"/>
      <c r="L1294" s="471"/>
      <c r="M1294" s="84" t="s">
        <v>594</v>
      </c>
      <c r="N1294" s="471" t="s">
        <v>603</v>
      </c>
      <c r="O1294" s="471"/>
      <c r="P1294" s="471"/>
      <c r="Q1294" s="471"/>
      <c r="R1294" s="471"/>
      <c r="S1294" s="471"/>
      <c r="T1294" s="471"/>
      <c r="U1294" s="471"/>
      <c r="V1294" s="471"/>
      <c r="W1294" s="84"/>
      <c r="X1294" s="84"/>
      <c r="Y1294" s="84"/>
      <c r="Z1294" s="90"/>
      <c r="AA1294" s="91">
        <f>TRUNC(D1294*I1294*[186]기계경비적용기준!E18,0)</f>
        <v>22864</v>
      </c>
      <c r="AB1294" s="91"/>
      <c r="AC1294" s="91"/>
      <c r="AD1294" s="92" t="s">
        <v>4</v>
      </c>
    </row>
    <row r="1295" spans="2:30" ht="19.7" customHeight="1">
      <c r="B1295" s="88" t="s">
        <v>4</v>
      </c>
      <c r="C1295" s="89" t="s">
        <v>4</v>
      </c>
      <c r="D1295" s="84"/>
      <c r="E1295" s="84"/>
      <c r="F1295" s="84"/>
      <c r="G1295" s="84"/>
      <c r="H1295" s="84"/>
      <c r="I1295" s="84"/>
      <c r="J1295" s="84"/>
      <c r="K1295" s="84"/>
      <c r="L1295" s="84"/>
      <c r="M1295" s="84"/>
      <c r="N1295" s="84"/>
      <c r="O1295" s="84"/>
      <c r="P1295" s="84"/>
      <c r="Q1295" s="84"/>
      <c r="R1295" s="84"/>
      <c r="S1295" s="84"/>
      <c r="T1295" s="84"/>
      <c r="U1295" s="84"/>
      <c r="V1295" s="84"/>
      <c r="W1295" s="84"/>
      <c r="X1295" s="84"/>
      <c r="Y1295" s="84"/>
      <c r="Z1295" s="90"/>
      <c r="AA1295" s="91"/>
      <c r="AB1295" s="91"/>
      <c r="AC1295" s="91"/>
      <c r="AD1295" s="92" t="s">
        <v>4</v>
      </c>
    </row>
    <row r="1296" spans="2:30" ht="19.7" customHeight="1">
      <c r="B1296" s="82" t="s">
        <v>1108</v>
      </c>
      <c r="C1296" s="83" t="s">
        <v>1109</v>
      </c>
      <c r="D1296" s="84"/>
      <c r="E1296" s="84"/>
      <c r="F1296" s="84"/>
      <c r="G1296" s="84"/>
      <c r="H1296" s="84"/>
      <c r="I1296" s="84"/>
      <c r="J1296" s="84"/>
      <c r="K1296" s="84"/>
      <c r="L1296" s="84"/>
      <c r="M1296" s="84"/>
      <c r="N1296" s="84"/>
      <c r="O1296" s="84"/>
      <c r="P1296" s="84"/>
      <c r="Q1296" s="84"/>
      <c r="R1296" s="84"/>
      <c r="S1296" s="84"/>
      <c r="T1296" s="84"/>
      <c r="U1296" s="84"/>
      <c r="V1296" s="84"/>
      <c r="W1296" s="84"/>
      <c r="X1296" s="84"/>
      <c r="Y1296" s="84"/>
      <c r="Z1296" s="85" t="str">
        <f>TEXT(AA1296+AB1296+AC1296,"#,##0")</f>
        <v>70,130</v>
      </c>
      <c r="AA1296" s="86">
        <f>TRUNC(AA1297+AA1298+AA1299+AA1300)</f>
        <v>22864</v>
      </c>
      <c r="AB1296" s="86">
        <f>TRUNC(AB1297+AB1298+AB1299+AB1300)</f>
        <v>31535</v>
      </c>
      <c r="AC1296" s="86">
        <f>TRUNC(AC1297+AC1298+AC1299+AC1300)</f>
        <v>15731</v>
      </c>
      <c r="AD1296" s="87"/>
    </row>
    <row r="1297" spans="2:30" ht="19.7" customHeight="1">
      <c r="B1297" s="88" t="s">
        <v>592</v>
      </c>
      <c r="C1297" s="89" t="s">
        <v>4</v>
      </c>
      <c r="D1297" s="471">
        <v>52182</v>
      </c>
      <c r="E1297" s="471"/>
      <c r="F1297" s="471"/>
      <c r="G1297" s="471"/>
      <c r="H1297" s="471"/>
      <c r="I1297" s="471" t="s">
        <v>593</v>
      </c>
      <c r="J1297" s="471"/>
      <c r="K1297" s="476">
        <f>[186]기계경비적용기준!D7</f>
        <v>1153.3</v>
      </c>
      <c r="L1297" s="471"/>
      <c r="M1297" s="471"/>
      <c r="N1297" s="84" t="s">
        <v>594</v>
      </c>
      <c r="O1297" s="471">
        <v>2614</v>
      </c>
      <c r="P1297" s="471"/>
      <c r="Q1297" s="471"/>
      <c r="R1297" s="84" t="s">
        <v>594</v>
      </c>
      <c r="S1297" s="471" t="s">
        <v>595</v>
      </c>
      <c r="T1297" s="471"/>
      <c r="U1297" s="471"/>
      <c r="V1297" s="84"/>
      <c r="W1297" s="84"/>
      <c r="X1297" s="84"/>
      <c r="Y1297" s="84"/>
      <c r="Z1297" s="90"/>
      <c r="AA1297" s="91"/>
      <c r="AB1297" s="91"/>
      <c r="AC1297" s="91">
        <f>TRUNC(TRUNC(D1297*K1297)/1000) * 1000*O1297*0.0000001</f>
        <v>15731.313399999999</v>
      </c>
      <c r="AD1297" s="92" t="s">
        <v>4</v>
      </c>
    </row>
    <row r="1298" spans="2:30" ht="19.7" customHeight="1">
      <c r="B1298" s="88" t="s">
        <v>596</v>
      </c>
      <c r="C1298" s="89" t="s">
        <v>597</v>
      </c>
      <c r="D1298" s="470">
        <v>15.5</v>
      </c>
      <c r="E1298" s="471"/>
      <c r="F1298" s="471"/>
      <c r="G1298" s="471"/>
      <c r="H1298" s="84" t="s">
        <v>598</v>
      </c>
      <c r="I1298" s="84" t="s">
        <v>594</v>
      </c>
      <c r="J1298" s="471">
        <f>[186]자재단가!R6</f>
        <v>1496</v>
      </c>
      <c r="K1298" s="471"/>
      <c r="L1298" s="471"/>
      <c r="M1298" s="471"/>
      <c r="N1298" s="84"/>
      <c r="O1298" s="84"/>
      <c r="P1298" s="84"/>
      <c r="Q1298" s="84"/>
      <c r="R1298" s="84"/>
      <c r="S1298" s="84"/>
      <c r="T1298" s="84"/>
      <c r="U1298" s="84"/>
      <c r="V1298" s="84"/>
      <c r="W1298" s="84"/>
      <c r="X1298" s="84"/>
      <c r="Y1298" s="84"/>
      <c r="Z1298" s="90"/>
      <c r="AA1298" s="91"/>
      <c r="AB1298" s="91">
        <f>TRUNC(D1298*J1298,0)</f>
        <v>23188</v>
      </c>
      <c r="AC1298" s="91"/>
      <c r="AD1298" s="92" t="s">
        <v>4</v>
      </c>
    </row>
    <row r="1299" spans="2:30" ht="19.7" customHeight="1">
      <c r="B1299" s="88" t="s">
        <v>599</v>
      </c>
      <c r="C1299" s="89" t="s">
        <v>600</v>
      </c>
      <c r="D1299" s="470">
        <v>36</v>
      </c>
      <c r="E1299" s="471"/>
      <c r="F1299" s="471"/>
      <c r="G1299" s="471"/>
      <c r="H1299" s="84" t="s">
        <v>601</v>
      </c>
      <c r="I1299" s="84" t="s">
        <v>594</v>
      </c>
      <c r="J1299" s="471">
        <f>AB1298</f>
        <v>23188</v>
      </c>
      <c r="K1299" s="471"/>
      <c r="L1299" s="471"/>
      <c r="M1299" s="471"/>
      <c r="N1299" s="84"/>
      <c r="O1299" s="84"/>
      <c r="P1299" s="84"/>
      <c r="Q1299" s="84"/>
      <c r="R1299" s="84"/>
      <c r="S1299" s="84"/>
      <c r="T1299" s="84"/>
      <c r="U1299" s="84"/>
      <c r="V1299" s="84"/>
      <c r="W1299" s="84"/>
      <c r="X1299" s="84"/>
      <c r="Y1299" s="84"/>
      <c r="Z1299" s="90"/>
      <c r="AA1299" s="91"/>
      <c r="AB1299" s="91">
        <f>TRUNC(D1299/100*J1299,0)</f>
        <v>8347</v>
      </c>
      <c r="AC1299" s="91"/>
      <c r="AD1299" s="92" t="s">
        <v>4</v>
      </c>
    </row>
    <row r="1300" spans="2:30" ht="19.7" customHeight="1">
      <c r="B1300" s="88" t="s">
        <v>602</v>
      </c>
      <c r="C1300" s="89" t="s">
        <v>4</v>
      </c>
      <c r="D1300" s="472">
        <v>1</v>
      </c>
      <c r="E1300" s="471"/>
      <c r="F1300" s="471"/>
      <c r="G1300" s="84" t="s">
        <v>98</v>
      </c>
      <c r="H1300" s="84" t="s">
        <v>594</v>
      </c>
      <c r="I1300" s="471">
        <f>[186]노임단가!L55</f>
        <v>109748</v>
      </c>
      <c r="J1300" s="471"/>
      <c r="K1300" s="471"/>
      <c r="L1300" s="471"/>
      <c r="M1300" s="84" t="s">
        <v>594</v>
      </c>
      <c r="N1300" s="471" t="s">
        <v>603</v>
      </c>
      <c r="O1300" s="471"/>
      <c r="P1300" s="471"/>
      <c r="Q1300" s="471"/>
      <c r="R1300" s="471"/>
      <c r="S1300" s="471"/>
      <c r="T1300" s="471"/>
      <c r="U1300" s="471"/>
      <c r="V1300" s="471"/>
      <c r="W1300" s="84"/>
      <c r="X1300" s="84"/>
      <c r="Y1300" s="84"/>
      <c r="Z1300" s="90"/>
      <c r="AA1300" s="91">
        <f>TRUNC(D1300*I1300*[186]기계경비적용기준!E18,0)</f>
        <v>22864</v>
      </c>
      <c r="AB1300" s="91"/>
      <c r="AC1300" s="91"/>
      <c r="AD1300" s="92" t="s">
        <v>4</v>
      </c>
    </row>
    <row r="1301" spans="2:30" ht="19.7" customHeight="1">
      <c r="B1301" s="88" t="s">
        <v>4</v>
      </c>
      <c r="C1301" s="89" t="s">
        <v>4</v>
      </c>
      <c r="D1301" s="84"/>
      <c r="E1301" s="84"/>
      <c r="F1301" s="84"/>
      <c r="G1301" s="84"/>
      <c r="H1301" s="84"/>
      <c r="I1301" s="84"/>
      <c r="J1301" s="84"/>
      <c r="K1301" s="84"/>
      <c r="L1301" s="84"/>
      <c r="M1301" s="84"/>
      <c r="N1301" s="84"/>
      <c r="O1301" s="84"/>
      <c r="P1301" s="84"/>
      <c r="Q1301" s="84"/>
      <c r="R1301" s="84"/>
      <c r="S1301" s="84"/>
      <c r="T1301" s="84"/>
      <c r="U1301" s="84"/>
      <c r="V1301" s="84"/>
      <c r="W1301" s="84"/>
      <c r="X1301" s="84"/>
      <c r="Y1301" s="84"/>
      <c r="Z1301" s="90"/>
      <c r="AA1301" s="91"/>
      <c r="AB1301" s="91"/>
      <c r="AC1301" s="91"/>
      <c r="AD1301" s="92" t="s">
        <v>4</v>
      </c>
    </row>
    <row r="1302" spans="2:30" ht="19.7" customHeight="1">
      <c r="B1302" s="82" t="s">
        <v>1110</v>
      </c>
      <c r="C1302" s="83" t="s">
        <v>1111</v>
      </c>
      <c r="D1302" s="84"/>
      <c r="E1302" s="84"/>
      <c r="F1302" s="84"/>
      <c r="G1302" s="84"/>
      <c r="H1302" s="84"/>
      <c r="I1302" s="84"/>
      <c r="J1302" s="84"/>
      <c r="K1302" s="84"/>
      <c r="L1302" s="84"/>
      <c r="M1302" s="84"/>
      <c r="N1302" s="84"/>
      <c r="O1302" s="84"/>
      <c r="P1302" s="84"/>
      <c r="Q1302" s="84"/>
      <c r="R1302" s="84"/>
      <c r="S1302" s="84"/>
      <c r="T1302" s="84"/>
      <c r="U1302" s="84"/>
      <c r="V1302" s="84"/>
      <c r="W1302" s="84"/>
      <c r="X1302" s="84"/>
      <c r="Y1302" s="84"/>
      <c r="Z1302" s="85" t="str">
        <f>TEXT(AA1302+AB1302+AC1302,"#,##0")</f>
        <v>83,799</v>
      </c>
      <c r="AA1302" s="86">
        <f>TRUNC(AA1303+AA1304+AA1305+AA1306)</f>
        <v>22864</v>
      </c>
      <c r="AB1302" s="86">
        <f>TRUNC(AB1303+AB1304+AB1305+AB1306)</f>
        <v>40691</v>
      </c>
      <c r="AC1302" s="86">
        <f>TRUNC(AC1303+AC1304+AC1305+AC1306)</f>
        <v>20244</v>
      </c>
      <c r="AD1302" s="87"/>
    </row>
    <row r="1303" spans="2:30" ht="19.7" customHeight="1">
      <c r="B1303" s="88" t="s">
        <v>592</v>
      </c>
      <c r="C1303" s="89" t="s">
        <v>4</v>
      </c>
      <c r="D1303" s="471">
        <v>67153</v>
      </c>
      <c r="E1303" s="471"/>
      <c r="F1303" s="471"/>
      <c r="G1303" s="471"/>
      <c r="H1303" s="471"/>
      <c r="I1303" s="471" t="s">
        <v>593</v>
      </c>
      <c r="J1303" s="471"/>
      <c r="K1303" s="476">
        <f>[186]기계경비적용기준!D7</f>
        <v>1153.3</v>
      </c>
      <c r="L1303" s="471"/>
      <c r="M1303" s="471"/>
      <c r="N1303" s="84" t="s">
        <v>594</v>
      </c>
      <c r="O1303" s="471">
        <v>2614</v>
      </c>
      <c r="P1303" s="471"/>
      <c r="Q1303" s="471"/>
      <c r="R1303" s="84" t="s">
        <v>594</v>
      </c>
      <c r="S1303" s="471" t="s">
        <v>595</v>
      </c>
      <c r="T1303" s="471"/>
      <c r="U1303" s="471"/>
      <c r="V1303" s="84"/>
      <c r="W1303" s="84"/>
      <c r="X1303" s="84"/>
      <c r="Y1303" s="84"/>
      <c r="Z1303" s="90"/>
      <c r="AA1303" s="91"/>
      <c r="AB1303" s="91"/>
      <c r="AC1303" s="91">
        <f>TRUNC(TRUNC(D1303*K1303)/1000) * 1000*O1303*0.0000001</f>
        <v>20244.645799999998</v>
      </c>
      <c r="AD1303" s="92" t="s">
        <v>4</v>
      </c>
    </row>
    <row r="1304" spans="2:30" ht="19.7" customHeight="1">
      <c r="B1304" s="88" t="s">
        <v>596</v>
      </c>
      <c r="C1304" s="89" t="s">
        <v>597</v>
      </c>
      <c r="D1304" s="470">
        <v>20</v>
      </c>
      <c r="E1304" s="471"/>
      <c r="F1304" s="471"/>
      <c r="G1304" s="471"/>
      <c r="H1304" s="84" t="s">
        <v>598</v>
      </c>
      <c r="I1304" s="84" t="s">
        <v>594</v>
      </c>
      <c r="J1304" s="471">
        <f>[186]자재단가!R6</f>
        <v>1496</v>
      </c>
      <c r="K1304" s="471"/>
      <c r="L1304" s="471"/>
      <c r="M1304" s="471"/>
      <c r="N1304" s="84"/>
      <c r="O1304" s="84"/>
      <c r="P1304" s="84"/>
      <c r="Q1304" s="84"/>
      <c r="R1304" s="84"/>
      <c r="S1304" s="84"/>
      <c r="T1304" s="84"/>
      <c r="U1304" s="84"/>
      <c r="V1304" s="84"/>
      <c r="W1304" s="84"/>
      <c r="X1304" s="84"/>
      <c r="Y1304" s="84"/>
      <c r="Z1304" s="90"/>
      <c r="AA1304" s="91"/>
      <c r="AB1304" s="91">
        <f>TRUNC(D1304*J1304,0)</f>
        <v>29920</v>
      </c>
      <c r="AC1304" s="91"/>
      <c r="AD1304" s="92" t="s">
        <v>4</v>
      </c>
    </row>
    <row r="1305" spans="2:30" ht="19.7" customHeight="1">
      <c r="B1305" s="88" t="s">
        <v>599</v>
      </c>
      <c r="C1305" s="89" t="s">
        <v>600</v>
      </c>
      <c r="D1305" s="470">
        <v>36</v>
      </c>
      <c r="E1305" s="471"/>
      <c r="F1305" s="471"/>
      <c r="G1305" s="471"/>
      <c r="H1305" s="84" t="s">
        <v>601</v>
      </c>
      <c r="I1305" s="84" t="s">
        <v>594</v>
      </c>
      <c r="J1305" s="471">
        <f>AB1304</f>
        <v>29920</v>
      </c>
      <c r="K1305" s="471"/>
      <c r="L1305" s="471"/>
      <c r="M1305" s="471"/>
      <c r="N1305" s="84"/>
      <c r="O1305" s="84"/>
      <c r="P1305" s="84"/>
      <c r="Q1305" s="84"/>
      <c r="R1305" s="84"/>
      <c r="S1305" s="84"/>
      <c r="T1305" s="84"/>
      <c r="U1305" s="84"/>
      <c r="V1305" s="84"/>
      <c r="W1305" s="84"/>
      <c r="X1305" s="84"/>
      <c r="Y1305" s="84"/>
      <c r="Z1305" s="90"/>
      <c r="AA1305" s="91"/>
      <c r="AB1305" s="91">
        <f>TRUNC(D1305/100*J1305,0)</f>
        <v>10771</v>
      </c>
      <c r="AC1305" s="91"/>
      <c r="AD1305" s="92" t="s">
        <v>4</v>
      </c>
    </row>
    <row r="1306" spans="2:30" ht="19.7" customHeight="1">
      <c r="B1306" s="88" t="s">
        <v>602</v>
      </c>
      <c r="C1306" s="89" t="s">
        <v>4</v>
      </c>
      <c r="D1306" s="472">
        <v>1</v>
      </c>
      <c r="E1306" s="471"/>
      <c r="F1306" s="471"/>
      <c r="G1306" s="84" t="s">
        <v>98</v>
      </c>
      <c r="H1306" s="84" t="s">
        <v>594</v>
      </c>
      <c r="I1306" s="471">
        <f>[186]노임단가!L55</f>
        <v>109748</v>
      </c>
      <c r="J1306" s="471"/>
      <c r="K1306" s="471"/>
      <c r="L1306" s="471"/>
      <c r="M1306" s="84" t="s">
        <v>594</v>
      </c>
      <c r="N1306" s="471" t="s">
        <v>603</v>
      </c>
      <c r="O1306" s="471"/>
      <c r="P1306" s="471"/>
      <c r="Q1306" s="471"/>
      <c r="R1306" s="471"/>
      <c r="S1306" s="471"/>
      <c r="T1306" s="471"/>
      <c r="U1306" s="471"/>
      <c r="V1306" s="471"/>
      <c r="W1306" s="84"/>
      <c r="X1306" s="84"/>
      <c r="Y1306" s="84"/>
      <c r="Z1306" s="90"/>
      <c r="AA1306" s="91">
        <f>TRUNC(D1306*I1306*[186]기계경비적용기준!E18,0)</f>
        <v>22864</v>
      </c>
      <c r="AB1306" s="91"/>
      <c r="AC1306" s="91"/>
      <c r="AD1306" s="92" t="s">
        <v>4</v>
      </c>
    </row>
    <row r="1307" spans="2:30" ht="19.7" customHeight="1">
      <c r="B1307" s="88" t="s">
        <v>4</v>
      </c>
      <c r="C1307" s="89" t="s">
        <v>4</v>
      </c>
      <c r="D1307" s="84"/>
      <c r="E1307" s="84"/>
      <c r="F1307" s="84"/>
      <c r="G1307" s="84"/>
      <c r="H1307" s="84"/>
      <c r="I1307" s="84"/>
      <c r="J1307" s="84"/>
      <c r="K1307" s="84"/>
      <c r="L1307" s="84"/>
      <c r="M1307" s="84"/>
      <c r="N1307" s="84"/>
      <c r="O1307" s="84"/>
      <c r="P1307" s="84"/>
      <c r="Q1307" s="84"/>
      <c r="R1307" s="84"/>
      <c r="S1307" s="84"/>
      <c r="T1307" s="84"/>
      <c r="U1307" s="84"/>
      <c r="V1307" s="84"/>
      <c r="W1307" s="84"/>
      <c r="X1307" s="84"/>
      <c r="Y1307" s="84"/>
      <c r="Z1307" s="90"/>
      <c r="AA1307" s="91"/>
      <c r="AB1307" s="91"/>
      <c r="AC1307" s="91"/>
      <c r="AD1307" s="92" t="s">
        <v>4</v>
      </c>
    </row>
    <row r="1308" spans="2:30" ht="19.7" customHeight="1">
      <c r="B1308" s="82" t="s">
        <v>1112</v>
      </c>
      <c r="C1308" s="83" t="s">
        <v>1113</v>
      </c>
      <c r="D1308" s="84"/>
      <c r="E1308" s="84"/>
      <c r="F1308" s="84"/>
      <c r="G1308" s="84"/>
      <c r="H1308" s="84"/>
      <c r="I1308" s="84"/>
      <c r="J1308" s="84"/>
      <c r="K1308" s="84"/>
      <c r="L1308" s="84"/>
      <c r="M1308" s="84"/>
      <c r="N1308" s="84"/>
      <c r="O1308" s="84"/>
      <c r="P1308" s="84"/>
      <c r="Q1308" s="84"/>
      <c r="R1308" s="84"/>
      <c r="S1308" s="84"/>
      <c r="T1308" s="84"/>
      <c r="U1308" s="84"/>
      <c r="V1308" s="84"/>
      <c r="W1308" s="84"/>
      <c r="X1308" s="84"/>
      <c r="Y1308" s="84"/>
      <c r="Z1308" s="85" t="str">
        <f>TEXT(AA1308+AB1308+AC1308,"#,##0")</f>
        <v>1,881</v>
      </c>
      <c r="AA1308" s="86">
        <f>TRUNC(AA1309)</f>
        <v>0</v>
      </c>
      <c r="AB1308" s="86">
        <f>TRUNC(AB1309)</f>
        <v>0</v>
      </c>
      <c r="AC1308" s="86">
        <f>TRUNC(AC1309)</f>
        <v>1881</v>
      </c>
      <c r="AD1308" s="87"/>
    </row>
    <row r="1309" spans="2:30" ht="19.7" customHeight="1">
      <c r="B1309" s="101" t="s">
        <v>592</v>
      </c>
      <c r="C1309" s="102" t="s">
        <v>4</v>
      </c>
      <c r="D1309" s="477">
        <v>5063</v>
      </c>
      <c r="E1309" s="477"/>
      <c r="F1309" s="477"/>
      <c r="G1309" s="477"/>
      <c r="H1309" s="477"/>
      <c r="I1309" s="477" t="s">
        <v>593</v>
      </c>
      <c r="J1309" s="477"/>
      <c r="K1309" s="480">
        <f>[186]기계경비적용기준!D7</f>
        <v>1153.3</v>
      </c>
      <c r="L1309" s="477"/>
      <c r="M1309" s="477"/>
      <c r="N1309" s="103" t="s">
        <v>594</v>
      </c>
      <c r="O1309" s="477">
        <v>3223</v>
      </c>
      <c r="P1309" s="477"/>
      <c r="Q1309" s="477"/>
      <c r="R1309" s="103" t="s">
        <v>594</v>
      </c>
      <c r="S1309" s="477" t="s">
        <v>595</v>
      </c>
      <c r="T1309" s="477"/>
      <c r="U1309" s="477"/>
      <c r="V1309" s="103"/>
      <c r="W1309" s="103"/>
      <c r="X1309" s="103"/>
      <c r="Y1309" s="103"/>
      <c r="Z1309" s="104"/>
      <c r="AA1309" s="105"/>
      <c r="AB1309" s="105"/>
      <c r="AC1309" s="105">
        <f>TRUNC(TRUNC(D1309*K1309)/1000) * 1000*O1309*0.0000001</f>
        <v>1881.9096999999999</v>
      </c>
      <c r="AD1309" s="106" t="s">
        <v>4</v>
      </c>
    </row>
    <row r="1310" spans="2:30" ht="19.7" customHeight="1">
      <c r="B1310" s="88" t="s">
        <v>4</v>
      </c>
      <c r="C1310" s="89" t="s">
        <v>4</v>
      </c>
      <c r="D1310" s="84"/>
      <c r="E1310" s="84"/>
      <c r="F1310" s="84"/>
      <c r="G1310" s="84"/>
      <c r="H1310" s="84"/>
      <c r="I1310" s="84"/>
      <c r="J1310" s="84"/>
      <c r="K1310" s="84"/>
      <c r="L1310" s="84"/>
      <c r="M1310" s="84"/>
      <c r="N1310" s="84"/>
      <c r="O1310" s="84"/>
      <c r="P1310" s="84"/>
      <c r="Q1310" s="84"/>
      <c r="R1310" s="84"/>
      <c r="S1310" s="84"/>
      <c r="T1310" s="84"/>
      <c r="U1310" s="84"/>
      <c r="V1310" s="84"/>
      <c r="W1310" s="84"/>
      <c r="X1310" s="84"/>
      <c r="Y1310" s="84"/>
      <c r="Z1310" s="90"/>
      <c r="AA1310" s="91"/>
      <c r="AB1310" s="91"/>
      <c r="AC1310" s="91"/>
      <c r="AD1310" s="92" t="s">
        <v>4</v>
      </c>
    </row>
    <row r="1311" spans="2:30" ht="19.7" customHeight="1">
      <c r="B1311" s="82" t="s">
        <v>1114</v>
      </c>
      <c r="C1311" s="83" t="s">
        <v>1115</v>
      </c>
      <c r="D1311" s="84"/>
      <c r="E1311" s="84"/>
      <c r="F1311" s="84"/>
      <c r="G1311" s="84"/>
      <c r="H1311" s="84"/>
      <c r="I1311" s="84"/>
      <c r="J1311" s="84"/>
      <c r="K1311" s="84"/>
      <c r="L1311" s="84"/>
      <c r="M1311" s="84"/>
      <c r="N1311" s="84"/>
      <c r="O1311" s="84"/>
      <c r="P1311" s="84"/>
      <c r="Q1311" s="84"/>
      <c r="R1311" s="84"/>
      <c r="S1311" s="84"/>
      <c r="T1311" s="84"/>
      <c r="U1311" s="84"/>
      <c r="V1311" s="84"/>
      <c r="W1311" s="84"/>
      <c r="X1311" s="84"/>
      <c r="Y1311" s="84"/>
      <c r="Z1311" s="85" t="str">
        <f>TEXT(AA1311+AB1311+AC1311,"#,##0")</f>
        <v>2,114</v>
      </c>
      <c r="AA1311" s="86">
        <f>TRUNC(AA1312)</f>
        <v>0</v>
      </c>
      <c r="AB1311" s="86">
        <f>TRUNC(AB1312)</f>
        <v>0</v>
      </c>
      <c r="AC1311" s="86">
        <f>TRUNC(AC1312)</f>
        <v>2114</v>
      </c>
      <c r="AD1311" s="87"/>
    </row>
    <row r="1312" spans="2:30" ht="19.7" customHeight="1">
      <c r="B1312" s="88" t="s">
        <v>592</v>
      </c>
      <c r="C1312" s="89" t="s">
        <v>4</v>
      </c>
      <c r="D1312" s="471">
        <v>5690</v>
      </c>
      <c r="E1312" s="471"/>
      <c r="F1312" s="471"/>
      <c r="G1312" s="471"/>
      <c r="H1312" s="471"/>
      <c r="I1312" s="471" t="s">
        <v>593</v>
      </c>
      <c r="J1312" s="471"/>
      <c r="K1312" s="476">
        <f>[186]기계경비적용기준!D7</f>
        <v>1153.3</v>
      </c>
      <c r="L1312" s="471"/>
      <c r="M1312" s="471"/>
      <c r="N1312" s="84" t="s">
        <v>594</v>
      </c>
      <c r="O1312" s="471">
        <v>3223</v>
      </c>
      <c r="P1312" s="471"/>
      <c r="Q1312" s="471"/>
      <c r="R1312" s="84" t="s">
        <v>594</v>
      </c>
      <c r="S1312" s="471" t="s">
        <v>595</v>
      </c>
      <c r="T1312" s="471"/>
      <c r="U1312" s="471"/>
      <c r="V1312" s="84"/>
      <c r="W1312" s="84"/>
      <c r="X1312" s="84"/>
      <c r="Y1312" s="84"/>
      <c r="Z1312" s="90"/>
      <c r="AA1312" s="91"/>
      <c r="AB1312" s="91"/>
      <c r="AC1312" s="91">
        <f>TRUNC(TRUNC(D1312*K1312)/1000) * 1000*O1312*0.0000001</f>
        <v>2114.9326000000001</v>
      </c>
      <c r="AD1312" s="92" t="s">
        <v>4</v>
      </c>
    </row>
    <row r="1313" spans="2:30" ht="19.7" customHeight="1">
      <c r="B1313" s="88" t="s">
        <v>4</v>
      </c>
      <c r="C1313" s="89" t="s">
        <v>4</v>
      </c>
      <c r="D1313" s="84"/>
      <c r="E1313" s="84"/>
      <c r="F1313" s="84"/>
      <c r="G1313" s="84"/>
      <c r="H1313" s="84"/>
      <c r="I1313" s="84"/>
      <c r="J1313" s="84"/>
      <c r="K1313" s="84"/>
      <c r="L1313" s="84"/>
      <c r="M1313" s="84"/>
      <c r="N1313" s="84"/>
      <c r="O1313" s="84"/>
      <c r="P1313" s="84"/>
      <c r="Q1313" s="84"/>
      <c r="R1313" s="84"/>
      <c r="S1313" s="84"/>
      <c r="T1313" s="84"/>
      <c r="U1313" s="84"/>
      <c r="V1313" s="84"/>
      <c r="W1313" s="84"/>
      <c r="X1313" s="84"/>
      <c r="Y1313" s="84"/>
      <c r="Z1313" s="90"/>
      <c r="AA1313" s="91"/>
      <c r="AB1313" s="91"/>
      <c r="AC1313" s="91"/>
      <c r="AD1313" s="92" t="s">
        <v>4</v>
      </c>
    </row>
    <row r="1314" spans="2:30" ht="19.7" customHeight="1">
      <c r="B1314" s="82" t="s">
        <v>1116</v>
      </c>
      <c r="C1314" s="83" t="s">
        <v>1117</v>
      </c>
      <c r="D1314" s="84"/>
      <c r="E1314" s="84"/>
      <c r="F1314" s="84"/>
      <c r="G1314" s="84"/>
      <c r="H1314" s="84"/>
      <c r="I1314" s="84"/>
      <c r="J1314" s="84"/>
      <c r="K1314" s="84"/>
      <c r="L1314" s="84"/>
      <c r="M1314" s="84"/>
      <c r="N1314" s="84"/>
      <c r="O1314" s="84"/>
      <c r="P1314" s="84"/>
      <c r="Q1314" s="84"/>
      <c r="R1314" s="84"/>
      <c r="S1314" s="84"/>
      <c r="T1314" s="84"/>
      <c r="U1314" s="84"/>
      <c r="V1314" s="84"/>
      <c r="W1314" s="84"/>
      <c r="X1314" s="84"/>
      <c r="Y1314" s="84"/>
      <c r="Z1314" s="85" t="str">
        <f>TEXT(AA1314+AB1314+AC1314,"#,##0")</f>
        <v>2,253</v>
      </c>
      <c r="AA1314" s="86">
        <f>TRUNC(AA1315)</f>
        <v>0</v>
      </c>
      <c r="AB1314" s="86">
        <f>TRUNC(AB1315)</f>
        <v>0</v>
      </c>
      <c r="AC1314" s="86">
        <f>TRUNC(AC1315)</f>
        <v>2253</v>
      </c>
      <c r="AD1314" s="87"/>
    </row>
    <row r="1315" spans="2:30" ht="19.7" customHeight="1">
      <c r="B1315" s="88" t="s">
        <v>592</v>
      </c>
      <c r="C1315" s="89" t="s">
        <v>4</v>
      </c>
      <c r="D1315" s="471">
        <v>6063</v>
      </c>
      <c r="E1315" s="471"/>
      <c r="F1315" s="471"/>
      <c r="G1315" s="471"/>
      <c r="H1315" s="471"/>
      <c r="I1315" s="471" t="s">
        <v>593</v>
      </c>
      <c r="J1315" s="471"/>
      <c r="K1315" s="476">
        <f>[186]기계경비적용기준!D7</f>
        <v>1153.3</v>
      </c>
      <c r="L1315" s="471"/>
      <c r="M1315" s="471"/>
      <c r="N1315" s="84" t="s">
        <v>594</v>
      </c>
      <c r="O1315" s="471">
        <v>3223</v>
      </c>
      <c r="P1315" s="471"/>
      <c r="Q1315" s="471"/>
      <c r="R1315" s="84" t="s">
        <v>594</v>
      </c>
      <c r="S1315" s="471" t="s">
        <v>595</v>
      </c>
      <c r="T1315" s="471"/>
      <c r="U1315" s="471"/>
      <c r="V1315" s="84"/>
      <c r="W1315" s="84"/>
      <c r="X1315" s="84"/>
      <c r="Y1315" s="84"/>
      <c r="Z1315" s="90"/>
      <c r="AA1315" s="91"/>
      <c r="AB1315" s="91"/>
      <c r="AC1315" s="91">
        <f>TRUNC(TRUNC(D1315*K1315)/1000) * 1000*O1315*0.0000001</f>
        <v>2253.5216</v>
      </c>
      <c r="AD1315" s="92" t="s">
        <v>4</v>
      </c>
    </row>
    <row r="1316" spans="2:30" ht="19.7" customHeight="1">
      <c r="B1316" s="88" t="s">
        <v>4</v>
      </c>
      <c r="C1316" s="89" t="s">
        <v>4</v>
      </c>
      <c r="D1316" s="84"/>
      <c r="E1316" s="84"/>
      <c r="F1316" s="84"/>
      <c r="G1316" s="84"/>
      <c r="H1316" s="84"/>
      <c r="I1316" s="84"/>
      <c r="J1316" s="84"/>
      <c r="K1316" s="84"/>
      <c r="L1316" s="84"/>
      <c r="M1316" s="84"/>
      <c r="N1316" s="84"/>
      <c r="O1316" s="84"/>
      <c r="P1316" s="84"/>
      <c r="Q1316" s="84"/>
      <c r="R1316" s="84"/>
      <c r="S1316" s="84"/>
      <c r="T1316" s="84"/>
      <c r="U1316" s="84"/>
      <c r="V1316" s="84"/>
      <c r="W1316" s="84"/>
      <c r="X1316" s="84"/>
      <c r="Y1316" s="84"/>
      <c r="Z1316" s="90"/>
      <c r="AA1316" s="91"/>
      <c r="AB1316" s="91"/>
      <c r="AC1316" s="91"/>
      <c r="AD1316" s="92" t="s">
        <v>4</v>
      </c>
    </row>
    <row r="1317" spans="2:30" ht="19.7" customHeight="1">
      <c r="B1317" s="82" t="s">
        <v>1118</v>
      </c>
      <c r="C1317" s="83" t="s">
        <v>1119</v>
      </c>
      <c r="D1317" s="84"/>
      <c r="E1317" s="84"/>
      <c r="F1317" s="84"/>
      <c r="G1317" s="84"/>
      <c r="H1317" s="84"/>
      <c r="I1317" s="84"/>
      <c r="J1317" s="84"/>
      <c r="K1317" s="84"/>
      <c r="L1317" s="84"/>
      <c r="M1317" s="84"/>
      <c r="N1317" s="84"/>
      <c r="O1317" s="84"/>
      <c r="P1317" s="84"/>
      <c r="Q1317" s="84"/>
      <c r="R1317" s="84"/>
      <c r="S1317" s="84"/>
      <c r="T1317" s="84"/>
      <c r="U1317" s="84"/>
      <c r="V1317" s="84"/>
      <c r="W1317" s="84"/>
      <c r="X1317" s="84"/>
      <c r="Y1317" s="84"/>
      <c r="Z1317" s="85" t="str">
        <f>TEXT(AA1317+AB1317+AC1317,"#,##0")</f>
        <v>3,748</v>
      </c>
      <c r="AA1317" s="86">
        <f>TRUNC(AA1318)</f>
        <v>0</v>
      </c>
      <c r="AB1317" s="86">
        <f>TRUNC(AB1318)</f>
        <v>0</v>
      </c>
      <c r="AC1317" s="86">
        <f>TRUNC(AC1318)</f>
        <v>3748</v>
      </c>
      <c r="AD1317" s="87"/>
    </row>
    <row r="1318" spans="2:30" ht="19.7" customHeight="1">
      <c r="B1318" s="88" t="s">
        <v>592</v>
      </c>
      <c r="C1318" s="89" t="s">
        <v>4</v>
      </c>
      <c r="D1318" s="471">
        <v>10086</v>
      </c>
      <c r="E1318" s="471"/>
      <c r="F1318" s="471"/>
      <c r="G1318" s="471"/>
      <c r="H1318" s="471"/>
      <c r="I1318" s="471" t="s">
        <v>593</v>
      </c>
      <c r="J1318" s="471"/>
      <c r="K1318" s="476">
        <f>[186]기계경비적용기준!D7</f>
        <v>1153.3</v>
      </c>
      <c r="L1318" s="471"/>
      <c r="M1318" s="471"/>
      <c r="N1318" s="84" t="s">
        <v>594</v>
      </c>
      <c r="O1318" s="471">
        <v>3223</v>
      </c>
      <c r="P1318" s="471"/>
      <c r="Q1318" s="471"/>
      <c r="R1318" s="84" t="s">
        <v>594</v>
      </c>
      <c r="S1318" s="471" t="s">
        <v>595</v>
      </c>
      <c r="T1318" s="471"/>
      <c r="U1318" s="471"/>
      <c r="V1318" s="84"/>
      <c r="W1318" s="84"/>
      <c r="X1318" s="84"/>
      <c r="Y1318" s="84"/>
      <c r="Z1318" s="90"/>
      <c r="AA1318" s="91"/>
      <c r="AB1318" s="91"/>
      <c r="AC1318" s="91">
        <f>TRUNC(TRUNC(D1318*K1318)/1000) * 1000*O1318*0.0000001</f>
        <v>3748.9935999999998</v>
      </c>
      <c r="AD1318" s="92" t="s">
        <v>4</v>
      </c>
    </row>
    <row r="1319" spans="2:30" ht="19.7" customHeight="1">
      <c r="B1319" s="88" t="s">
        <v>4</v>
      </c>
      <c r="C1319" s="89" t="s">
        <v>4</v>
      </c>
      <c r="D1319" s="84"/>
      <c r="E1319" s="84"/>
      <c r="F1319" s="84"/>
      <c r="G1319" s="84"/>
      <c r="H1319" s="84"/>
      <c r="I1319" s="84"/>
      <c r="J1319" s="84"/>
      <c r="K1319" s="84"/>
      <c r="L1319" s="84"/>
      <c r="M1319" s="84"/>
      <c r="N1319" s="84"/>
      <c r="O1319" s="84"/>
      <c r="P1319" s="84"/>
      <c r="Q1319" s="84"/>
      <c r="R1319" s="84"/>
      <c r="S1319" s="84"/>
      <c r="T1319" s="84"/>
      <c r="U1319" s="84"/>
      <c r="V1319" s="84"/>
      <c r="W1319" s="84"/>
      <c r="X1319" s="84"/>
      <c r="Y1319" s="84"/>
      <c r="Z1319" s="90"/>
      <c r="AA1319" s="91"/>
      <c r="AB1319" s="91"/>
      <c r="AC1319" s="91"/>
      <c r="AD1319" s="92" t="s">
        <v>4</v>
      </c>
    </row>
    <row r="1320" spans="2:30" ht="19.7" customHeight="1">
      <c r="B1320" s="82" t="s">
        <v>1120</v>
      </c>
      <c r="C1320" s="83" t="s">
        <v>1121</v>
      </c>
      <c r="D1320" s="84"/>
      <c r="E1320" s="84"/>
      <c r="F1320" s="84"/>
      <c r="G1320" s="84"/>
      <c r="H1320" s="84"/>
      <c r="I1320" s="84"/>
      <c r="J1320" s="84"/>
      <c r="K1320" s="84"/>
      <c r="L1320" s="84"/>
      <c r="M1320" s="84"/>
      <c r="N1320" s="84"/>
      <c r="O1320" s="84"/>
      <c r="P1320" s="84"/>
      <c r="Q1320" s="84"/>
      <c r="R1320" s="84"/>
      <c r="S1320" s="84"/>
      <c r="T1320" s="84"/>
      <c r="U1320" s="84"/>
      <c r="V1320" s="84"/>
      <c r="W1320" s="84"/>
      <c r="X1320" s="84"/>
      <c r="Y1320" s="84"/>
      <c r="Z1320" s="85" t="str">
        <f>TEXT(AA1320+AB1320+AC1320,"#,##0")</f>
        <v>4,611</v>
      </c>
      <c r="AA1320" s="86">
        <f>TRUNC(AA1321)</f>
        <v>0</v>
      </c>
      <c r="AB1320" s="86">
        <f>TRUNC(AB1321)</f>
        <v>0</v>
      </c>
      <c r="AC1320" s="86">
        <f>TRUNC(AC1321)</f>
        <v>4611</v>
      </c>
      <c r="AD1320" s="87"/>
    </row>
    <row r="1321" spans="2:30" ht="19.7" customHeight="1">
      <c r="B1321" s="88" t="s">
        <v>592</v>
      </c>
      <c r="C1321" s="89" t="s">
        <v>4</v>
      </c>
      <c r="D1321" s="471">
        <v>12406</v>
      </c>
      <c r="E1321" s="471"/>
      <c r="F1321" s="471"/>
      <c r="G1321" s="471"/>
      <c r="H1321" s="471"/>
      <c r="I1321" s="471" t="s">
        <v>593</v>
      </c>
      <c r="J1321" s="471"/>
      <c r="K1321" s="476">
        <f>[186]기계경비적용기준!D7</f>
        <v>1153.3</v>
      </c>
      <c r="L1321" s="471"/>
      <c r="M1321" s="471"/>
      <c r="N1321" s="84" t="s">
        <v>594</v>
      </c>
      <c r="O1321" s="471">
        <v>3223</v>
      </c>
      <c r="P1321" s="471"/>
      <c r="Q1321" s="471"/>
      <c r="R1321" s="84" t="s">
        <v>594</v>
      </c>
      <c r="S1321" s="471" t="s">
        <v>595</v>
      </c>
      <c r="T1321" s="471"/>
      <c r="U1321" s="471"/>
      <c r="V1321" s="84"/>
      <c r="W1321" s="84"/>
      <c r="X1321" s="84"/>
      <c r="Y1321" s="84"/>
      <c r="Z1321" s="90"/>
      <c r="AA1321" s="91"/>
      <c r="AB1321" s="91"/>
      <c r="AC1321" s="91">
        <f>TRUNC(TRUNC(D1321*K1321)/1000) * 1000*O1321*0.0000001</f>
        <v>4611.1460999999999</v>
      </c>
      <c r="AD1321" s="92" t="s">
        <v>4</v>
      </c>
    </row>
    <row r="1322" spans="2:30" ht="19.7" customHeight="1">
      <c r="B1322" s="88" t="s">
        <v>4</v>
      </c>
      <c r="C1322" s="89" t="s">
        <v>4</v>
      </c>
      <c r="D1322" s="84"/>
      <c r="E1322" s="84"/>
      <c r="F1322" s="84"/>
      <c r="G1322" s="84"/>
      <c r="H1322" s="84"/>
      <c r="I1322" s="84"/>
      <c r="J1322" s="84"/>
      <c r="K1322" s="84"/>
      <c r="L1322" s="84"/>
      <c r="M1322" s="84"/>
      <c r="N1322" s="84"/>
      <c r="O1322" s="84"/>
      <c r="P1322" s="84"/>
      <c r="Q1322" s="84"/>
      <c r="R1322" s="84"/>
      <c r="S1322" s="84"/>
      <c r="T1322" s="84"/>
      <c r="U1322" s="84"/>
      <c r="V1322" s="84"/>
      <c r="W1322" s="84"/>
      <c r="X1322" s="84"/>
      <c r="Y1322" s="84"/>
      <c r="Z1322" s="90"/>
      <c r="AA1322" s="91"/>
      <c r="AB1322" s="91"/>
      <c r="AC1322" s="91"/>
      <c r="AD1322" s="92" t="s">
        <v>4</v>
      </c>
    </row>
    <row r="1323" spans="2:30" ht="19.7" customHeight="1">
      <c r="B1323" s="82" t="s">
        <v>1122</v>
      </c>
      <c r="C1323" s="83" t="s">
        <v>1123</v>
      </c>
      <c r="D1323" s="84"/>
      <c r="E1323" s="84"/>
      <c r="F1323" s="84"/>
      <c r="G1323" s="84"/>
      <c r="H1323" s="84"/>
      <c r="I1323" s="84"/>
      <c r="J1323" s="84"/>
      <c r="K1323" s="84"/>
      <c r="L1323" s="84"/>
      <c r="M1323" s="84"/>
      <c r="N1323" s="84"/>
      <c r="O1323" s="84"/>
      <c r="P1323" s="84"/>
      <c r="Q1323" s="84"/>
      <c r="R1323" s="84"/>
      <c r="S1323" s="84"/>
      <c r="T1323" s="84"/>
      <c r="U1323" s="84"/>
      <c r="V1323" s="84"/>
      <c r="W1323" s="84"/>
      <c r="X1323" s="84"/>
      <c r="Y1323" s="84"/>
      <c r="Z1323" s="85" t="str">
        <f>TEXT(AA1323+AB1323+AC1323,"#,##0")</f>
        <v>5,765</v>
      </c>
      <c r="AA1323" s="86">
        <f>TRUNC(AA1324)</f>
        <v>0</v>
      </c>
      <c r="AB1323" s="86">
        <f>TRUNC(AB1324)</f>
        <v>0</v>
      </c>
      <c r="AC1323" s="86">
        <f>TRUNC(AC1324)</f>
        <v>5765</v>
      </c>
      <c r="AD1323" s="87"/>
    </row>
    <row r="1324" spans="2:30" ht="19.7" customHeight="1">
      <c r="B1324" s="88" t="s">
        <v>592</v>
      </c>
      <c r="C1324" s="89" t="s">
        <v>4</v>
      </c>
      <c r="D1324" s="471">
        <v>15512</v>
      </c>
      <c r="E1324" s="471"/>
      <c r="F1324" s="471"/>
      <c r="G1324" s="471"/>
      <c r="H1324" s="471"/>
      <c r="I1324" s="471" t="s">
        <v>593</v>
      </c>
      <c r="J1324" s="471"/>
      <c r="K1324" s="476">
        <f>[186]기계경비적용기준!D7</f>
        <v>1153.3</v>
      </c>
      <c r="L1324" s="471"/>
      <c r="M1324" s="471"/>
      <c r="N1324" s="84" t="s">
        <v>594</v>
      </c>
      <c r="O1324" s="471">
        <v>3223</v>
      </c>
      <c r="P1324" s="471"/>
      <c r="Q1324" s="471"/>
      <c r="R1324" s="84" t="s">
        <v>594</v>
      </c>
      <c r="S1324" s="471" t="s">
        <v>595</v>
      </c>
      <c r="T1324" s="471"/>
      <c r="U1324" s="471"/>
      <c r="V1324" s="84"/>
      <c r="W1324" s="84"/>
      <c r="X1324" s="84"/>
      <c r="Y1324" s="84"/>
      <c r="Z1324" s="90"/>
      <c r="AA1324" s="91"/>
      <c r="AB1324" s="91"/>
      <c r="AC1324" s="91">
        <f>TRUNC(TRUNC(D1324*K1324)/1000) * 1000*O1324*0.0000001</f>
        <v>5765.6246999999994</v>
      </c>
      <c r="AD1324" s="92" t="s">
        <v>4</v>
      </c>
    </row>
    <row r="1325" spans="2:30" ht="19.7" customHeight="1">
      <c r="B1325" s="88" t="s">
        <v>4</v>
      </c>
      <c r="C1325" s="89" t="s">
        <v>4</v>
      </c>
      <c r="D1325" s="84"/>
      <c r="E1325" s="84"/>
      <c r="F1325" s="84"/>
      <c r="G1325" s="84"/>
      <c r="H1325" s="84"/>
      <c r="I1325" s="84"/>
      <c r="J1325" s="84"/>
      <c r="K1325" s="84"/>
      <c r="L1325" s="84"/>
      <c r="M1325" s="84"/>
      <c r="N1325" s="84"/>
      <c r="O1325" s="84"/>
      <c r="P1325" s="84"/>
      <c r="Q1325" s="84"/>
      <c r="R1325" s="84"/>
      <c r="S1325" s="84"/>
      <c r="T1325" s="84"/>
      <c r="U1325" s="84"/>
      <c r="V1325" s="84"/>
      <c r="W1325" s="84"/>
      <c r="X1325" s="84"/>
      <c r="Y1325" s="84"/>
      <c r="Z1325" s="90"/>
      <c r="AA1325" s="91"/>
      <c r="AB1325" s="91"/>
      <c r="AC1325" s="91"/>
      <c r="AD1325" s="92" t="s">
        <v>4</v>
      </c>
    </row>
    <row r="1326" spans="2:30" ht="19.7" customHeight="1">
      <c r="B1326" s="82" t="s">
        <v>1124</v>
      </c>
      <c r="C1326" s="83" t="s">
        <v>1125</v>
      </c>
      <c r="D1326" s="84"/>
      <c r="E1326" s="84"/>
      <c r="F1326" s="84"/>
      <c r="G1326" s="84"/>
      <c r="H1326" s="84"/>
      <c r="I1326" s="84"/>
      <c r="J1326" s="84"/>
      <c r="K1326" s="84"/>
      <c r="L1326" s="84"/>
      <c r="M1326" s="84"/>
      <c r="N1326" s="84"/>
      <c r="O1326" s="84"/>
      <c r="P1326" s="84"/>
      <c r="Q1326" s="84"/>
      <c r="R1326" s="84"/>
      <c r="S1326" s="84"/>
      <c r="T1326" s="84"/>
      <c r="U1326" s="84"/>
      <c r="V1326" s="84"/>
      <c r="W1326" s="84"/>
      <c r="X1326" s="84"/>
      <c r="Y1326" s="84"/>
      <c r="Z1326" s="85" t="str">
        <f>TEXT(AA1326+AB1326+AC1326,"#,##0")</f>
        <v>6,486</v>
      </c>
      <c r="AA1326" s="86">
        <f>TRUNC(AA1327)</f>
        <v>0</v>
      </c>
      <c r="AB1326" s="86">
        <f>TRUNC(AB1327)</f>
        <v>0</v>
      </c>
      <c r="AC1326" s="86">
        <f>TRUNC(AC1327)</f>
        <v>6486</v>
      </c>
      <c r="AD1326" s="87"/>
    </row>
    <row r="1327" spans="2:30" ht="19.7" customHeight="1">
      <c r="B1327" s="88" t="s">
        <v>592</v>
      </c>
      <c r="C1327" s="89" t="s">
        <v>4</v>
      </c>
      <c r="D1327" s="471">
        <v>17451</v>
      </c>
      <c r="E1327" s="471"/>
      <c r="F1327" s="471"/>
      <c r="G1327" s="471"/>
      <c r="H1327" s="471"/>
      <c r="I1327" s="471" t="s">
        <v>593</v>
      </c>
      <c r="J1327" s="471"/>
      <c r="K1327" s="476">
        <f>[186]기계경비적용기준!D7</f>
        <v>1153.3</v>
      </c>
      <c r="L1327" s="471"/>
      <c r="M1327" s="471"/>
      <c r="N1327" s="84" t="s">
        <v>594</v>
      </c>
      <c r="O1327" s="471">
        <v>3223</v>
      </c>
      <c r="P1327" s="471"/>
      <c r="Q1327" s="471"/>
      <c r="R1327" s="84" t="s">
        <v>594</v>
      </c>
      <c r="S1327" s="471" t="s">
        <v>595</v>
      </c>
      <c r="T1327" s="471"/>
      <c r="U1327" s="471"/>
      <c r="V1327" s="84"/>
      <c r="W1327" s="84"/>
      <c r="X1327" s="84"/>
      <c r="Y1327" s="84"/>
      <c r="Z1327" s="90"/>
      <c r="AA1327" s="91"/>
      <c r="AB1327" s="91"/>
      <c r="AC1327" s="91">
        <f>TRUNC(TRUNC(D1327*K1327)/1000) * 1000*O1327*0.0000001</f>
        <v>6486.6097999999993</v>
      </c>
      <c r="AD1327" s="92" t="s">
        <v>4</v>
      </c>
    </row>
    <row r="1328" spans="2:30" ht="19.7" customHeight="1">
      <c r="B1328" s="88" t="s">
        <v>4</v>
      </c>
      <c r="C1328" s="89" t="s">
        <v>4</v>
      </c>
      <c r="D1328" s="84"/>
      <c r="E1328" s="84"/>
      <c r="F1328" s="84"/>
      <c r="G1328" s="84"/>
      <c r="H1328" s="84"/>
      <c r="I1328" s="84"/>
      <c r="J1328" s="84"/>
      <c r="K1328" s="84"/>
      <c r="L1328" s="84"/>
      <c r="M1328" s="84"/>
      <c r="N1328" s="84"/>
      <c r="O1328" s="84"/>
      <c r="P1328" s="84"/>
      <c r="Q1328" s="84"/>
      <c r="R1328" s="84"/>
      <c r="S1328" s="84"/>
      <c r="T1328" s="84"/>
      <c r="U1328" s="84"/>
      <c r="V1328" s="84"/>
      <c r="W1328" s="84"/>
      <c r="X1328" s="84"/>
      <c r="Y1328" s="84"/>
      <c r="Z1328" s="90"/>
      <c r="AA1328" s="91"/>
      <c r="AB1328" s="91"/>
      <c r="AC1328" s="91"/>
      <c r="AD1328" s="92" t="s">
        <v>4</v>
      </c>
    </row>
    <row r="1329" spans="2:30" ht="19.7" customHeight="1">
      <c r="B1329" s="82" t="s">
        <v>1126</v>
      </c>
      <c r="C1329" s="83" t="s">
        <v>1094</v>
      </c>
      <c r="D1329" s="84"/>
      <c r="E1329" s="84"/>
      <c r="F1329" s="84"/>
      <c r="G1329" s="84"/>
      <c r="H1329" s="84"/>
      <c r="I1329" s="84"/>
      <c r="J1329" s="84"/>
      <c r="K1329" s="84"/>
      <c r="L1329" s="84"/>
      <c r="M1329" s="84"/>
      <c r="N1329" s="84"/>
      <c r="O1329" s="84"/>
      <c r="P1329" s="84"/>
      <c r="Q1329" s="84"/>
      <c r="R1329" s="84"/>
      <c r="S1329" s="84"/>
      <c r="T1329" s="84"/>
      <c r="U1329" s="84"/>
      <c r="V1329" s="84"/>
      <c r="W1329" s="84"/>
      <c r="X1329" s="84"/>
      <c r="Y1329" s="84"/>
      <c r="Z1329" s="85" t="str">
        <f>TEXT(AA1329+AB1329+AC1329,"#,##0")</f>
        <v>6,322</v>
      </c>
      <c r="AA1329" s="86">
        <f>TRUNC(AA1330)</f>
        <v>0</v>
      </c>
      <c r="AB1329" s="86">
        <f>TRUNC(AB1330)</f>
        <v>0</v>
      </c>
      <c r="AC1329" s="86">
        <f>TRUNC(AC1330)</f>
        <v>6322</v>
      </c>
      <c r="AD1329" s="87"/>
    </row>
    <row r="1330" spans="2:30" ht="19.7" customHeight="1">
      <c r="B1330" s="88" t="s">
        <v>592</v>
      </c>
      <c r="C1330" s="89" t="s">
        <v>4</v>
      </c>
      <c r="D1330" s="471">
        <v>17009</v>
      </c>
      <c r="E1330" s="471"/>
      <c r="F1330" s="471"/>
      <c r="G1330" s="471"/>
      <c r="H1330" s="471"/>
      <c r="I1330" s="471" t="s">
        <v>593</v>
      </c>
      <c r="J1330" s="471"/>
      <c r="K1330" s="476">
        <f>[186]기계경비적용기준!D7</f>
        <v>1153.3</v>
      </c>
      <c r="L1330" s="471"/>
      <c r="M1330" s="471"/>
      <c r="N1330" s="84" t="s">
        <v>594</v>
      </c>
      <c r="O1330" s="471">
        <v>3223</v>
      </c>
      <c r="P1330" s="471"/>
      <c r="Q1330" s="471"/>
      <c r="R1330" s="84" t="s">
        <v>594</v>
      </c>
      <c r="S1330" s="471" t="s">
        <v>595</v>
      </c>
      <c r="T1330" s="471"/>
      <c r="U1330" s="471"/>
      <c r="V1330" s="84"/>
      <c r="W1330" s="84"/>
      <c r="X1330" s="84"/>
      <c r="Y1330" s="84"/>
      <c r="Z1330" s="90"/>
      <c r="AA1330" s="91"/>
      <c r="AB1330" s="91"/>
      <c r="AC1330" s="91">
        <f>TRUNC(TRUNC(D1330*K1330)/1000) * 1000*O1330*0.0000001</f>
        <v>6322.2367999999997</v>
      </c>
      <c r="AD1330" s="92" t="s">
        <v>4</v>
      </c>
    </row>
    <row r="1331" spans="2:30" ht="19.7" customHeight="1">
      <c r="B1331" s="88" t="s">
        <v>4</v>
      </c>
      <c r="C1331" s="89" t="s">
        <v>4</v>
      </c>
      <c r="D1331" s="84"/>
      <c r="E1331" s="84"/>
      <c r="F1331" s="84"/>
      <c r="G1331" s="84"/>
      <c r="H1331" s="84"/>
      <c r="I1331" s="84"/>
      <c r="J1331" s="84"/>
      <c r="K1331" s="84"/>
      <c r="L1331" s="84"/>
      <c r="M1331" s="84"/>
      <c r="N1331" s="84"/>
      <c r="O1331" s="84"/>
      <c r="P1331" s="84"/>
      <c r="Q1331" s="84"/>
      <c r="R1331" s="84"/>
      <c r="S1331" s="84"/>
      <c r="T1331" s="84"/>
      <c r="U1331" s="84"/>
      <c r="V1331" s="84"/>
      <c r="W1331" s="84"/>
      <c r="X1331" s="84"/>
      <c r="Y1331" s="84"/>
      <c r="Z1331" s="90"/>
      <c r="AA1331" s="91"/>
      <c r="AB1331" s="91"/>
      <c r="AC1331" s="91"/>
      <c r="AD1331" s="92" t="s">
        <v>4</v>
      </c>
    </row>
    <row r="1332" spans="2:30" ht="19.7" customHeight="1">
      <c r="B1332" s="82" t="s">
        <v>1127</v>
      </c>
      <c r="C1332" s="83" t="s">
        <v>1128</v>
      </c>
      <c r="D1332" s="84"/>
      <c r="E1332" s="84"/>
      <c r="F1332" s="84"/>
      <c r="G1332" s="84"/>
      <c r="H1332" s="84"/>
      <c r="I1332" s="84"/>
      <c r="J1332" s="84"/>
      <c r="K1332" s="84"/>
      <c r="L1332" s="84"/>
      <c r="M1332" s="84"/>
      <c r="N1332" s="84"/>
      <c r="O1332" s="84"/>
      <c r="P1332" s="84"/>
      <c r="Q1332" s="84"/>
      <c r="R1332" s="84"/>
      <c r="S1332" s="84"/>
      <c r="T1332" s="84"/>
      <c r="U1332" s="84"/>
      <c r="V1332" s="84"/>
      <c r="W1332" s="84"/>
      <c r="X1332" s="84"/>
      <c r="Y1332" s="84"/>
      <c r="Z1332" s="85" t="str">
        <f>TEXT(AA1332+AB1332+AC1332,"#,##0")</f>
        <v>15,153</v>
      </c>
      <c r="AA1332" s="86">
        <f>TRUNC(AA1333)</f>
        <v>0</v>
      </c>
      <c r="AB1332" s="86">
        <f>TRUNC(AB1333)</f>
        <v>0</v>
      </c>
      <c r="AC1332" s="86">
        <f>TRUNC(AC1333)</f>
        <v>15153</v>
      </c>
      <c r="AD1332" s="87"/>
    </row>
    <row r="1333" spans="2:30" ht="19.7" customHeight="1">
      <c r="B1333" s="88" t="s">
        <v>592</v>
      </c>
      <c r="C1333" s="89" t="s">
        <v>4</v>
      </c>
      <c r="D1333" s="471">
        <v>88359</v>
      </c>
      <c r="E1333" s="471"/>
      <c r="F1333" s="471"/>
      <c r="G1333" s="471"/>
      <c r="H1333" s="471"/>
      <c r="I1333" s="471" t="s">
        <v>593</v>
      </c>
      <c r="J1333" s="471"/>
      <c r="K1333" s="476">
        <f>[186]기계경비적용기준!D7</f>
        <v>1153.3</v>
      </c>
      <c r="L1333" s="471"/>
      <c r="M1333" s="471"/>
      <c r="N1333" s="84" t="s">
        <v>594</v>
      </c>
      <c r="O1333" s="471">
        <v>1487</v>
      </c>
      <c r="P1333" s="471"/>
      <c r="Q1333" s="471"/>
      <c r="R1333" s="84" t="s">
        <v>594</v>
      </c>
      <c r="S1333" s="471" t="s">
        <v>595</v>
      </c>
      <c r="T1333" s="471"/>
      <c r="U1333" s="471"/>
      <c r="V1333" s="84"/>
      <c r="W1333" s="84"/>
      <c r="X1333" s="84"/>
      <c r="Y1333" s="84"/>
      <c r="Z1333" s="90"/>
      <c r="AA1333" s="91"/>
      <c r="AB1333" s="91"/>
      <c r="AC1333" s="91">
        <f>TRUNC(TRUNC(D1333*K1333)/1000) * 1000*O1333*0.0000001</f>
        <v>15153.1248</v>
      </c>
      <c r="AD1333" s="92" t="s">
        <v>4</v>
      </c>
    </row>
    <row r="1334" spans="2:30" ht="19.7" customHeight="1">
      <c r="B1334" s="88" t="s">
        <v>4</v>
      </c>
      <c r="C1334" s="89" t="s">
        <v>4</v>
      </c>
      <c r="D1334" s="84"/>
      <c r="E1334" s="84"/>
      <c r="F1334" s="84"/>
      <c r="G1334" s="84"/>
      <c r="H1334" s="84"/>
      <c r="I1334" s="84"/>
      <c r="J1334" s="84"/>
      <c r="K1334" s="84"/>
      <c r="L1334" s="84"/>
      <c r="M1334" s="84"/>
      <c r="N1334" s="84"/>
      <c r="O1334" s="84"/>
      <c r="P1334" s="84"/>
      <c r="Q1334" s="84"/>
      <c r="R1334" s="84"/>
      <c r="S1334" s="84"/>
      <c r="T1334" s="84"/>
      <c r="U1334" s="84"/>
      <c r="V1334" s="84"/>
      <c r="W1334" s="84"/>
      <c r="X1334" s="84"/>
      <c r="Y1334" s="84"/>
      <c r="Z1334" s="90"/>
      <c r="AA1334" s="91"/>
      <c r="AB1334" s="91"/>
      <c r="AC1334" s="91"/>
      <c r="AD1334" s="92" t="s">
        <v>4</v>
      </c>
    </row>
    <row r="1335" spans="2:30" ht="19.7" customHeight="1">
      <c r="B1335" s="107" t="s">
        <v>1129</v>
      </c>
      <c r="C1335" s="108" t="s">
        <v>1130</v>
      </c>
      <c r="D1335" s="103"/>
      <c r="E1335" s="103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103"/>
      <c r="S1335" s="103"/>
      <c r="T1335" s="103"/>
      <c r="U1335" s="103"/>
      <c r="V1335" s="103"/>
      <c r="W1335" s="103"/>
      <c r="X1335" s="103"/>
      <c r="Y1335" s="103"/>
      <c r="Z1335" s="109" t="str">
        <f>TEXT(AA1335+AB1335+AC1335,"#,##0")</f>
        <v>15,599</v>
      </c>
      <c r="AA1335" s="110">
        <f>TRUNC(AA1336)</f>
        <v>0</v>
      </c>
      <c r="AB1335" s="110">
        <f>TRUNC(AB1336)</f>
        <v>0</v>
      </c>
      <c r="AC1335" s="110">
        <f>TRUNC(AC1336)</f>
        <v>15599</v>
      </c>
      <c r="AD1335" s="111"/>
    </row>
    <row r="1336" spans="2:30" ht="19.7" customHeight="1">
      <c r="B1336" s="88" t="s">
        <v>685</v>
      </c>
      <c r="C1336" s="89" t="s">
        <v>4</v>
      </c>
      <c r="D1336" s="471">
        <v>48400000</v>
      </c>
      <c r="E1336" s="471"/>
      <c r="F1336" s="471"/>
      <c r="G1336" s="471"/>
      <c r="H1336" s="471"/>
      <c r="I1336" s="471" t="s">
        <v>605</v>
      </c>
      <c r="J1336" s="471"/>
      <c r="K1336" s="471">
        <v>3223</v>
      </c>
      <c r="L1336" s="471"/>
      <c r="M1336" s="471"/>
      <c r="N1336" s="84" t="s">
        <v>594</v>
      </c>
      <c r="O1336" s="471" t="s">
        <v>595</v>
      </c>
      <c r="P1336" s="471"/>
      <c r="Q1336" s="471"/>
      <c r="R1336" s="84"/>
      <c r="S1336" s="84"/>
      <c r="T1336" s="84"/>
      <c r="U1336" s="84"/>
      <c r="V1336" s="84"/>
      <c r="W1336" s="84"/>
      <c r="X1336" s="84"/>
      <c r="Y1336" s="84"/>
      <c r="Z1336" s="90"/>
      <c r="AA1336" s="91"/>
      <c r="AB1336" s="91"/>
      <c r="AC1336" s="91">
        <f>TRUNC(D1336*K1336*0.0000001,0)</f>
        <v>15599</v>
      </c>
      <c r="AD1336" s="92" t="s">
        <v>4</v>
      </c>
    </row>
    <row r="1337" spans="2:30" ht="19.7" customHeight="1">
      <c r="B1337" s="88" t="s">
        <v>4</v>
      </c>
      <c r="C1337" s="89" t="s">
        <v>4</v>
      </c>
      <c r="D1337" s="84"/>
      <c r="E1337" s="84"/>
      <c r="F1337" s="84"/>
      <c r="G1337" s="84"/>
      <c r="H1337" s="84"/>
      <c r="I1337" s="84"/>
      <c r="J1337" s="84"/>
      <c r="K1337" s="84"/>
      <c r="L1337" s="84"/>
      <c r="M1337" s="84"/>
      <c r="N1337" s="84"/>
      <c r="O1337" s="84"/>
      <c r="P1337" s="84"/>
      <c r="Q1337" s="84"/>
      <c r="R1337" s="84"/>
      <c r="S1337" s="84"/>
      <c r="T1337" s="84"/>
      <c r="U1337" s="84"/>
      <c r="V1337" s="84"/>
      <c r="W1337" s="84"/>
      <c r="X1337" s="84"/>
      <c r="Y1337" s="84"/>
      <c r="Z1337" s="90"/>
      <c r="AA1337" s="91"/>
      <c r="AB1337" s="91"/>
      <c r="AC1337" s="91"/>
      <c r="AD1337" s="92" t="s">
        <v>4</v>
      </c>
    </row>
    <row r="1338" spans="2:30" ht="19.7" customHeight="1">
      <c r="B1338" s="82" t="s">
        <v>1131</v>
      </c>
      <c r="C1338" s="83" t="s">
        <v>1132</v>
      </c>
      <c r="D1338" s="84"/>
      <c r="E1338" s="84"/>
      <c r="F1338" s="84"/>
      <c r="G1338" s="84"/>
      <c r="H1338" s="84"/>
      <c r="I1338" s="84"/>
      <c r="J1338" s="84"/>
      <c r="K1338" s="84"/>
      <c r="L1338" s="84"/>
      <c r="M1338" s="84"/>
      <c r="N1338" s="84"/>
      <c r="O1338" s="84"/>
      <c r="P1338" s="84"/>
      <c r="Q1338" s="84"/>
      <c r="R1338" s="84"/>
      <c r="S1338" s="84"/>
      <c r="T1338" s="84"/>
      <c r="U1338" s="84"/>
      <c r="V1338" s="84"/>
      <c r="W1338" s="84"/>
      <c r="X1338" s="84"/>
      <c r="Y1338" s="84"/>
      <c r="Z1338" s="85" t="str">
        <f>TEXT(AA1338+AB1338+AC1338,"#,##0")</f>
        <v>18,612</v>
      </c>
      <c r="AA1338" s="86">
        <f>TRUNC(AA1339)</f>
        <v>0</v>
      </c>
      <c r="AB1338" s="86">
        <f>TRUNC(AB1339)</f>
        <v>0</v>
      </c>
      <c r="AC1338" s="86">
        <f>TRUNC(AC1339)</f>
        <v>18612</v>
      </c>
      <c r="AD1338" s="87"/>
    </row>
    <row r="1339" spans="2:30" ht="19.7" customHeight="1">
      <c r="B1339" s="88" t="s">
        <v>685</v>
      </c>
      <c r="C1339" s="89" t="s">
        <v>4</v>
      </c>
      <c r="D1339" s="471">
        <v>57750000</v>
      </c>
      <c r="E1339" s="471"/>
      <c r="F1339" s="471"/>
      <c r="G1339" s="471"/>
      <c r="H1339" s="471"/>
      <c r="I1339" s="471" t="s">
        <v>605</v>
      </c>
      <c r="J1339" s="471"/>
      <c r="K1339" s="471">
        <v>3223</v>
      </c>
      <c r="L1339" s="471"/>
      <c r="M1339" s="471"/>
      <c r="N1339" s="84" t="s">
        <v>594</v>
      </c>
      <c r="O1339" s="471" t="s">
        <v>595</v>
      </c>
      <c r="P1339" s="471"/>
      <c r="Q1339" s="471"/>
      <c r="R1339" s="84"/>
      <c r="S1339" s="84"/>
      <c r="T1339" s="84"/>
      <c r="U1339" s="84"/>
      <c r="V1339" s="84"/>
      <c r="W1339" s="84"/>
      <c r="X1339" s="84"/>
      <c r="Y1339" s="84"/>
      <c r="Z1339" s="90"/>
      <c r="AA1339" s="91"/>
      <c r="AB1339" s="91"/>
      <c r="AC1339" s="91">
        <f>TRUNC(D1339*K1339*0.0000001,0)</f>
        <v>18612</v>
      </c>
      <c r="AD1339" s="92" t="s">
        <v>4</v>
      </c>
    </row>
    <row r="1340" spans="2:30" ht="19.7" customHeight="1">
      <c r="B1340" s="88" t="s">
        <v>4</v>
      </c>
      <c r="C1340" s="89" t="s">
        <v>4</v>
      </c>
      <c r="D1340" s="84"/>
      <c r="E1340" s="84"/>
      <c r="F1340" s="84"/>
      <c r="G1340" s="84"/>
      <c r="H1340" s="84"/>
      <c r="I1340" s="84"/>
      <c r="J1340" s="84"/>
      <c r="K1340" s="84"/>
      <c r="L1340" s="84"/>
      <c r="M1340" s="84"/>
      <c r="N1340" s="84"/>
      <c r="O1340" s="84"/>
      <c r="P1340" s="84"/>
      <c r="Q1340" s="84"/>
      <c r="R1340" s="84"/>
      <c r="S1340" s="84"/>
      <c r="T1340" s="84"/>
      <c r="U1340" s="84"/>
      <c r="V1340" s="84"/>
      <c r="W1340" s="84"/>
      <c r="X1340" s="84"/>
      <c r="Y1340" s="84"/>
      <c r="Z1340" s="90"/>
      <c r="AA1340" s="91"/>
      <c r="AB1340" s="91"/>
      <c r="AC1340" s="91"/>
      <c r="AD1340" s="92" t="s">
        <v>4</v>
      </c>
    </row>
    <row r="1341" spans="2:30" ht="19.7" customHeight="1">
      <c r="B1341" s="82" t="s">
        <v>1133</v>
      </c>
      <c r="C1341" s="83" t="s">
        <v>1134</v>
      </c>
      <c r="D1341" s="84"/>
      <c r="E1341" s="84"/>
      <c r="F1341" s="84"/>
      <c r="G1341" s="84"/>
      <c r="H1341" s="84"/>
      <c r="I1341" s="84"/>
      <c r="J1341" s="84"/>
      <c r="K1341" s="84"/>
      <c r="L1341" s="84"/>
      <c r="M1341" s="84"/>
      <c r="N1341" s="84"/>
      <c r="O1341" s="84"/>
      <c r="P1341" s="84"/>
      <c r="Q1341" s="84"/>
      <c r="R1341" s="84"/>
      <c r="S1341" s="84"/>
      <c r="T1341" s="84"/>
      <c r="U1341" s="84"/>
      <c r="V1341" s="84"/>
      <c r="W1341" s="84"/>
      <c r="X1341" s="84"/>
      <c r="Y1341" s="84"/>
      <c r="Z1341" s="85" t="str">
        <f>TEXT(AA1341+AB1341+AC1341,"#,##0")</f>
        <v>21,449</v>
      </c>
      <c r="AA1341" s="86">
        <f>TRUNC(AA1342)</f>
        <v>0</v>
      </c>
      <c r="AB1341" s="86">
        <f>TRUNC(AB1342)</f>
        <v>0</v>
      </c>
      <c r="AC1341" s="86">
        <f>TRUNC(AC1342)</f>
        <v>21449</v>
      </c>
      <c r="AD1341" s="87"/>
    </row>
    <row r="1342" spans="2:30" ht="19.7" customHeight="1">
      <c r="B1342" s="88" t="s">
        <v>685</v>
      </c>
      <c r="C1342" s="89" t="s">
        <v>4</v>
      </c>
      <c r="D1342" s="471">
        <v>66550000</v>
      </c>
      <c r="E1342" s="471"/>
      <c r="F1342" s="471"/>
      <c r="G1342" s="471"/>
      <c r="H1342" s="471"/>
      <c r="I1342" s="471" t="s">
        <v>605</v>
      </c>
      <c r="J1342" s="471"/>
      <c r="K1342" s="471">
        <v>3223</v>
      </c>
      <c r="L1342" s="471"/>
      <c r="M1342" s="471"/>
      <c r="N1342" s="84" t="s">
        <v>594</v>
      </c>
      <c r="O1342" s="471" t="s">
        <v>595</v>
      </c>
      <c r="P1342" s="471"/>
      <c r="Q1342" s="471"/>
      <c r="R1342" s="84"/>
      <c r="S1342" s="84"/>
      <c r="T1342" s="84"/>
      <c r="U1342" s="84"/>
      <c r="V1342" s="84"/>
      <c r="W1342" s="84"/>
      <c r="X1342" s="84"/>
      <c r="Y1342" s="84"/>
      <c r="Z1342" s="90"/>
      <c r="AA1342" s="91"/>
      <c r="AB1342" s="91"/>
      <c r="AC1342" s="91">
        <f>TRUNC(D1342*K1342*0.0000001,0)</f>
        <v>21449</v>
      </c>
      <c r="AD1342" s="92" t="s">
        <v>4</v>
      </c>
    </row>
    <row r="1343" spans="2:30" ht="19.7" customHeight="1">
      <c r="B1343" s="88" t="s">
        <v>4</v>
      </c>
      <c r="C1343" s="89" t="s">
        <v>4</v>
      </c>
      <c r="D1343" s="84"/>
      <c r="E1343" s="84"/>
      <c r="F1343" s="84"/>
      <c r="G1343" s="84"/>
      <c r="H1343" s="84"/>
      <c r="I1343" s="84"/>
      <c r="J1343" s="84"/>
      <c r="K1343" s="84"/>
      <c r="L1343" s="84"/>
      <c r="M1343" s="84"/>
      <c r="N1343" s="84"/>
      <c r="O1343" s="84"/>
      <c r="P1343" s="84"/>
      <c r="Q1343" s="84"/>
      <c r="R1343" s="84"/>
      <c r="S1343" s="84"/>
      <c r="T1343" s="84"/>
      <c r="U1343" s="84"/>
      <c r="V1343" s="84"/>
      <c r="W1343" s="84"/>
      <c r="X1343" s="84"/>
      <c r="Y1343" s="84"/>
      <c r="Z1343" s="90"/>
      <c r="AA1343" s="91"/>
      <c r="AB1343" s="91"/>
      <c r="AC1343" s="91"/>
      <c r="AD1343" s="92" t="s">
        <v>4</v>
      </c>
    </row>
    <row r="1344" spans="2:30" ht="19.7" customHeight="1">
      <c r="B1344" s="82" t="s">
        <v>1135</v>
      </c>
      <c r="C1344" s="83" t="s">
        <v>951</v>
      </c>
      <c r="D1344" s="84"/>
      <c r="E1344" s="84"/>
      <c r="F1344" s="84"/>
      <c r="G1344" s="84"/>
      <c r="H1344" s="84"/>
      <c r="I1344" s="84"/>
      <c r="J1344" s="84"/>
      <c r="K1344" s="84"/>
      <c r="L1344" s="84"/>
      <c r="M1344" s="84"/>
      <c r="N1344" s="84"/>
      <c r="O1344" s="84"/>
      <c r="P1344" s="84"/>
      <c r="Q1344" s="84"/>
      <c r="R1344" s="84"/>
      <c r="S1344" s="84"/>
      <c r="T1344" s="84"/>
      <c r="U1344" s="84"/>
      <c r="V1344" s="84"/>
      <c r="W1344" s="84"/>
      <c r="X1344" s="84"/>
      <c r="Y1344" s="84"/>
      <c r="Z1344" s="85" t="str">
        <f>TEXT(AA1344+AB1344+AC1344,"#,##0")</f>
        <v>30,135</v>
      </c>
      <c r="AA1344" s="86">
        <f>TRUNC(AA1345)</f>
        <v>0</v>
      </c>
      <c r="AB1344" s="86">
        <f>TRUNC(AB1345)</f>
        <v>0</v>
      </c>
      <c r="AC1344" s="86">
        <f>TRUNC(AC1345)</f>
        <v>30135</v>
      </c>
      <c r="AD1344" s="87"/>
    </row>
    <row r="1345" spans="2:30" ht="19.7" customHeight="1">
      <c r="B1345" s="88" t="s">
        <v>685</v>
      </c>
      <c r="C1345" s="89" t="s">
        <v>4</v>
      </c>
      <c r="D1345" s="471">
        <v>93500000</v>
      </c>
      <c r="E1345" s="471"/>
      <c r="F1345" s="471"/>
      <c r="G1345" s="471"/>
      <c r="H1345" s="471"/>
      <c r="I1345" s="471" t="s">
        <v>605</v>
      </c>
      <c r="J1345" s="471"/>
      <c r="K1345" s="471">
        <v>3223</v>
      </c>
      <c r="L1345" s="471"/>
      <c r="M1345" s="471"/>
      <c r="N1345" s="84" t="s">
        <v>594</v>
      </c>
      <c r="O1345" s="471" t="s">
        <v>595</v>
      </c>
      <c r="P1345" s="471"/>
      <c r="Q1345" s="471"/>
      <c r="R1345" s="84"/>
      <c r="S1345" s="84"/>
      <c r="T1345" s="84"/>
      <c r="U1345" s="84"/>
      <c r="V1345" s="84"/>
      <c r="W1345" s="84"/>
      <c r="X1345" s="84"/>
      <c r="Y1345" s="84"/>
      <c r="Z1345" s="90"/>
      <c r="AA1345" s="91"/>
      <c r="AB1345" s="91"/>
      <c r="AC1345" s="91">
        <f>TRUNC(D1345*K1345*0.0000001,0)</f>
        <v>30135</v>
      </c>
      <c r="AD1345" s="92" t="s">
        <v>4</v>
      </c>
    </row>
    <row r="1346" spans="2:30" ht="19.7" customHeight="1">
      <c r="B1346" s="88" t="s">
        <v>4</v>
      </c>
      <c r="C1346" s="89" t="s">
        <v>4</v>
      </c>
      <c r="D1346" s="84"/>
      <c r="E1346" s="84"/>
      <c r="F1346" s="84"/>
      <c r="G1346" s="84"/>
      <c r="H1346" s="84"/>
      <c r="I1346" s="84"/>
      <c r="J1346" s="84"/>
      <c r="K1346" s="84"/>
      <c r="L1346" s="84"/>
      <c r="M1346" s="84"/>
      <c r="N1346" s="84"/>
      <c r="O1346" s="84"/>
      <c r="P1346" s="84"/>
      <c r="Q1346" s="84"/>
      <c r="R1346" s="84"/>
      <c r="S1346" s="84"/>
      <c r="T1346" s="84"/>
      <c r="U1346" s="84"/>
      <c r="V1346" s="84"/>
      <c r="W1346" s="84"/>
      <c r="X1346" s="84"/>
      <c r="Y1346" s="84"/>
      <c r="Z1346" s="90"/>
      <c r="AA1346" s="91"/>
      <c r="AB1346" s="91"/>
      <c r="AC1346" s="91"/>
      <c r="AD1346" s="92" t="s">
        <v>4</v>
      </c>
    </row>
    <row r="1347" spans="2:30" ht="19.7" customHeight="1">
      <c r="B1347" s="82" t="s">
        <v>1136</v>
      </c>
      <c r="C1347" s="83" t="s">
        <v>966</v>
      </c>
      <c r="D1347" s="84"/>
      <c r="E1347" s="84"/>
      <c r="F1347" s="84"/>
      <c r="G1347" s="84"/>
      <c r="H1347" s="84"/>
      <c r="I1347" s="84"/>
      <c r="J1347" s="84"/>
      <c r="K1347" s="84"/>
      <c r="L1347" s="84"/>
      <c r="M1347" s="84"/>
      <c r="N1347" s="84"/>
      <c r="O1347" s="84"/>
      <c r="P1347" s="84"/>
      <c r="Q1347" s="84"/>
      <c r="R1347" s="84"/>
      <c r="S1347" s="84"/>
      <c r="T1347" s="84"/>
      <c r="U1347" s="84"/>
      <c r="V1347" s="84"/>
      <c r="W1347" s="84"/>
      <c r="X1347" s="84"/>
      <c r="Y1347" s="84"/>
      <c r="Z1347" s="85" t="str">
        <f>TEXT(AA1347+AB1347+AC1347,"#,##0")</f>
        <v>35,453</v>
      </c>
      <c r="AA1347" s="86">
        <f>TRUNC(AA1348)</f>
        <v>0</v>
      </c>
      <c r="AB1347" s="86">
        <f>TRUNC(AB1348)</f>
        <v>0</v>
      </c>
      <c r="AC1347" s="86">
        <f>TRUNC(AC1348)</f>
        <v>35453</v>
      </c>
      <c r="AD1347" s="87"/>
    </row>
    <row r="1348" spans="2:30" ht="19.7" customHeight="1">
      <c r="B1348" s="88" t="s">
        <v>685</v>
      </c>
      <c r="C1348" s="89" t="s">
        <v>4</v>
      </c>
      <c r="D1348" s="471">
        <v>110000000</v>
      </c>
      <c r="E1348" s="471"/>
      <c r="F1348" s="471"/>
      <c r="G1348" s="471"/>
      <c r="H1348" s="471"/>
      <c r="I1348" s="471" t="s">
        <v>605</v>
      </c>
      <c r="J1348" s="471"/>
      <c r="K1348" s="471">
        <v>3223</v>
      </c>
      <c r="L1348" s="471"/>
      <c r="M1348" s="471"/>
      <c r="N1348" s="84" t="s">
        <v>594</v>
      </c>
      <c r="O1348" s="471" t="s">
        <v>595</v>
      </c>
      <c r="P1348" s="471"/>
      <c r="Q1348" s="471"/>
      <c r="R1348" s="84"/>
      <c r="S1348" s="84"/>
      <c r="T1348" s="84"/>
      <c r="U1348" s="84"/>
      <c r="V1348" s="84"/>
      <c r="W1348" s="84"/>
      <c r="X1348" s="84"/>
      <c r="Y1348" s="84"/>
      <c r="Z1348" s="90"/>
      <c r="AA1348" s="91"/>
      <c r="AB1348" s="91"/>
      <c r="AC1348" s="91">
        <f>TRUNC(D1348*K1348*0.0000001,0)</f>
        <v>35453</v>
      </c>
      <c r="AD1348" s="92" t="s">
        <v>4</v>
      </c>
    </row>
    <row r="1349" spans="2:30" ht="19.7" customHeight="1">
      <c r="B1349" s="88" t="s">
        <v>4</v>
      </c>
      <c r="C1349" s="89" t="s">
        <v>4</v>
      </c>
      <c r="D1349" s="84"/>
      <c r="E1349" s="84"/>
      <c r="F1349" s="84"/>
      <c r="G1349" s="84"/>
      <c r="H1349" s="84"/>
      <c r="I1349" s="84"/>
      <c r="J1349" s="84"/>
      <c r="K1349" s="84"/>
      <c r="L1349" s="84"/>
      <c r="M1349" s="84"/>
      <c r="N1349" s="84"/>
      <c r="O1349" s="84"/>
      <c r="P1349" s="84"/>
      <c r="Q1349" s="84"/>
      <c r="R1349" s="84"/>
      <c r="S1349" s="84"/>
      <c r="T1349" s="84"/>
      <c r="U1349" s="84"/>
      <c r="V1349" s="84"/>
      <c r="W1349" s="84"/>
      <c r="X1349" s="84"/>
      <c r="Y1349" s="84"/>
      <c r="Z1349" s="90"/>
      <c r="AA1349" s="91"/>
      <c r="AB1349" s="91"/>
      <c r="AC1349" s="91"/>
      <c r="AD1349" s="92" t="s">
        <v>4</v>
      </c>
    </row>
    <row r="1350" spans="2:30" ht="19.7" customHeight="1">
      <c r="B1350" s="82" t="s">
        <v>1137</v>
      </c>
      <c r="C1350" s="83" t="s">
        <v>1138</v>
      </c>
      <c r="D1350" s="84"/>
      <c r="E1350" s="84"/>
      <c r="F1350" s="84"/>
      <c r="G1350" s="84"/>
      <c r="H1350" s="84"/>
      <c r="I1350" s="84"/>
      <c r="J1350" s="84"/>
      <c r="K1350" s="84"/>
      <c r="L1350" s="84"/>
      <c r="M1350" s="84"/>
      <c r="N1350" s="84"/>
      <c r="O1350" s="84"/>
      <c r="P1350" s="84"/>
      <c r="Q1350" s="84"/>
      <c r="R1350" s="84"/>
      <c r="S1350" s="84"/>
      <c r="T1350" s="84"/>
      <c r="U1350" s="84"/>
      <c r="V1350" s="84"/>
      <c r="W1350" s="84"/>
      <c r="X1350" s="84"/>
      <c r="Y1350" s="84"/>
      <c r="Z1350" s="85" t="str">
        <f>TEXT(AA1350+AB1350+AC1350,"#,##0")</f>
        <v>17,473</v>
      </c>
      <c r="AA1350" s="86">
        <f>TRUNC(AA1351)</f>
        <v>0</v>
      </c>
      <c r="AB1350" s="86">
        <f>TRUNC(AB1351)</f>
        <v>0</v>
      </c>
      <c r="AC1350" s="86">
        <f>TRUNC(AC1351)</f>
        <v>17473</v>
      </c>
      <c r="AD1350" s="87"/>
    </row>
    <row r="1351" spans="2:30" ht="19.7" customHeight="1">
      <c r="B1351" s="88" t="s">
        <v>685</v>
      </c>
      <c r="C1351" s="89" t="s">
        <v>4</v>
      </c>
      <c r="D1351" s="471">
        <v>57960</v>
      </c>
      <c r="E1351" s="471"/>
      <c r="F1351" s="471"/>
      <c r="G1351" s="471"/>
      <c r="H1351" s="471"/>
      <c r="I1351" s="471" t="s">
        <v>593</v>
      </c>
      <c r="J1351" s="471"/>
      <c r="K1351" s="476">
        <f>[186]기계경비적용기준!D7</f>
        <v>1153.3</v>
      </c>
      <c r="L1351" s="471"/>
      <c r="M1351" s="471"/>
      <c r="N1351" s="84" t="s">
        <v>594</v>
      </c>
      <c r="O1351" s="471">
        <v>2614</v>
      </c>
      <c r="P1351" s="471"/>
      <c r="Q1351" s="471"/>
      <c r="R1351" s="84" t="s">
        <v>594</v>
      </c>
      <c r="S1351" s="471" t="s">
        <v>595</v>
      </c>
      <c r="T1351" s="471"/>
      <c r="U1351" s="471"/>
      <c r="V1351" s="84"/>
      <c r="W1351" s="84"/>
      <c r="X1351" s="84"/>
      <c r="Y1351" s="84"/>
      <c r="Z1351" s="90"/>
      <c r="AA1351" s="91"/>
      <c r="AB1351" s="91"/>
      <c r="AC1351" s="91">
        <f>TRUNC(TRUNC(D1351*K1351)/1000) * 1000*O1351*0.0000001</f>
        <v>17473.282999999999</v>
      </c>
      <c r="AD1351" s="92" t="s">
        <v>4</v>
      </c>
    </row>
    <row r="1352" spans="2:30" ht="19.7" customHeight="1">
      <c r="B1352" s="88" t="s">
        <v>4</v>
      </c>
      <c r="C1352" s="89" t="s">
        <v>4</v>
      </c>
      <c r="D1352" s="84"/>
      <c r="E1352" s="84"/>
      <c r="F1352" s="84"/>
      <c r="G1352" s="84"/>
      <c r="H1352" s="84"/>
      <c r="I1352" s="84"/>
      <c r="J1352" s="84"/>
      <c r="K1352" s="84"/>
      <c r="L1352" s="84"/>
      <c r="M1352" s="84"/>
      <c r="N1352" s="84"/>
      <c r="O1352" s="84"/>
      <c r="P1352" s="84"/>
      <c r="Q1352" s="84"/>
      <c r="R1352" s="84"/>
      <c r="S1352" s="84"/>
      <c r="T1352" s="84"/>
      <c r="U1352" s="84"/>
      <c r="V1352" s="84"/>
      <c r="W1352" s="84"/>
      <c r="X1352" s="84"/>
      <c r="Y1352" s="84"/>
      <c r="Z1352" s="90"/>
      <c r="AA1352" s="91"/>
      <c r="AB1352" s="91"/>
      <c r="AC1352" s="91"/>
      <c r="AD1352" s="92" t="s">
        <v>4</v>
      </c>
    </row>
    <row r="1353" spans="2:30" ht="19.7" customHeight="1">
      <c r="B1353" s="82" t="s">
        <v>1139</v>
      </c>
      <c r="C1353" s="83" t="s">
        <v>1140</v>
      </c>
      <c r="D1353" s="84"/>
      <c r="E1353" s="84"/>
      <c r="F1353" s="84"/>
      <c r="G1353" s="84"/>
      <c r="H1353" s="84"/>
      <c r="I1353" s="84"/>
      <c r="J1353" s="84"/>
      <c r="K1353" s="84"/>
      <c r="L1353" s="84"/>
      <c r="M1353" s="84"/>
      <c r="N1353" s="84"/>
      <c r="O1353" s="84"/>
      <c r="P1353" s="84"/>
      <c r="Q1353" s="84"/>
      <c r="R1353" s="84"/>
      <c r="S1353" s="84"/>
      <c r="T1353" s="84"/>
      <c r="U1353" s="84"/>
      <c r="V1353" s="84"/>
      <c r="W1353" s="84"/>
      <c r="X1353" s="84"/>
      <c r="Y1353" s="84"/>
      <c r="Z1353" s="85" t="str">
        <f>TEXT(AA1353+AB1353+AC1353,"#,##0")</f>
        <v>21,803</v>
      </c>
      <c r="AA1353" s="86">
        <f>TRUNC(AA1354)</f>
        <v>0</v>
      </c>
      <c r="AB1353" s="86">
        <f>TRUNC(AB1354)</f>
        <v>0</v>
      </c>
      <c r="AC1353" s="86">
        <f>TRUNC(AC1354)</f>
        <v>21803</v>
      </c>
      <c r="AD1353" s="87"/>
    </row>
    <row r="1354" spans="2:30" ht="19.7" customHeight="1">
      <c r="B1354" s="88" t="s">
        <v>685</v>
      </c>
      <c r="C1354" s="89" t="s">
        <v>4</v>
      </c>
      <c r="D1354" s="471">
        <v>72324</v>
      </c>
      <c r="E1354" s="471"/>
      <c r="F1354" s="471"/>
      <c r="G1354" s="471"/>
      <c r="H1354" s="471"/>
      <c r="I1354" s="471" t="s">
        <v>593</v>
      </c>
      <c r="J1354" s="471"/>
      <c r="K1354" s="476">
        <f>[186]기계경비적용기준!D7</f>
        <v>1153.3</v>
      </c>
      <c r="L1354" s="471"/>
      <c r="M1354" s="471"/>
      <c r="N1354" s="84" t="s">
        <v>594</v>
      </c>
      <c r="O1354" s="471">
        <v>2614</v>
      </c>
      <c r="P1354" s="471"/>
      <c r="Q1354" s="471"/>
      <c r="R1354" s="84" t="s">
        <v>594</v>
      </c>
      <c r="S1354" s="471" t="s">
        <v>595</v>
      </c>
      <c r="T1354" s="471"/>
      <c r="U1354" s="471"/>
      <c r="V1354" s="84"/>
      <c r="W1354" s="84"/>
      <c r="X1354" s="84"/>
      <c r="Y1354" s="84"/>
      <c r="Z1354" s="90"/>
      <c r="AA1354" s="91"/>
      <c r="AB1354" s="91"/>
      <c r="AC1354" s="91">
        <f>TRUNC(TRUNC(D1354*K1354)/1000) * 1000*O1354*0.0000001</f>
        <v>21803.635399999999</v>
      </c>
      <c r="AD1354" s="92" t="s">
        <v>4</v>
      </c>
    </row>
    <row r="1355" spans="2:30" ht="19.7" customHeight="1">
      <c r="B1355" s="88" t="s">
        <v>4</v>
      </c>
      <c r="C1355" s="89" t="s">
        <v>4</v>
      </c>
      <c r="D1355" s="84"/>
      <c r="E1355" s="84"/>
      <c r="F1355" s="84"/>
      <c r="G1355" s="84"/>
      <c r="H1355" s="84"/>
      <c r="I1355" s="84"/>
      <c r="J1355" s="84"/>
      <c r="K1355" s="84"/>
      <c r="L1355" s="84"/>
      <c r="M1355" s="84"/>
      <c r="N1355" s="84"/>
      <c r="O1355" s="84"/>
      <c r="P1355" s="84"/>
      <c r="Q1355" s="84"/>
      <c r="R1355" s="84"/>
      <c r="S1355" s="84"/>
      <c r="T1355" s="84"/>
      <c r="U1355" s="84"/>
      <c r="V1355" s="84"/>
      <c r="W1355" s="84"/>
      <c r="X1355" s="84"/>
      <c r="Y1355" s="84"/>
      <c r="Z1355" s="90"/>
      <c r="AA1355" s="91"/>
      <c r="AB1355" s="91"/>
      <c r="AC1355" s="91"/>
      <c r="AD1355" s="92" t="s">
        <v>4</v>
      </c>
    </row>
    <row r="1356" spans="2:30" ht="19.7" customHeight="1">
      <c r="B1356" s="82" t="s">
        <v>1141</v>
      </c>
      <c r="C1356" s="83" t="s">
        <v>1142</v>
      </c>
      <c r="D1356" s="84"/>
      <c r="E1356" s="84"/>
      <c r="F1356" s="84"/>
      <c r="G1356" s="84"/>
      <c r="H1356" s="84"/>
      <c r="I1356" s="84"/>
      <c r="J1356" s="84"/>
      <c r="K1356" s="84"/>
      <c r="L1356" s="84"/>
      <c r="M1356" s="84"/>
      <c r="N1356" s="84"/>
      <c r="O1356" s="84"/>
      <c r="P1356" s="84"/>
      <c r="Q1356" s="84"/>
      <c r="R1356" s="84"/>
      <c r="S1356" s="84"/>
      <c r="T1356" s="84"/>
      <c r="U1356" s="84"/>
      <c r="V1356" s="84"/>
      <c r="W1356" s="84"/>
      <c r="X1356" s="84"/>
      <c r="Y1356" s="84"/>
      <c r="Z1356" s="85" t="str">
        <f>TEXT(AA1356+AB1356+AC1356,"#,##0")</f>
        <v>24,303</v>
      </c>
      <c r="AA1356" s="86">
        <f>TRUNC(AA1357)</f>
        <v>0</v>
      </c>
      <c r="AB1356" s="86">
        <f>TRUNC(AB1357)</f>
        <v>0</v>
      </c>
      <c r="AC1356" s="86">
        <f>TRUNC(AC1357)</f>
        <v>24303</v>
      </c>
      <c r="AD1356" s="87"/>
    </row>
    <row r="1357" spans="2:30" ht="19.7" customHeight="1">
      <c r="B1357" s="88" t="s">
        <v>685</v>
      </c>
      <c r="C1357" s="89" t="s">
        <v>4</v>
      </c>
      <c r="D1357" s="471">
        <v>80615</v>
      </c>
      <c r="E1357" s="471"/>
      <c r="F1357" s="471"/>
      <c r="G1357" s="471"/>
      <c r="H1357" s="471"/>
      <c r="I1357" s="471" t="s">
        <v>593</v>
      </c>
      <c r="J1357" s="471"/>
      <c r="K1357" s="476">
        <f>[186]기계경비적용기준!D7</f>
        <v>1153.3</v>
      </c>
      <c r="L1357" s="471"/>
      <c r="M1357" s="471"/>
      <c r="N1357" s="84" t="s">
        <v>594</v>
      </c>
      <c r="O1357" s="471">
        <v>2614</v>
      </c>
      <c r="P1357" s="471"/>
      <c r="Q1357" s="471"/>
      <c r="R1357" s="84" t="s">
        <v>594</v>
      </c>
      <c r="S1357" s="471" t="s">
        <v>595</v>
      </c>
      <c r="T1357" s="471"/>
      <c r="U1357" s="471"/>
      <c r="V1357" s="84"/>
      <c r="W1357" s="84"/>
      <c r="X1357" s="84"/>
      <c r="Y1357" s="84"/>
      <c r="Z1357" s="90"/>
      <c r="AA1357" s="91"/>
      <c r="AB1357" s="91"/>
      <c r="AC1357" s="91">
        <f>TRUNC(TRUNC(D1357*K1357)/1000) * 1000*O1357*0.0000001</f>
        <v>24303.142199999998</v>
      </c>
      <c r="AD1357" s="92" t="s">
        <v>4</v>
      </c>
    </row>
    <row r="1358" spans="2:30" ht="19.7" customHeight="1">
      <c r="B1358" s="88" t="s">
        <v>4</v>
      </c>
      <c r="C1358" s="89" t="s">
        <v>4</v>
      </c>
      <c r="D1358" s="84"/>
      <c r="E1358" s="84"/>
      <c r="F1358" s="84"/>
      <c r="G1358" s="84"/>
      <c r="H1358" s="84"/>
      <c r="I1358" s="84"/>
      <c r="J1358" s="84"/>
      <c r="K1358" s="84"/>
      <c r="L1358" s="84"/>
      <c r="M1358" s="84"/>
      <c r="N1358" s="84"/>
      <c r="O1358" s="84"/>
      <c r="P1358" s="84"/>
      <c r="Q1358" s="84"/>
      <c r="R1358" s="84"/>
      <c r="S1358" s="84"/>
      <c r="T1358" s="84"/>
      <c r="U1358" s="84"/>
      <c r="V1358" s="84"/>
      <c r="W1358" s="84"/>
      <c r="X1358" s="84"/>
      <c r="Y1358" s="84"/>
      <c r="Z1358" s="90"/>
      <c r="AA1358" s="91"/>
      <c r="AB1358" s="91"/>
      <c r="AC1358" s="91"/>
      <c r="AD1358" s="92" t="s">
        <v>4</v>
      </c>
    </row>
    <row r="1359" spans="2:30" ht="19.7" customHeight="1">
      <c r="B1359" s="82" t="s">
        <v>1143</v>
      </c>
      <c r="C1359" s="83" t="s">
        <v>1144</v>
      </c>
      <c r="D1359" s="84"/>
      <c r="E1359" s="84"/>
      <c r="F1359" s="84"/>
      <c r="G1359" s="84"/>
      <c r="H1359" s="84"/>
      <c r="I1359" s="84"/>
      <c r="J1359" s="84"/>
      <c r="K1359" s="84"/>
      <c r="L1359" s="84"/>
      <c r="M1359" s="84"/>
      <c r="N1359" s="84"/>
      <c r="O1359" s="84"/>
      <c r="P1359" s="84"/>
      <c r="Q1359" s="84"/>
      <c r="R1359" s="84"/>
      <c r="S1359" s="84"/>
      <c r="T1359" s="84"/>
      <c r="U1359" s="84"/>
      <c r="V1359" s="84"/>
      <c r="W1359" s="84"/>
      <c r="X1359" s="84"/>
      <c r="Y1359" s="84"/>
      <c r="Z1359" s="85" t="str">
        <f>TEXT(AA1359+AB1359+AC1359,"#,##0")</f>
        <v>31,204</v>
      </c>
      <c r="AA1359" s="86">
        <f>TRUNC(AA1360)</f>
        <v>0</v>
      </c>
      <c r="AB1359" s="86">
        <f>TRUNC(AB1360)</f>
        <v>0</v>
      </c>
      <c r="AC1359" s="86">
        <f>TRUNC(AC1360)</f>
        <v>31204</v>
      </c>
      <c r="AD1359" s="87"/>
    </row>
    <row r="1360" spans="2:30" ht="19.7" customHeight="1">
      <c r="B1360" s="88" t="s">
        <v>685</v>
      </c>
      <c r="C1360" s="89" t="s">
        <v>4</v>
      </c>
      <c r="D1360" s="471">
        <v>103509</v>
      </c>
      <c r="E1360" s="471"/>
      <c r="F1360" s="471"/>
      <c r="G1360" s="471"/>
      <c r="H1360" s="471"/>
      <c r="I1360" s="471" t="s">
        <v>593</v>
      </c>
      <c r="J1360" s="471"/>
      <c r="K1360" s="476">
        <f>[186]기계경비적용기준!D7</f>
        <v>1153.3</v>
      </c>
      <c r="L1360" s="471"/>
      <c r="M1360" s="471"/>
      <c r="N1360" s="84" t="s">
        <v>594</v>
      </c>
      <c r="O1360" s="471">
        <v>2614</v>
      </c>
      <c r="P1360" s="471"/>
      <c r="Q1360" s="471"/>
      <c r="R1360" s="84" t="s">
        <v>594</v>
      </c>
      <c r="S1360" s="471" t="s">
        <v>595</v>
      </c>
      <c r="T1360" s="471"/>
      <c r="U1360" s="471"/>
      <c r="V1360" s="84"/>
      <c r="W1360" s="84"/>
      <c r="X1360" s="84"/>
      <c r="Y1360" s="84"/>
      <c r="Z1360" s="90"/>
      <c r="AA1360" s="91"/>
      <c r="AB1360" s="91"/>
      <c r="AC1360" s="91">
        <f>TRUNC(TRUNC(D1360*K1360)/1000) * 1000*O1360*0.0000001</f>
        <v>31204.886399999999</v>
      </c>
      <c r="AD1360" s="92" t="s">
        <v>4</v>
      </c>
    </row>
    <row r="1361" spans="2:30" ht="19.7" customHeight="1">
      <c r="B1361" s="101" t="s">
        <v>4</v>
      </c>
      <c r="C1361" s="102" t="s">
        <v>4</v>
      </c>
      <c r="D1361" s="103"/>
      <c r="E1361" s="103"/>
      <c r="F1361" s="103"/>
      <c r="G1361" s="103"/>
      <c r="H1361" s="103"/>
      <c r="I1361" s="103"/>
      <c r="J1361" s="103"/>
      <c r="K1361" s="103"/>
      <c r="L1361" s="103"/>
      <c r="M1361" s="103"/>
      <c r="N1361" s="103"/>
      <c r="O1361" s="103"/>
      <c r="P1361" s="103"/>
      <c r="Q1361" s="103"/>
      <c r="R1361" s="103"/>
      <c r="S1361" s="103"/>
      <c r="T1361" s="103"/>
      <c r="U1361" s="103"/>
      <c r="V1361" s="103"/>
      <c r="W1361" s="103"/>
      <c r="X1361" s="103"/>
      <c r="Y1361" s="103"/>
      <c r="Z1361" s="104"/>
      <c r="AA1361" s="105"/>
      <c r="AB1361" s="105"/>
      <c r="AC1361" s="105"/>
      <c r="AD1361" s="106" t="s">
        <v>4</v>
      </c>
    </row>
    <row r="1362" spans="2:30" ht="19.7" customHeight="1">
      <c r="B1362" s="82" t="s">
        <v>1145</v>
      </c>
      <c r="C1362" s="83" t="s">
        <v>1146</v>
      </c>
      <c r="D1362" s="84"/>
      <c r="E1362" s="84"/>
      <c r="F1362" s="84"/>
      <c r="G1362" s="84"/>
      <c r="H1362" s="84"/>
      <c r="I1362" s="84"/>
      <c r="J1362" s="84"/>
      <c r="K1362" s="84"/>
      <c r="L1362" s="84"/>
      <c r="M1362" s="84"/>
      <c r="N1362" s="84"/>
      <c r="O1362" s="84"/>
      <c r="P1362" s="84"/>
      <c r="Q1362" s="84"/>
      <c r="R1362" s="84"/>
      <c r="S1362" s="84"/>
      <c r="T1362" s="84"/>
      <c r="U1362" s="84"/>
      <c r="V1362" s="84"/>
      <c r="W1362" s="84"/>
      <c r="X1362" s="84"/>
      <c r="Y1362" s="84"/>
      <c r="Z1362" s="85" t="str">
        <f>TEXT(AA1362+AB1362+AC1362,"#,##0")</f>
        <v>49,510</v>
      </c>
      <c r="AA1362" s="86">
        <f>TRUNC(AA1363)</f>
        <v>0</v>
      </c>
      <c r="AB1362" s="86">
        <f>TRUNC(AB1363)</f>
        <v>0</v>
      </c>
      <c r="AC1362" s="86">
        <f>TRUNC(AC1363)</f>
        <v>49510</v>
      </c>
      <c r="AD1362" s="87"/>
    </row>
    <row r="1363" spans="2:30" ht="19.7" customHeight="1">
      <c r="B1363" s="88" t="s">
        <v>685</v>
      </c>
      <c r="C1363" s="89" t="s">
        <v>4</v>
      </c>
      <c r="D1363" s="471">
        <v>164228</v>
      </c>
      <c r="E1363" s="471"/>
      <c r="F1363" s="471"/>
      <c r="G1363" s="471"/>
      <c r="H1363" s="471"/>
      <c r="I1363" s="471" t="s">
        <v>593</v>
      </c>
      <c r="J1363" s="471"/>
      <c r="K1363" s="476">
        <f>[186]기계경비적용기준!D7</f>
        <v>1153.3</v>
      </c>
      <c r="L1363" s="471"/>
      <c r="M1363" s="471"/>
      <c r="N1363" s="84" t="s">
        <v>594</v>
      </c>
      <c r="O1363" s="471">
        <v>2614</v>
      </c>
      <c r="P1363" s="471"/>
      <c r="Q1363" s="471"/>
      <c r="R1363" s="84" t="s">
        <v>594</v>
      </c>
      <c r="S1363" s="471" t="s">
        <v>595</v>
      </c>
      <c r="T1363" s="471"/>
      <c r="U1363" s="471"/>
      <c r="V1363" s="84"/>
      <c r="W1363" s="84"/>
      <c r="X1363" s="84"/>
      <c r="Y1363" s="84"/>
      <c r="Z1363" s="90"/>
      <c r="AA1363" s="91"/>
      <c r="AB1363" s="91"/>
      <c r="AC1363" s="91">
        <f>TRUNC(TRUNC(D1363*K1363)/1000) * 1000*O1363*0.0000001</f>
        <v>49510.205600000001</v>
      </c>
      <c r="AD1363" s="92" t="s">
        <v>4</v>
      </c>
    </row>
    <row r="1364" spans="2:30" ht="19.7" customHeight="1">
      <c r="B1364" s="88" t="s">
        <v>4</v>
      </c>
      <c r="C1364" s="89" t="s">
        <v>4</v>
      </c>
      <c r="D1364" s="84"/>
      <c r="E1364" s="84"/>
      <c r="F1364" s="84"/>
      <c r="G1364" s="84"/>
      <c r="H1364" s="84"/>
      <c r="I1364" s="84"/>
      <c r="J1364" s="84"/>
      <c r="K1364" s="84"/>
      <c r="L1364" s="84"/>
      <c r="M1364" s="84"/>
      <c r="N1364" s="84"/>
      <c r="O1364" s="84"/>
      <c r="P1364" s="84"/>
      <c r="Q1364" s="84"/>
      <c r="R1364" s="84"/>
      <c r="S1364" s="84"/>
      <c r="T1364" s="84"/>
      <c r="U1364" s="84"/>
      <c r="V1364" s="84"/>
      <c r="W1364" s="84"/>
      <c r="X1364" s="84"/>
      <c r="Y1364" s="84"/>
      <c r="Z1364" s="90"/>
      <c r="AA1364" s="91"/>
      <c r="AB1364" s="91"/>
      <c r="AC1364" s="91"/>
      <c r="AD1364" s="92" t="s">
        <v>4</v>
      </c>
    </row>
    <row r="1365" spans="2:30" ht="19.7" customHeight="1">
      <c r="B1365" s="82" t="s">
        <v>1147</v>
      </c>
      <c r="C1365" s="83" t="s">
        <v>1148</v>
      </c>
      <c r="D1365" s="84"/>
      <c r="E1365" s="84"/>
      <c r="F1365" s="84"/>
      <c r="G1365" s="84"/>
      <c r="H1365" s="84"/>
      <c r="I1365" s="84"/>
      <c r="J1365" s="84"/>
      <c r="K1365" s="84"/>
      <c r="L1365" s="84"/>
      <c r="M1365" s="84"/>
      <c r="N1365" s="84"/>
      <c r="O1365" s="84"/>
      <c r="P1365" s="84"/>
      <c r="Q1365" s="84"/>
      <c r="R1365" s="84"/>
      <c r="S1365" s="84"/>
      <c r="T1365" s="84"/>
      <c r="U1365" s="84"/>
      <c r="V1365" s="84"/>
      <c r="W1365" s="84"/>
      <c r="X1365" s="84"/>
      <c r="Y1365" s="84"/>
      <c r="Z1365" s="85" t="str">
        <f>TEXT(AA1365+AB1365+AC1365,"#,##0")</f>
        <v>64,195</v>
      </c>
      <c r="AA1365" s="86">
        <f>TRUNC(AA1366)</f>
        <v>0</v>
      </c>
      <c r="AB1365" s="86">
        <f>TRUNC(AB1366)</f>
        <v>0</v>
      </c>
      <c r="AC1365" s="86">
        <f>TRUNC(AC1366)</f>
        <v>64195</v>
      </c>
      <c r="AD1365" s="87"/>
    </row>
    <row r="1366" spans="2:30" ht="19.7" customHeight="1">
      <c r="B1366" s="88" t="s">
        <v>685</v>
      </c>
      <c r="C1366" s="89" t="s">
        <v>4</v>
      </c>
      <c r="D1366" s="471">
        <v>212940</v>
      </c>
      <c r="E1366" s="471"/>
      <c r="F1366" s="471"/>
      <c r="G1366" s="471"/>
      <c r="H1366" s="471"/>
      <c r="I1366" s="471" t="s">
        <v>593</v>
      </c>
      <c r="J1366" s="471"/>
      <c r="K1366" s="476">
        <f>[186]기계경비적용기준!D7</f>
        <v>1153.3</v>
      </c>
      <c r="L1366" s="471"/>
      <c r="M1366" s="471"/>
      <c r="N1366" s="84" t="s">
        <v>594</v>
      </c>
      <c r="O1366" s="471">
        <v>2614</v>
      </c>
      <c r="P1366" s="471"/>
      <c r="Q1366" s="471"/>
      <c r="R1366" s="84" t="s">
        <v>594</v>
      </c>
      <c r="S1366" s="471" t="s">
        <v>595</v>
      </c>
      <c r="T1366" s="471"/>
      <c r="U1366" s="471"/>
      <c r="V1366" s="84"/>
      <c r="W1366" s="84"/>
      <c r="X1366" s="84"/>
      <c r="Y1366" s="84"/>
      <c r="Z1366" s="90"/>
      <c r="AA1366" s="91"/>
      <c r="AB1366" s="91"/>
      <c r="AC1366" s="91">
        <f>TRUNC(TRUNC(D1366*K1366)/1000) * 1000*O1366*0.0000001</f>
        <v>64195.396199999996</v>
      </c>
      <c r="AD1366" s="92" t="s">
        <v>4</v>
      </c>
    </row>
    <row r="1367" spans="2:30" ht="19.7" customHeight="1">
      <c r="B1367" s="88" t="s">
        <v>4</v>
      </c>
      <c r="C1367" s="89" t="s">
        <v>4</v>
      </c>
      <c r="D1367" s="84"/>
      <c r="E1367" s="84"/>
      <c r="F1367" s="84"/>
      <c r="G1367" s="84"/>
      <c r="H1367" s="84"/>
      <c r="I1367" s="84"/>
      <c r="J1367" s="84"/>
      <c r="K1367" s="84"/>
      <c r="L1367" s="84"/>
      <c r="M1367" s="84"/>
      <c r="N1367" s="84"/>
      <c r="O1367" s="84"/>
      <c r="P1367" s="84"/>
      <c r="Q1367" s="84"/>
      <c r="R1367" s="84"/>
      <c r="S1367" s="84"/>
      <c r="T1367" s="84"/>
      <c r="U1367" s="84"/>
      <c r="V1367" s="84"/>
      <c r="W1367" s="84"/>
      <c r="X1367" s="84"/>
      <c r="Y1367" s="84"/>
      <c r="Z1367" s="90"/>
      <c r="AA1367" s="91"/>
      <c r="AB1367" s="91"/>
      <c r="AC1367" s="91"/>
      <c r="AD1367" s="92" t="s">
        <v>4</v>
      </c>
    </row>
    <row r="1368" spans="2:30" ht="19.7" customHeight="1">
      <c r="B1368" s="88" t="s">
        <v>4</v>
      </c>
      <c r="C1368" s="89" t="s">
        <v>4</v>
      </c>
      <c r="D1368" s="84"/>
      <c r="E1368" s="84"/>
      <c r="F1368" s="84"/>
      <c r="G1368" s="84"/>
      <c r="H1368" s="84"/>
      <c r="I1368" s="84"/>
      <c r="J1368" s="84"/>
      <c r="K1368" s="84"/>
      <c r="L1368" s="84"/>
      <c r="M1368" s="84"/>
      <c r="N1368" s="84"/>
      <c r="O1368" s="84"/>
      <c r="P1368" s="84"/>
      <c r="Q1368" s="84"/>
      <c r="R1368" s="84"/>
      <c r="S1368" s="84"/>
      <c r="T1368" s="84"/>
      <c r="U1368" s="84"/>
      <c r="V1368" s="84"/>
      <c r="W1368" s="84"/>
      <c r="X1368" s="84"/>
      <c r="Y1368" s="84"/>
      <c r="Z1368" s="90"/>
      <c r="AA1368" s="91"/>
      <c r="AB1368" s="91"/>
      <c r="AC1368" s="91"/>
      <c r="AD1368" s="92" t="s">
        <v>4</v>
      </c>
    </row>
    <row r="1369" spans="2:30" ht="19.7" customHeight="1">
      <c r="B1369" s="82" t="s">
        <v>1149</v>
      </c>
      <c r="C1369" s="83" t="s">
        <v>1150</v>
      </c>
      <c r="D1369" s="84"/>
      <c r="E1369" s="84"/>
      <c r="F1369" s="84"/>
      <c r="G1369" s="84"/>
      <c r="H1369" s="84"/>
      <c r="I1369" s="84"/>
      <c r="J1369" s="84"/>
      <c r="K1369" s="84"/>
      <c r="L1369" s="84"/>
      <c r="M1369" s="84"/>
      <c r="N1369" s="84"/>
      <c r="O1369" s="84"/>
      <c r="P1369" s="84"/>
      <c r="Q1369" s="84"/>
      <c r="R1369" s="84"/>
      <c r="S1369" s="84"/>
      <c r="T1369" s="84"/>
      <c r="U1369" s="84"/>
      <c r="V1369" s="84"/>
      <c r="W1369" s="84"/>
      <c r="X1369" s="84"/>
      <c r="Y1369" s="84"/>
      <c r="Z1369" s="85" t="str">
        <f>TEXT(AA1369+AB1369+AC1369,"#,##0")</f>
        <v>111,546</v>
      </c>
      <c r="AA1369" s="86">
        <f>TRUNC(AA1370+AA1371+AA1372)</f>
        <v>0</v>
      </c>
      <c r="AB1369" s="86">
        <f>TRUNC(AB1370+AB1371+AB1372)</f>
        <v>44132</v>
      </c>
      <c r="AC1369" s="86">
        <f>TRUNC(AC1370+AC1371+AC1372)</f>
        <v>67414</v>
      </c>
      <c r="AD1369" s="87"/>
    </row>
    <row r="1370" spans="2:30" ht="19.7" customHeight="1">
      <c r="B1370" s="88" t="s">
        <v>685</v>
      </c>
      <c r="C1370" s="89" t="s">
        <v>4</v>
      </c>
      <c r="D1370" s="471">
        <v>151200</v>
      </c>
      <c r="E1370" s="471"/>
      <c r="F1370" s="471"/>
      <c r="G1370" s="471"/>
      <c r="H1370" s="471"/>
      <c r="I1370" s="471" t="s">
        <v>593</v>
      </c>
      <c r="J1370" s="471"/>
      <c r="K1370" s="476">
        <f>[186]기계경비적용기준!D7</f>
        <v>1153.3</v>
      </c>
      <c r="L1370" s="471"/>
      <c r="M1370" s="471"/>
      <c r="N1370" s="84" t="s">
        <v>594</v>
      </c>
      <c r="O1370" s="471">
        <v>3866</v>
      </c>
      <c r="P1370" s="471"/>
      <c r="Q1370" s="471"/>
      <c r="R1370" s="84" t="s">
        <v>594</v>
      </c>
      <c r="S1370" s="471" t="s">
        <v>595</v>
      </c>
      <c r="T1370" s="471"/>
      <c r="U1370" s="471"/>
      <c r="V1370" s="84"/>
      <c r="W1370" s="84"/>
      <c r="X1370" s="84"/>
      <c r="Y1370" s="84"/>
      <c r="Z1370" s="90"/>
      <c r="AA1370" s="91"/>
      <c r="AB1370" s="91"/>
      <c r="AC1370" s="91">
        <f>TRUNC(TRUNC(D1370*K1370)/1000) * 1000*O1370*0.0000001</f>
        <v>67414.534799999994</v>
      </c>
      <c r="AD1370" s="92" t="s">
        <v>4</v>
      </c>
    </row>
    <row r="1371" spans="2:30" ht="19.7" customHeight="1">
      <c r="B1371" s="88" t="s">
        <v>596</v>
      </c>
      <c r="C1371" s="89" t="s">
        <v>597</v>
      </c>
      <c r="D1371" s="470">
        <v>25</v>
      </c>
      <c r="E1371" s="471"/>
      <c r="F1371" s="471"/>
      <c r="G1371" s="471"/>
      <c r="H1371" s="84" t="s">
        <v>598</v>
      </c>
      <c r="I1371" s="84" t="s">
        <v>594</v>
      </c>
      <c r="J1371" s="471">
        <f>[186]자재단가!R6</f>
        <v>1496</v>
      </c>
      <c r="K1371" s="471"/>
      <c r="L1371" s="471"/>
      <c r="M1371" s="471"/>
      <c r="N1371" s="84"/>
      <c r="O1371" s="84"/>
      <c r="P1371" s="84"/>
      <c r="Q1371" s="84"/>
      <c r="R1371" s="84"/>
      <c r="S1371" s="84"/>
      <c r="T1371" s="84"/>
      <c r="U1371" s="84"/>
      <c r="V1371" s="84"/>
      <c r="W1371" s="84"/>
      <c r="X1371" s="84"/>
      <c r="Y1371" s="84"/>
      <c r="Z1371" s="90"/>
      <c r="AA1371" s="91"/>
      <c r="AB1371" s="91">
        <f>TRUNC(D1371*J1371,0)</f>
        <v>37400</v>
      </c>
      <c r="AC1371" s="91"/>
      <c r="AD1371" s="92" t="s">
        <v>4</v>
      </c>
    </row>
    <row r="1372" spans="2:30" ht="19.7" customHeight="1">
      <c r="B1372" s="88" t="s">
        <v>675</v>
      </c>
      <c r="C1372" s="89" t="s">
        <v>600</v>
      </c>
      <c r="D1372" s="470">
        <v>18</v>
      </c>
      <c r="E1372" s="471"/>
      <c r="F1372" s="471"/>
      <c r="G1372" s="471"/>
      <c r="H1372" s="84" t="s">
        <v>601</v>
      </c>
      <c r="I1372" s="84" t="s">
        <v>594</v>
      </c>
      <c r="J1372" s="471">
        <f>AB1371</f>
        <v>37400</v>
      </c>
      <c r="K1372" s="471"/>
      <c r="L1372" s="471"/>
      <c r="M1372" s="471"/>
      <c r="N1372" s="84"/>
      <c r="O1372" s="84"/>
      <c r="P1372" s="84"/>
      <c r="Q1372" s="84"/>
      <c r="R1372" s="84"/>
      <c r="S1372" s="84"/>
      <c r="T1372" s="84"/>
      <c r="U1372" s="84"/>
      <c r="V1372" s="84"/>
      <c r="W1372" s="84"/>
      <c r="X1372" s="84"/>
      <c r="Y1372" s="84"/>
      <c r="Z1372" s="90"/>
      <c r="AA1372" s="91"/>
      <c r="AB1372" s="91">
        <f>TRUNC(D1372/100*J1372,0)</f>
        <v>6732</v>
      </c>
      <c r="AC1372" s="91"/>
      <c r="AD1372" s="92" t="s">
        <v>4</v>
      </c>
    </row>
    <row r="1373" spans="2:30" ht="19.7" customHeight="1">
      <c r="B1373" s="88" t="s">
        <v>4</v>
      </c>
      <c r="C1373" s="89" t="s">
        <v>4</v>
      </c>
      <c r="D1373" s="84"/>
      <c r="E1373" s="84"/>
      <c r="F1373" s="84"/>
      <c r="G1373" s="84"/>
      <c r="H1373" s="84"/>
      <c r="I1373" s="84"/>
      <c r="J1373" s="84"/>
      <c r="K1373" s="84"/>
      <c r="L1373" s="84"/>
      <c r="M1373" s="84"/>
      <c r="N1373" s="84"/>
      <c r="O1373" s="84"/>
      <c r="P1373" s="84"/>
      <c r="Q1373" s="84"/>
      <c r="R1373" s="84"/>
      <c r="S1373" s="84"/>
      <c r="T1373" s="84"/>
      <c r="U1373" s="84"/>
      <c r="V1373" s="84"/>
      <c r="W1373" s="84"/>
      <c r="X1373" s="84"/>
      <c r="Y1373" s="84"/>
      <c r="Z1373" s="90"/>
      <c r="AA1373" s="91"/>
      <c r="AB1373" s="91"/>
      <c r="AC1373" s="91"/>
      <c r="AD1373" s="92" t="s">
        <v>4</v>
      </c>
    </row>
    <row r="1374" spans="2:30" ht="19.7" customHeight="1">
      <c r="B1374" s="82" t="s">
        <v>1151</v>
      </c>
      <c r="C1374" s="83" t="s">
        <v>650</v>
      </c>
      <c r="D1374" s="84"/>
      <c r="E1374" s="84"/>
      <c r="F1374" s="84"/>
      <c r="G1374" s="84"/>
      <c r="H1374" s="84"/>
      <c r="I1374" s="84"/>
      <c r="J1374" s="84"/>
      <c r="K1374" s="84"/>
      <c r="L1374" s="84"/>
      <c r="M1374" s="84"/>
      <c r="N1374" s="84"/>
      <c r="O1374" s="84"/>
      <c r="P1374" s="84"/>
      <c r="Q1374" s="84"/>
      <c r="R1374" s="84"/>
      <c r="S1374" s="84"/>
      <c r="T1374" s="84"/>
      <c r="U1374" s="84"/>
      <c r="V1374" s="84"/>
      <c r="W1374" s="84"/>
      <c r="X1374" s="84"/>
      <c r="Y1374" s="84"/>
      <c r="Z1374" s="85" t="str">
        <f>TEXT(AA1374+AB1374+AC1374,"#,##0")</f>
        <v>207,796</v>
      </c>
      <c r="AA1374" s="86">
        <f>TRUNC(AA1375)</f>
        <v>0</v>
      </c>
      <c r="AB1374" s="86">
        <f>TRUNC(AB1375)</f>
        <v>0</v>
      </c>
      <c r="AC1374" s="86">
        <f>TRUNC(AC1375)</f>
        <v>207796</v>
      </c>
      <c r="AD1374" s="87"/>
    </row>
    <row r="1375" spans="2:30" ht="19.7" customHeight="1">
      <c r="B1375" s="88" t="s">
        <v>685</v>
      </c>
      <c r="C1375" s="89" t="s">
        <v>4</v>
      </c>
      <c r="D1375" s="471">
        <v>750733</v>
      </c>
      <c r="E1375" s="471"/>
      <c r="F1375" s="471"/>
      <c r="G1375" s="471"/>
      <c r="H1375" s="471"/>
      <c r="I1375" s="471" t="s">
        <v>593</v>
      </c>
      <c r="J1375" s="471"/>
      <c r="K1375" s="476">
        <f>[186]기계경비적용기준!D7</f>
        <v>1153.3</v>
      </c>
      <c r="L1375" s="471"/>
      <c r="M1375" s="471"/>
      <c r="N1375" s="84" t="s">
        <v>594</v>
      </c>
      <c r="O1375" s="471">
        <v>2400</v>
      </c>
      <c r="P1375" s="471"/>
      <c r="Q1375" s="471"/>
      <c r="R1375" s="84" t="s">
        <v>594</v>
      </c>
      <c r="S1375" s="471" t="s">
        <v>595</v>
      </c>
      <c r="T1375" s="471"/>
      <c r="U1375" s="471"/>
      <c r="V1375" s="84"/>
      <c r="W1375" s="84"/>
      <c r="X1375" s="84"/>
      <c r="Y1375" s="84"/>
      <c r="Z1375" s="90"/>
      <c r="AA1375" s="91"/>
      <c r="AB1375" s="91"/>
      <c r="AC1375" s="91">
        <f>TRUNC(TRUNC(D1375*K1375)/1000) * 1000*O1375*0.0000001</f>
        <v>207796.8</v>
      </c>
      <c r="AD1375" s="92" t="s">
        <v>4</v>
      </c>
    </row>
    <row r="1376" spans="2:30" ht="19.7" customHeight="1">
      <c r="B1376" s="88" t="s">
        <v>4</v>
      </c>
      <c r="C1376" s="89" t="s">
        <v>4</v>
      </c>
      <c r="D1376" s="84"/>
      <c r="E1376" s="84"/>
      <c r="F1376" s="84"/>
      <c r="G1376" s="84"/>
      <c r="H1376" s="84"/>
      <c r="I1376" s="84"/>
      <c r="J1376" s="84"/>
      <c r="K1376" s="84"/>
      <c r="L1376" s="84"/>
      <c r="M1376" s="84"/>
      <c r="N1376" s="84"/>
      <c r="O1376" s="84"/>
      <c r="P1376" s="84"/>
      <c r="Q1376" s="84"/>
      <c r="R1376" s="84"/>
      <c r="S1376" s="84"/>
      <c r="T1376" s="84"/>
      <c r="U1376" s="84"/>
      <c r="V1376" s="84"/>
      <c r="W1376" s="84"/>
      <c r="X1376" s="84"/>
      <c r="Y1376" s="84"/>
      <c r="Z1376" s="90"/>
      <c r="AA1376" s="91"/>
      <c r="AB1376" s="91"/>
      <c r="AC1376" s="91"/>
      <c r="AD1376" s="92" t="s">
        <v>4</v>
      </c>
    </row>
    <row r="1377" spans="2:30" ht="19.7" customHeight="1">
      <c r="B1377" s="82" t="s">
        <v>1152</v>
      </c>
      <c r="C1377" s="83" t="s">
        <v>1153</v>
      </c>
      <c r="D1377" s="84"/>
      <c r="E1377" s="84"/>
      <c r="F1377" s="84"/>
      <c r="G1377" s="84"/>
      <c r="H1377" s="84"/>
      <c r="I1377" s="84"/>
      <c r="J1377" s="84"/>
      <c r="K1377" s="84"/>
      <c r="L1377" s="84"/>
      <c r="M1377" s="84"/>
      <c r="N1377" s="84"/>
      <c r="O1377" s="84"/>
      <c r="P1377" s="84"/>
      <c r="Q1377" s="84"/>
      <c r="R1377" s="84"/>
      <c r="S1377" s="84"/>
      <c r="T1377" s="84"/>
      <c r="U1377" s="84"/>
      <c r="V1377" s="84"/>
      <c r="W1377" s="84"/>
      <c r="X1377" s="84"/>
      <c r="Y1377" s="84"/>
      <c r="Z1377" s="85" t="str">
        <f>TEXT(AA1377+AB1377+AC1377,"#,##0")</f>
        <v>703,088</v>
      </c>
      <c r="AA1377" s="86">
        <f>TRUNC(AA1378)</f>
        <v>0</v>
      </c>
      <c r="AB1377" s="86">
        <f>TRUNC(AB1378)</f>
        <v>0</v>
      </c>
      <c r="AC1377" s="86">
        <f>TRUNC(AC1378)</f>
        <v>703088</v>
      </c>
      <c r="AD1377" s="87"/>
    </row>
    <row r="1378" spans="2:30" ht="19.7" customHeight="1">
      <c r="B1378" s="88" t="s">
        <v>685</v>
      </c>
      <c r="C1378" s="89" t="s">
        <v>4</v>
      </c>
      <c r="D1378" s="471">
        <v>2042318</v>
      </c>
      <c r="E1378" s="471"/>
      <c r="F1378" s="471"/>
      <c r="G1378" s="471"/>
      <c r="H1378" s="471"/>
      <c r="I1378" s="471" t="s">
        <v>593</v>
      </c>
      <c r="J1378" s="471"/>
      <c r="K1378" s="476">
        <f>[186]기계경비적용기준!D7</f>
        <v>1153.3</v>
      </c>
      <c r="L1378" s="471"/>
      <c r="M1378" s="471"/>
      <c r="N1378" s="84" t="s">
        <v>594</v>
      </c>
      <c r="O1378" s="471">
        <v>2985</v>
      </c>
      <c r="P1378" s="471"/>
      <c r="Q1378" s="471"/>
      <c r="R1378" s="84" t="s">
        <v>594</v>
      </c>
      <c r="S1378" s="471" t="s">
        <v>595</v>
      </c>
      <c r="T1378" s="471"/>
      <c r="U1378" s="471"/>
      <c r="V1378" s="84"/>
      <c r="W1378" s="84"/>
      <c r="X1378" s="84"/>
      <c r="Y1378" s="84"/>
      <c r="Z1378" s="90"/>
      <c r="AA1378" s="91"/>
      <c r="AB1378" s="91"/>
      <c r="AC1378" s="91">
        <f>TRUNC(TRUNC(D1378*K1378)/1000) * 1000*O1378*0.0000001</f>
        <v>703088.39249999996</v>
      </c>
      <c r="AD1378" s="92" t="s">
        <v>4</v>
      </c>
    </row>
    <row r="1379" spans="2:30" ht="19.7" customHeight="1">
      <c r="B1379" s="88" t="s">
        <v>4</v>
      </c>
      <c r="C1379" s="89" t="s">
        <v>4</v>
      </c>
      <c r="D1379" s="84"/>
      <c r="E1379" s="84"/>
      <c r="F1379" s="84"/>
      <c r="G1379" s="84"/>
      <c r="H1379" s="84"/>
      <c r="I1379" s="84"/>
      <c r="J1379" s="84"/>
      <c r="K1379" s="84"/>
      <c r="L1379" s="84"/>
      <c r="M1379" s="84"/>
      <c r="N1379" s="84"/>
      <c r="O1379" s="84"/>
      <c r="P1379" s="84"/>
      <c r="Q1379" s="84"/>
      <c r="R1379" s="84"/>
      <c r="S1379" s="84"/>
      <c r="T1379" s="84"/>
      <c r="U1379" s="84"/>
      <c r="V1379" s="84"/>
      <c r="W1379" s="84"/>
      <c r="X1379" s="84"/>
      <c r="Y1379" s="84"/>
      <c r="Z1379" s="90"/>
      <c r="AA1379" s="91"/>
      <c r="AB1379" s="91"/>
      <c r="AC1379" s="91"/>
      <c r="AD1379" s="92" t="s">
        <v>4</v>
      </c>
    </row>
    <row r="1380" spans="2:30" ht="19.7" customHeight="1">
      <c r="B1380" s="82" t="s">
        <v>1154</v>
      </c>
      <c r="C1380" s="83" t="s">
        <v>1155</v>
      </c>
      <c r="D1380" s="84"/>
      <c r="E1380" s="84"/>
      <c r="F1380" s="84"/>
      <c r="G1380" s="84"/>
      <c r="H1380" s="84"/>
      <c r="I1380" s="84"/>
      <c r="J1380" s="84"/>
      <c r="K1380" s="84"/>
      <c r="L1380" s="84"/>
      <c r="M1380" s="84"/>
      <c r="N1380" s="84"/>
      <c r="O1380" s="84"/>
      <c r="P1380" s="84"/>
      <c r="Q1380" s="84"/>
      <c r="R1380" s="84"/>
      <c r="S1380" s="84"/>
      <c r="T1380" s="84"/>
      <c r="U1380" s="84"/>
      <c r="V1380" s="84"/>
      <c r="W1380" s="84"/>
      <c r="X1380" s="84"/>
      <c r="Y1380" s="84"/>
      <c r="Z1380" s="85" t="str">
        <f>TEXT(AA1380+AB1380+AC1380,"#,##0")</f>
        <v>401,192</v>
      </c>
      <c r="AA1380" s="86">
        <f>TRUNC(AA1381+AA1382+AA1383+AA1384)</f>
        <v>22864</v>
      </c>
      <c r="AB1380" s="86">
        <f>TRUNC(AB1381+AB1382+AB1383+AB1384)</f>
        <v>104504</v>
      </c>
      <c r="AC1380" s="86">
        <f>TRUNC(AC1381+AC1382+AC1383+AC1384)</f>
        <v>273824</v>
      </c>
      <c r="AD1380" s="87"/>
    </row>
    <row r="1381" spans="2:30" ht="19.7" customHeight="1">
      <c r="B1381" s="88" t="s">
        <v>685</v>
      </c>
      <c r="C1381" s="89" t="s">
        <v>4</v>
      </c>
      <c r="D1381" s="471">
        <v>1493250</v>
      </c>
      <c r="E1381" s="471"/>
      <c r="F1381" s="471"/>
      <c r="G1381" s="471"/>
      <c r="H1381" s="471"/>
      <c r="I1381" s="471" t="s">
        <v>593</v>
      </c>
      <c r="J1381" s="471"/>
      <c r="K1381" s="476">
        <f>[186]기계경비적용기준!D7</f>
        <v>1153.3</v>
      </c>
      <c r="L1381" s="471"/>
      <c r="M1381" s="471"/>
      <c r="N1381" s="84" t="s">
        <v>594</v>
      </c>
      <c r="O1381" s="471">
        <v>1590</v>
      </c>
      <c r="P1381" s="471"/>
      <c r="Q1381" s="471"/>
      <c r="R1381" s="84" t="s">
        <v>594</v>
      </c>
      <c r="S1381" s="471" t="s">
        <v>595</v>
      </c>
      <c r="T1381" s="471"/>
      <c r="U1381" s="471"/>
      <c r="V1381" s="84"/>
      <c r="W1381" s="84"/>
      <c r="X1381" s="84"/>
      <c r="Y1381" s="84"/>
      <c r="Z1381" s="90"/>
      <c r="AA1381" s="91"/>
      <c r="AB1381" s="91"/>
      <c r="AC1381" s="91">
        <f>TRUNC(TRUNC(D1381*K1381)/1000) * 1000*O1381*0.0000001</f>
        <v>273824.23499999999</v>
      </c>
      <c r="AD1381" s="92" t="s">
        <v>4</v>
      </c>
    </row>
    <row r="1382" spans="2:30" ht="19.7" customHeight="1">
      <c r="B1382" s="88" t="s">
        <v>596</v>
      </c>
      <c r="C1382" s="89" t="s">
        <v>597</v>
      </c>
      <c r="D1382" s="470">
        <v>59.2</v>
      </c>
      <c r="E1382" s="471"/>
      <c r="F1382" s="471"/>
      <c r="G1382" s="471"/>
      <c r="H1382" s="84" t="s">
        <v>598</v>
      </c>
      <c r="I1382" s="84" t="s">
        <v>594</v>
      </c>
      <c r="J1382" s="471">
        <f>[186]자재단가!R6</f>
        <v>1496</v>
      </c>
      <c r="K1382" s="471"/>
      <c r="L1382" s="471"/>
      <c r="M1382" s="471"/>
      <c r="N1382" s="84"/>
      <c r="O1382" s="84"/>
      <c r="P1382" s="84"/>
      <c r="Q1382" s="84"/>
      <c r="R1382" s="84"/>
      <c r="S1382" s="84"/>
      <c r="T1382" s="84"/>
      <c r="U1382" s="84"/>
      <c r="V1382" s="84"/>
      <c r="W1382" s="84"/>
      <c r="X1382" s="84"/>
      <c r="Y1382" s="84"/>
      <c r="Z1382" s="90"/>
      <c r="AA1382" s="91"/>
      <c r="AB1382" s="91">
        <f>TRUNC(D1382*J1382,0)</f>
        <v>88563</v>
      </c>
      <c r="AC1382" s="91"/>
      <c r="AD1382" s="92" t="s">
        <v>4</v>
      </c>
    </row>
    <row r="1383" spans="2:30" ht="19.7" customHeight="1">
      <c r="B1383" s="88" t="s">
        <v>675</v>
      </c>
      <c r="C1383" s="89" t="s">
        <v>600</v>
      </c>
      <c r="D1383" s="470">
        <v>18</v>
      </c>
      <c r="E1383" s="471"/>
      <c r="F1383" s="471"/>
      <c r="G1383" s="471"/>
      <c r="H1383" s="84" t="s">
        <v>601</v>
      </c>
      <c r="I1383" s="84" t="s">
        <v>594</v>
      </c>
      <c r="J1383" s="471">
        <f>AB1382</f>
        <v>88563</v>
      </c>
      <c r="K1383" s="471"/>
      <c r="L1383" s="471"/>
      <c r="M1383" s="471"/>
      <c r="N1383" s="84"/>
      <c r="O1383" s="84"/>
      <c r="P1383" s="84"/>
      <c r="Q1383" s="84"/>
      <c r="R1383" s="84"/>
      <c r="S1383" s="84"/>
      <c r="T1383" s="84"/>
      <c r="U1383" s="84"/>
      <c r="V1383" s="84"/>
      <c r="W1383" s="84"/>
      <c r="X1383" s="84"/>
      <c r="Y1383" s="84"/>
      <c r="Z1383" s="90"/>
      <c r="AA1383" s="91"/>
      <c r="AB1383" s="91">
        <f>TRUNC(D1383/100*J1383,0)</f>
        <v>15941</v>
      </c>
      <c r="AC1383" s="91"/>
      <c r="AD1383" s="92" t="s">
        <v>4</v>
      </c>
    </row>
    <row r="1384" spans="2:30" ht="19.7" customHeight="1">
      <c r="B1384" s="88" t="s">
        <v>602</v>
      </c>
      <c r="C1384" s="89" t="s">
        <v>4</v>
      </c>
      <c r="D1384" s="472">
        <v>1</v>
      </c>
      <c r="E1384" s="471"/>
      <c r="F1384" s="471"/>
      <c r="G1384" s="84" t="s">
        <v>98</v>
      </c>
      <c r="H1384" s="84" t="s">
        <v>594</v>
      </c>
      <c r="I1384" s="471">
        <f>[186]노임단가!L55</f>
        <v>109748</v>
      </c>
      <c r="J1384" s="471"/>
      <c r="K1384" s="471"/>
      <c r="L1384" s="471"/>
      <c r="M1384" s="84" t="s">
        <v>594</v>
      </c>
      <c r="N1384" s="471" t="s">
        <v>603</v>
      </c>
      <c r="O1384" s="471"/>
      <c r="P1384" s="471"/>
      <c r="Q1384" s="471"/>
      <c r="R1384" s="471"/>
      <c r="S1384" s="471"/>
      <c r="T1384" s="471"/>
      <c r="U1384" s="471"/>
      <c r="V1384" s="471"/>
      <c r="W1384" s="84"/>
      <c r="X1384" s="84"/>
      <c r="Y1384" s="84"/>
      <c r="Z1384" s="90"/>
      <c r="AA1384" s="91">
        <f>TRUNC(D1384*I1384*[186]기계경비적용기준!E18,0)</f>
        <v>22864</v>
      </c>
      <c r="AB1384" s="91"/>
      <c r="AC1384" s="91"/>
      <c r="AD1384" s="92" t="s">
        <v>4</v>
      </c>
    </row>
    <row r="1385" spans="2:30" ht="19.7" customHeight="1">
      <c r="B1385" s="88" t="s">
        <v>4</v>
      </c>
      <c r="C1385" s="89" t="s">
        <v>4</v>
      </c>
      <c r="D1385" s="84"/>
      <c r="E1385" s="84"/>
      <c r="F1385" s="84"/>
      <c r="G1385" s="84"/>
      <c r="H1385" s="84"/>
      <c r="I1385" s="84"/>
      <c r="J1385" s="84"/>
      <c r="K1385" s="84"/>
      <c r="L1385" s="84"/>
      <c r="M1385" s="84"/>
      <c r="N1385" s="84"/>
      <c r="O1385" s="84"/>
      <c r="P1385" s="84"/>
      <c r="Q1385" s="84"/>
      <c r="R1385" s="84"/>
      <c r="S1385" s="84"/>
      <c r="T1385" s="84"/>
      <c r="U1385" s="84"/>
      <c r="V1385" s="84"/>
      <c r="W1385" s="84"/>
      <c r="X1385" s="84"/>
      <c r="Y1385" s="84"/>
      <c r="Z1385" s="90"/>
      <c r="AA1385" s="91"/>
      <c r="AB1385" s="91"/>
      <c r="AC1385" s="91"/>
      <c r="AD1385" s="92" t="s">
        <v>4</v>
      </c>
    </row>
    <row r="1386" spans="2:30" ht="19.7" customHeight="1">
      <c r="B1386" s="82" t="s">
        <v>1156</v>
      </c>
      <c r="C1386" s="83" t="s">
        <v>677</v>
      </c>
      <c r="D1386" s="84"/>
      <c r="E1386" s="84"/>
      <c r="F1386" s="84"/>
      <c r="G1386" s="84"/>
      <c r="H1386" s="84"/>
      <c r="I1386" s="84"/>
      <c r="J1386" s="84"/>
      <c r="K1386" s="84"/>
      <c r="L1386" s="84"/>
      <c r="M1386" s="84"/>
      <c r="N1386" s="84"/>
      <c r="O1386" s="84"/>
      <c r="P1386" s="84"/>
      <c r="Q1386" s="84"/>
      <c r="R1386" s="84"/>
      <c r="S1386" s="84"/>
      <c r="T1386" s="84"/>
      <c r="U1386" s="84"/>
      <c r="V1386" s="84"/>
      <c r="W1386" s="84"/>
      <c r="X1386" s="84"/>
      <c r="Y1386" s="84"/>
      <c r="Z1386" s="85" t="str">
        <f>TEXT(AA1386+AB1386+AC1386,"#,##0")</f>
        <v>51,886</v>
      </c>
      <c r="AA1386" s="86">
        <f>TRUNC(AA1387+AA1388+AA1389)</f>
        <v>0</v>
      </c>
      <c r="AB1386" s="86">
        <f>TRUNC(AB1387+AB1388+AB1389)</f>
        <v>27184</v>
      </c>
      <c r="AC1386" s="86">
        <f>TRUNC(AC1387+AC1388+AC1389)</f>
        <v>24702</v>
      </c>
      <c r="AD1386" s="87"/>
    </row>
    <row r="1387" spans="2:30" ht="19.7" customHeight="1">
      <c r="B1387" s="101" t="s">
        <v>685</v>
      </c>
      <c r="C1387" s="102" t="s">
        <v>4</v>
      </c>
      <c r="D1387" s="477">
        <v>94500000</v>
      </c>
      <c r="E1387" s="477"/>
      <c r="F1387" s="477"/>
      <c r="G1387" s="477"/>
      <c r="H1387" s="477"/>
      <c r="I1387" s="477" t="s">
        <v>605</v>
      </c>
      <c r="J1387" s="477"/>
      <c r="K1387" s="477">
        <v>2614</v>
      </c>
      <c r="L1387" s="477"/>
      <c r="M1387" s="477"/>
      <c r="N1387" s="103" t="s">
        <v>594</v>
      </c>
      <c r="O1387" s="477" t="s">
        <v>595</v>
      </c>
      <c r="P1387" s="477"/>
      <c r="Q1387" s="477"/>
      <c r="R1387" s="103"/>
      <c r="S1387" s="103"/>
      <c r="T1387" s="103"/>
      <c r="U1387" s="103"/>
      <c r="V1387" s="103"/>
      <c r="W1387" s="103"/>
      <c r="X1387" s="103"/>
      <c r="Y1387" s="103"/>
      <c r="Z1387" s="104"/>
      <c r="AA1387" s="105"/>
      <c r="AB1387" s="105"/>
      <c r="AC1387" s="105">
        <f>TRUNC(D1387*K1387*0.0000001,0)</f>
        <v>24702</v>
      </c>
      <c r="AD1387" s="106" t="s">
        <v>4</v>
      </c>
    </row>
    <row r="1388" spans="2:30" ht="19.7" customHeight="1">
      <c r="B1388" s="88" t="s">
        <v>596</v>
      </c>
      <c r="C1388" s="89" t="s">
        <v>597</v>
      </c>
      <c r="D1388" s="470">
        <v>15.4</v>
      </c>
      <c r="E1388" s="471"/>
      <c r="F1388" s="471"/>
      <c r="G1388" s="471"/>
      <c r="H1388" s="84" t="s">
        <v>598</v>
      </c>
      <c r="I1388" s="84" t="s">
        <v>594</v>
      </c>
      <c r="J1388" s="471">
        <f>[186]자재단가!R6</f>
        <v>1496</v>
      </c>
      <c r="K1388" s="471"/>
      <c r="L1388" s="471"/>
      <c r="M1388" s="471"/>
      <c r="N1388" s="84"/>
      <c r="O1388" s="84"/>
      <c r="P1388" s="84"/>
      <c r="Q1388" s="84"/>
      <c r="R1388" s="84"/>
      <c r="S1388" s="84"/>
      <c r="T1388" s="84"/>
      <c r="U1388" s="84"/>
      <c r="V1388" s="84"/>
      <c r="W1388" s="84"/>
      <c r="X1388" s="84"/>
      <c r="Y1388" s="84"/>
      <c r="Z1388" s="90"/>
      <c r="AA1388" s="91"/>
      <c r="AB1388" s="91">
        <f>TRUNC(D1388*J1388,0)</f>
        <v>23038</v>
      </c>
      <c r="AC1388" s="91"/>
      <c r="AD1388" s="92" t="s">
        <v>4</v>
      </c>
    </row>
    <row r="1389" spans="2:30" ht="19.7" customHeight="1">
      <c r="B1389" s="88" t="s">
        <v>675</v>
      </c>
      <c r="C1389" s="89" t="s">
        <v>600</v>
      </c>
      <c r="D1389" s="470">
        <v>18</v>
      </c>
      <c r="E1389" s="471"/>
      <c r="F1389" s="471"/>
      <c r="G1389" s="471"/>
      <c r="H1389" s="84" t="s">
        <v>601</v>
      </c>
      <c r="I1389" s="84" t="s">
        <v>594</v>
      </c>
      <c r="J1389" s="471">
        <f>AB1388</f>
        <v>23038</v>
      </c>
      <c r="K1389" s="471"/>
      <c r="L1389" s="471"/>
      <c r="M1389" s="471"/>
      <c r="N1389" s="84"/>
      <c r="O1389" s="84"/>
      <c r="P1389" s="84"/>
      <c r="Q1389" s="84"/>
      <c r="R1389" s="84"/>
      <c r="S1389" s="84"/>
      <c r="T1389" s="84"/>
      <c r="U1389" s="84"/>
      <c r="V1389" s="84"/>
      <c r="W1389" s="84"/>
      <c r="X1389" s="84"/>
      <c r="Y1389" s="84"/>
      <c r="Z1389" s="90"/>
      <c r="AA1389" s="91"/>
      <c r="AB1389" s="91">
        <f>TRUNC(D1389/100*J1389,0)</f>
        <v>4146</v>
      </c>
      <c r="AC1389" s="91"/>
      <c r="AD1389" s="92" t="s">
        <v>4</v>
      </c>
    </row>
    <row r="1390" spans="2:30" ht="19.7" customHeight="1">
      <c r="B1390" s="88" t="s">
        <v>4</v>
      </c>
      <c r="C1390" s="89" t="s">
        <v>4</v>
      </c>
      <c r="D1390" s="84"/>
      <c r="E1390" s="84"/>
      <c r="F1390" s="84"/>
      <c r="G1390" s="84"/>
      <c r="H1390" s="84"/>
      <c r="I1390" s="84"/>
      <c r="J1390" s="84"/>
      <c r="K1390" s="84"/>
      <c r="L1390" s="84"/>
      <c r="M1390" s="84"/>
      <c r="N1390" s="84"/>
      <c r="O1390" s="84"/>
      <c r="P1390" s="84"/>
      <c r="Q1390" s="84"/>
      <c r="R1390" s="84"/>
      <c r="S1390" s="84"/>
      <c r="T1390" s="84"/>
      <c r="U1390" s="84"/>
      <c r="V1390" s="84"/>
      <c r="W1390" s="84"/>
      <c r="X1390" s="84"/>
      <c r="Y1390" s="84"/>
      <c r="Z1390" s="90"/>
      <c r="AA1390" s="91"/>
      <c r="AB1390" s="91"/>
      <c r="AC1390" s="91"/>
      <c r="AD1390" s="92" t="s">
        <v>4</v>
      </c>
    </row>
    <row r="1391" spans="2:30" ht="19.7" customHeight="1">
      <c r="B1391" s="82" t="s">
        <v>1157</v>
      </c>
      <c r="C1391" s="83" t="s">
        <v>679</v>
      </c>
      <c r="D1391" s="84"/>
      <c r="E1391" s="84"/>
      <c r="F1391" s="84"/>
      <c r="G1391" s="84"/>
      <c r="H1391" s="84"/>
      <c r="I1391" s="84"/>
      <c r="J1391" s="84"/>
      <c r="K1391" s="84"/>
      <c r="L1391" s="84"/>
      <c r="M1391" s="84"/>
      <c r="N1391" s="84"/>
      <c r="O1391" s="84"/>
      <c r="P1391" s="84"/>
      <c r="Q1391" s="84"/>
      <c r="R1391" s="84"/>
      <c r="S1391" s="84"/>
      <c r="T1391" s="84"/>
      <c r="U1391" s="84"/>
      <c r="V1391" s="84"/>
      <c r="W1391" s="84"/>
      <c r="X1391" s="84"/>
      <c r="Y1391" s="84"/>
      <c r="Z1391" s="85" t="str">
        <f>TEXT(AA1391+AB1391+AC1391,"#,##0")</f>
        <v>67,860</v>
      </c>
      <c r="AA1391" s="86">
        <f>TRUNC(AA1392+AA1393+AA1394)</f>
        <v>0</v>
      </c>
      <c r="AB1391" s="86">
        <f>TRUNC(AB1392+AB1393+AB1394)</f>
        <v>34068</v>
      </c>
      <c r="AC1391" s="86">
        <f>TRUNC(AC1392+AC1393+AC1394)</f>
        <v>33792</v>
      </c>
      <c r="AD1391" s="87"/>
    </row>
    <row r="1392" spans="2:30" ht="19.7" customHeight="1">
      <c r="B1392" s="88" t="s">
        <v>685</v>
      </c>
      <c r="C1392" s="89" t="s">
        <v>4</v>
      </c>
      <c r="D1392" s="471">
        <v>129276000</v>
      </c>
      <c r="E1392" s="471"/>
      <c r="F1392" s="471"/>
      <c r="G1392" s="471"/>
      <c r="H1392" s="471"/>
      <c r="I1392" s="471" t="s">
        <v>605</v>
      </c>
      <c r="J1392" s="471"/>
      <c r="K1392" s="471">
        <v>2614</v>
      </c>
      <c r="L1392" s="471"/>
      <c r="M1392" s="471"/>
      <c r="N1392" s="84" t="s">
        <v>594</v>
      </c>
      <c r="O1392" s="471" t="s">
        <v>595</v>
      </c>
      <c r="P1392" s="471"/>
      <c r="Q1392" s="471"/>
      <c r="R1392" s="84"/>
      <c r="S1392" s="84"/>
      <c r="T1392" s="84"/>
      <c r="U1392" s="84"/>
      <c r="V1392" s="84"/>
      <c r="W1392" s="84"/>
      <c r="X1392" s="84"/>
      <c r="Y1392" s="84"/>
      <c r="Z1392" s="90"/>
      <c r="AA1392" s="91"/>
      <c r="AB1392" s="91"/>
      <c r="AC1392" s="91">
        <f>TRUNC(D1392*K1392*0.0000001,0)</f>
        <v>33792</v>
      </c>
      <c r="AD1392" s="92" t="s">
        <v>4</v>
      </c>
    </row>
    <row r="1393" spans="2:30" ht="19.7" customHeight="1">
      <c r="B1393" s="88" t="s">
        <v>596</v>
      </c>
      <c r="C1393" s="89" t="s">
        <v>597</v>
      </c>
      <c r="D1393" s="470">
        <v>19.3</v>
      </c>
      <c r="E1393" s="471"/>
      <c r="F1393" s="471"/>
      <c r="G1393" s="471"/>
      <c r="H1393" s="84" t="s">
        <v>598</v>
      </c>
      <c r="I1393" s="84" t="s">
        <v>594</v>
      </c>
      <c r="J1393" s="471">
        <f>[186]자재단가!R6</f>
        <v>1496</v>
      </c>
      <c r="K1393" s="471"/>
      <c r="L1393" s="471"/>
      <c r="M1393" s="471"/>
      <c r="N1393" s="84"/>
      <c r="O1393" s="84"/>
      <c r="P1393" s="84"/>
      <c r="Q1393" s="84"/>
      <c r="R1393" s="84"/>
      <c r="S1393" s="84"/>
      <c r="T1393" s="84"/>
      <c r="U1393" s="84"/>
      <c r="V1393" s="84"/>
      <c r="W1393" s="84"/>
      <c r="X1393" s="84"/>
      <c r="Y1393" s="84"/>
      <c r="Z1393" s="90"/>
      <c r="AA1393" s="91"/>
      <c r="AB1393" s="91">
        <f>TRUNC(D1393*J1393,0)</f>
        <v>28872</v>
      </c>
      <c r="AC1393" s="91"/>
      <c r="AD1393" s="92" t="s">
        <v>4</v>
      </c>
    </row>
    <row r="1394" spans="2:30" ht="19.7" customHeight="1">
      <c r="B1394" s="88" t="s">
        <v>675</v>
      </c>
      <c r="C1394" s="89" t="s">
        <v>600</v>
      </c>
      <c r="D1394" s="470">
        <v>18</v>
      </c>
      <c r="E1394" s="471"/>
      <c r="F1394" s="471"/>
      <c r="G1394" s="471"/>
      <c r="H1394" s="84" t="s">
        <v>601</v>
      </c>
      <c r="I1394" s="84" t="s">
        <v>594</v>
      </c>
      <c r="J1394" s="471">
        <f>AB1393</f>
        <v>28872</v>
      </c>
      <c r="K1394" s="471"/>
      <c r="L1394" s="471"/>
      <c r="M1394" s="471"/>
      <c r="N1394" s="84"/>
      <c r="O1394" s="84"/>
      <c r="P1394" s="84"/>
      <c r="Q1394" s="84"/>
      <c r="R1394" s="84"/>
      <c r="S1394" s="84"/>
      <c r="T1394" s="84"/>
      <c r="U1394" s="84"/>
      <c r="V1394" s="84"/>
      <c r="W1394" s="84"/>
      <c r="X1394" s="84"/>
      <c r="Y1394" s="84"/>
      <c r="Z1394" s="90"/>
      <c r="AA1394" s="91"/>
      <c r="AB1394" s="91">
        <f>TRUNC(D1394/100*J1394,0)</f>
        <v>5196</v>
      </c>
      <c r="AC1394" s="91"/>
      <c r="AD1394" s="92" t="s">
        <v>4</v>
      </c>
    </row>
    <row r="1395" spans="2:30" ht="19.7" customHeight="1">
      <c r="B1395" s="88" t="s">
        <v>4</v>
      </c>
      <c r="C1395" s="89" t="s">
        <v>4</v>
      </c>
      <c r="D1395" s="84"/>
      <c r="E1395" s="84"/>
      <c r="F1395" s="84"/>
      <c r="G1395" s="84"/>
      <c r="H1395" s="84"/>
      <c r="I1395" s="84"/>
      <c r="J1395" s="84"/>
      <c r="K1395" s="84"/>
      <c r="L1395" s="84"/>
      <c r="M1395" s="84"/>
      <c r="N1395" s="84"/>
      <c r="O1395" s="84"/>
      <c r="P1395" s="84"/>
      <c r="Q1395" s="84"/>
      <c r="R1395" s="84"/>
      <c r="S1395" s="84"/>
      <c r="T1395" s="84"/>
      <c r="U1395" s="84"/>
      <c r="V1395" s="84"/>
      <c r="W1395" s="84"/>
      <c r="X1395" s="84"/>
      <c r="Y1395" s="84"/>
      <c r="Z1395" s="90"/>
      <c r="AA1395" s="91"/>
      <c r="AB1395" s="91"/>
      <c r="AC1395" s="91"/>
      <c r="AD1395" s="92" t="s">
        <v>4</v>
      </c>
    </row>
    <row r="1396" spans="2:30" ht="19.7" customHeight="1">
      <c r="B1396" s="82" t="s">
        <v>1158</v>
      </c>
      <c r="C1396" s="83" t="s">
        <v>751</v>
      </c>
      <c r="D1396" s="84"/>
      <c r="E1396" s="84"/>
      <c r="F1396" s="84"/>
      <c r="G1396" s="84"/>
      <c r="H1396" s="84"/>
      <c r="I1396" s="84"/>
      <c r="J1396" s="84"/>
      <c r="K1396" s="84"/>
      <c r="L1396" s="84"/>
      <c r="M1396" s="84"/>
      <c r="N1396" s="84"/>
      <c r="O1396" s="84"/>
      <c r="P1396" s="84"/>
      <c r="Q1396" s="84"/>
      <c r="R1396" s="84"/>
      <c r="S1396" s="84"/>
      <c r="T1396" s="84"/>
      <c r="U1396" s="84"/>
      <c r="V1396" s="84"/>
      <c r="W1396" s="84"/>
      <c r="X1396" s="84"/>
      <c r="Y1396" s="84"/>
      <c r="Z1396" s="85" t="str">
        <f>TEXT(AA1396+AB1396+AC1396,"#,##0")</f>
        <v>79,715</v>
      </c>
      <c r="AA1396" s="86">
        <f>TRUNC(AA1397+AA1398+AA1399)</f>
        <v>0</v>
      </c>
      <c r="AB1396" s="86">
        <f>TRUNC(AB1397+AB1398+AB1399)</f>
        <v>42366</v>
      </c>
      <c r="AC1396" s="86">
        <f>TRUNC(AC1397+AC1398+AC1399)</f>
        <v>37349</v>
      </c>
      <c r="AD1396" s="87"/>
    </row>
    <row r="1397" spans="2:30" ht="19.7" customHeight="1">
      <c r="B1397" s="88" t="s">
        <v>685</v>
      </c>
      <c r="C1397" s="89" t="s">
        <v>4</v>
      </c>
      <c r="D1397" s="471">
        <v>142884000</v>
      </c>
      <c r="E1397" s="471"/>
      <c r="F1397" s="471"/>
      <c r="G1397" s="471"/>
      <c r="H1397" s="471"/>
      <c r="I1397" s="471" t="s">
        <v>605</v>
      </c>
      <c r="J1397" s="471"/>
      <c r="K1397" s="471">
        <v>2614</v>
      </c>
      <c r="L1397" s="471"/>
      <c r="M1397" s="471"/>
      <c r="N1397" s="84" t="s">
        <v>594</v>
      </c>
      <c r="O1397" s="471" t="s">
        <v>595</v>
      </c>
      <c r="P1397" s="471"/>
      <c r="Q1397" s="471"/>
      <c r="R1397" s="84"/>
      <c r="S1397" s="84"/>
      <c r="T1397" s="84"/>
      <c r="U1397" s="84"/>
      <c r="V1397" s="84"/>
      <c r="W1397" s="84"/>
      <c r="X1397" s="84"/>
      <c r="Y1397" s="84"/>
      <c r="Z1397" s="90"/>
      <c r="AA1397" s="91"/>
      <c r="AB1397" s="91"/>
      <c r="AC1397" s="91">
        <f>TRUNC(D1397*K1397*0.0000001,0)</f>
        <v>37349</v>
      </c>
      <c r="AD1397" s="92" t="s">
        <v>4</v>
      </c>
    </row>
    <row r="1398" spans="2:30" ht="19.7" customHeight="1">
      <c r="B1398" s="88" t="s">
        <v>596</v>
      </c>
      <c r="C1398" s="89" t="s">
        <v>597</v>
      </c>
      <c r="D1398" s="470">
        <v>24</v>
      </c>
      <c r="E1398" s="471"/>
      <c r="F1398" s="471"/>
      <c r="G1398" s="471"/>
      <c r="H1398" s="84" t="s">
        <v>598</v>
      </c>
      <c r="I1398" s="84" t="s">
        <v>594</v>
      </c>
      <c r="J1398" s="471">
        <f>[186]자재단가!R6</f>
        <v>1496</v>
      </c>
      <c r="K1398" s="471"/>
      <c r="L1398" s="471"/>
      <c r="M1398" s="471"/>
      <c r="N1398" s="84"/>
      <c r="O1398" s="84"/>
      <c r="P1398" s="84"/>
      <c r="Q1398" s="84"/>
      <c r="R1398" s="84"/>
      <c r="S1398" s="84"/>
      <c r="T1398" s="84"/>
      <c r="U1398" s="84"/>
      <c r="V1398" s="84"/>
      <c r="W1398" s="84"/>
      <c r="X1398" s="84"/>
      <c r="Y1398" s="84"/>
      <c r="Z1398" s="90"/>
      <c r="AA1398" s="91"/>
      <c r="AB1398" s="91">
        <f>TRUNC(D1398*J1398,0)</f>
        <v>35904</v>
      </c>
      <c r="AC1398" s="91"/>
      <c r="AD1398" s="92" t="s">
        <v>4</v>
      </c>
    </row>
    <row r="1399" spans="2:30" ht="19.7" customHeight="1">
      <c r="B1399" s="88" t="s">
        <v>675</v>
      </c>
      <c r="C1399" s="89" t="s">
        <v>600</v>
      </c>
      <c r="D1399" s="470">
        <v>18</v>
      </c>
      <c r="E1399" s="471"/>
      <c r="F1399" s="471"/>
      <c r="G1399" s="471"/>
      <c r="H1399" s="84" t="s">
        <v>601</v>
      </c>
      <c r="I1399" s="84" t="s">
        <v>594</v>
      </c>
      <c r="J1399" s="471">
        <f>AB1398</f>
        <v>35904</v>
      </c>
      <c r="K1399" s="471"/>
      <c r="L1399" s="471"/>
      <c r="M1399" s="471"/>
      <c r="N1399" s="84"/>
      <c r="O1399" s="84"/>
      <c r="P1399" s="84"/>
      <c r="Q1399" s="84"/>
      <c r="R1399" s="84"/>
      <c r="S1399" s="84"/>
      <c r="T1399" s="84"/>
      <c r="U1399" s="84"/>
      <c r="V1399" s="84"/>
      <c r="W1399" s="84"/>
      <c r="X1399" s="84"/>
      <c r="Y1399" s="84"/>
      <c r="Z1399" s="90"/>
      <c r="AA1399" s="91"/>
      <c r="AB1399" s="91">
        <f>TRUNC(D1399/100*J1399,0)</f>
        <v>6462</v>
      </c>
      <c r="AC1399" s="91"/>
      <c r="AD1399" s="92" t="s">
        <v>4</v>
      </c>
    </row>
    <row r="1400" spans="2:30" ht="19.7" customHeight="1">
      <c r="B1400" s="88" t="s">
        <v>4</v>
      </c>
      <c r="C1400" s="89" t="s">
        <v>4</v>
      </c>
      <c r="D1400" s="84"/>
      <c r="E1400" s="84"/>
      <c r="F1400" s="84"/>
      <c r="G1400" s="84"/>
      <c r="H1400" s="84"/>
      <c r="I1400" s="84"/>
      <c r="J1400" s="84"/>
      <c r="K1400" s="84"/>
      <c r="L1400" s="84"/>
      <c r="M1400" s="84"/>
      <c r="N1400" s="84"/>
      <c r="O1400" s="84"/>
      <c r="P1400" s="84"/>
      <c r="Q1400" s="84"/>
      <c r="R1400" s="84"/>
      <c r="S1400" s="84"/>
      <c r="T1400" s="84"/>
      <c r="U1400" s="84"/>
      <c r="V1400" s="84"/>
      <c r="W1400" s="84"/>
      <c r="X1400" s="84"/>
      <c r="Y1400" s="84"/>
      <c r="Z1400" s="90"/>
      <c r="AA1400" s="91"/>
      <c r="AB1400" s="91"/>
      <c r="AC1400" s="91"/>
      <c r="AD1400" s="92" t="s">
        <v>4</v>
      </c>
    </row>
    <row r="1401" spans="2:30" ht="19.7" customHeight="1">
      <c r="B1401" s="82" t="s">
        <v>1159</v>
      </c>
      <c r="C1401" s="83" t="s">
        <v>591</v>
      </c>
      <c r="D1401" s="84"/>
      <c r="E1401" s="84"/>
      <c r="F1401" s="84"/>
      <c r="G1401" s="84"/>
      <c r="H1401" s="84"/>
      <c r="I1401" s="84"/>
      <c r="J1401" s="84"/>
      <c r="K1401" s="84"/>
      <c r="L1401" s="84"/>
      <c r="M1401" s="84"/>
      <c r="N1401" s="84"/>
      <c r="O1401" s="84"/>
      <c r="P1401" s="84"/>
      <c r="Q1401" s="84"/>
      <c r="R1401" s="84"/>
      <c r="S1401" s="84"/>
      <c r="T1401" s="84"/>
      <c r="U1401" s="84"/>
      <c r="V1401" s="84"/>
      <c r="W1401" s="84"/>
      <c r="X1401" s="84"/>
      <c r="Y1401" s="84"/>
      <c r="Z1401" s="85" t="str">
        <f>TEXT(AA1401+AB1401+AC1401,"#,##0")</f>
        <v>107,712</v>
      </c>
      <c r="AA1401" s="86">
        <f>TRUNC(AA1402+AA1403+AA1404)</f>
        <v>0</v>
      </c>
      <c r="AB1401" s="86">
        <f>TRUNC(AB1402+AB1403+AB1404)</f>
        <v>56134</v>
      </c>
      <c r="AC1401" s="86">
        <f>TRUNC(AC1402+AC1403+AC1404)</f>
        <v>51578</v>
      </c>
      <c r="AD1401" s="87"/>
    </row>
    <row r="1402" spans="2:30" ht="19.7" customHeight="1">
      <c r="B1402" s="88" t="s">
        <v>685</v>
      </c>
      <c r="C1402" s="89" t="s">
        <v>4</v>
      </c>
      <c r="D1402" s="471">
        <v>197316000</v>
      </c>
      <c r="E1402" s="471"/>
      <c r="F1402" s="471"/>
      <c r="G1402" s="471"/>
      <c r="H1402" s="471"/>
      <c r="I1402" s="471" t="s">
        <v>605</v>
      </c>
      <c r="J1402" s="471"/>
      <c r="K1402" s="471">
        <v>2614</v>
      </c>
      <c r="L1402" s="471"/>
      <c r="M1402" s="471"/>
      <c r="N1402" s="84" t="s">
        <v>594</v>
      </c>
      <c r="O1402" s="471" t="s">
        <v>595</v>
      </c>
      <c r="P1402" s="471"/>
      <c r="Q1402" s="471"/>
      <c r="R1402" s="84"/>
      <c r="S1402" s="84"/>
      <c r="T1402" s="84"/>
      <c r="U1402" s="84"/>
      <c r="V1402" s="84"/>
      <c r="W1402" s="84"/>
      <c r="X1402" s="84"/>
      <c r="Y1402" s="84"/>
      <c r="Z1402" s="90"/>
      <c r="AA1402" s="91"/>
      <c r="AB1402" s="91"/>
      <c r="AC1402" s="91">
        <f>TRUNC(D1402*K1402*0.0000001,0)</f>
        <v>51578</v>
      </c>
      <c r="AD1402" s="92" t="s">
        <v>4</v>
      </c>
    </row>
    <row r="1403" spans="2:30" ht="19.7" customHeight="1">
      <c r="B1403" s="88" t="s">
        <v>596</v>
      </c>
      <c r="C1403" s="89" t="s">
        <v>597</v>
      </c>
      <c r="D1403" s="470">
        <v>31.8</v>
      </c>
      <c r="E1403" s="471"/>
      <c r="F1403" s="471"/>
      <c r="G1403" s="471"/>
      <c r="H1403" s="84" t="s">
        <v>598</v>
      </c>
      <c r="I1403" s="84" t="s">
        <v>594</v>
      </c>
      <c r="J1403" s="471">
        <f>[186]자재단가!R6</f>
        <v>1496</v>
      </c>
      <c r="K1403" s="471"/>
      <c r="L1403" s="471"/>
      <c r="M1403" s="471"/>
      <c r="N1403" s="84"/>
      <c r="O1403" s="84"/>
      <c r="P1403" s="84"/>
      <c r="Q1403" s="84"/>
      <c r="R1403" s="84"/>
      <c r="S1403" s="84"/>
      <c r="T1403" s="84"/>
      <c r="U1403" s="84"/>
      <c r="V1403" s="84"/>
      <c r="W1403" s="84"/>
      <c r="X1403" s="84"/>
      <c r="Y1403" s="84"/>
      <c r="Z1403" s="90"/>
      <c r="AA1403" s="91"/>
      <c r="AB1403" s="91">
        <f>TRUNC(D1403*J1403,0)</f>
        <v>47572</v>
      </c>
      <c r="AC1403" s="91"/>
      <c r="AD1403" s="92" t="s">
        <v>4</v>
      </c>
    </row>
    <row r="1404" spans="2:30" ht="19.7" customHeight="1">
      <c r="B1404" s="88" t="s">
        <v>675</v>
      </c>
      <c r="C1404" s="89" t="s">
        <v>600</v>
      </c>
      <c r="D1404" s="470">
        <v>18</v>
      </c>
      <c r="E1404" s="471"/>
      <c r="F1404" s="471"/>
      <c r="G1404" s="471"/>
      <c r="H1404" s="84" t="s">
        <v>601</v>
      </c>
      <c r="I1404" s="84" t="s">
        <v>594</v>
      </c>
      <c r="J1404" s="471">
        <f>AB1403</f>
        <v>47572</v>
      </c>
      <c r="K1404" s="471"/>
      <c r="L1404" s="471"/>
      <c r="M1404" s="471"/>
      <c r="N1404" s="84"/>
      <c r="O1404" s="84"/>
      <c r="P1404" s="84"/>
      <c r="Q1404" s="84"/>
      <c r="R1404" s="84"/>
      <c r="S1404" s="84"/>
      <c r="T1404" s="84"/>
      <c r="U1404" s="84"/>
      <c r="V1404" s="84"/>
      <c r="W1404" s="84"/>
      <c r="X1404" s="84"/>
      <c r="Y1404" s="84"/>
      <c r="Z1404" s="90"/>
      <c r="AA1404" s="91"/>
      <c r="AB1404" s="91">
        <f>TRUNC(D1404/100*J1404,0)</f>
        <v>8562</v>
      </c>
      <c r="AC1404" s="91"/>
      <c r="AD1404" s="92" t="s">
        <v>4</v>
      </c>
    </row>
    <row r="1405" spans="2:30" ht="19.7" customHeight="1">
      <c r="B1405" s="88" t="s">
        <v>4</v>
      </c>
      <c r="C1405" s="89" t="s">
        <v>4</v>
      </c>
      <c r="D1405" s="84"/>
      <c r="E1405" s="84"/>
      <c r="F1405" s="84"/>
      <c r="G1405" s="84"/>
      <c r="H1405" s="84"/>
      <c r="I1405" s="84"/>
      <c r="J1405" s="84"/>
      <c r="K1405" s="84"/>
      <c r="L1405" s="84"/>
      <c r="M1405" s="84"/>
      <c r="N1405" s="84"/>
      <c r="O1405" s="84"/>
      <c r="P1405" s="84"/>
      <c r="Q1405" s="84"/>
      <c r="R1405" s="84"/>
      <c r="S1405" s="84"/>
      <c r="T1405" s="84"/>
      <c r="U1405" s="84"/>
      <c r="V1405" s="84"/>
      <c r="W1405" s="84"/>
      <c r="X1405" s="84"/>
      <c r="Y1405" s="84"/>
      <c r="Z1405" s="90"/>
      <c r="AA1405" s="91"/>
      <c r="AB1405" s="91"/>
      <c r="AC1405" s="91"/>
      <c r="AD1405" s="92" t="s">
        <v>4</v>
      </c>
    </row>
    <row r="1406" spans="2:30" ht="19.7" customHeight="1">
      <c r="B1406" s="82" t="s">
        <v>1160</v>
      </c>
      <c r="C1406" s="83" t="s">
        <v>1161</v>
      </c>
      <c r="D1406" s="84"/>
      <c r="E1406" s="84"/>
      <c r="F1406" s="84"/>
      <c r="G1406" s="84"/>
      <c r="H1406" s="84"/>
      <c r="I1406" s="84"/>
      <c r="J1406" s="84"/>
      <c r="K1406" s="84"/>
      <c r="L1406" s="84"/>
      <c r="M1406" s="84"/>
      <c r="N1406" s="84"/>
      <c r="O1406" s="84"/>
      <c r="P1406" s="84"/>
      <c r="Q1406" s="84"/>
      <c r="R1406" s="84"/>
      <c r="S1406" s="84"/>
      <c r="T1406" s="84"/>
      <c r="U1406" s="84"/>
      <c r="V1406" s="84"/>
      <c r="W1406" s="84"/>
      <c r="X1406" s="84"/>
      <c r="Y1406" s="84"/>
      <c r="Z1406" s="85" t="str">
        <f>TEXT(AA1406+AB1406+AC1406,"#,##0")</f>
        <v>136,919</v>
      </c>
      <c r="AA1406" s="86">
        <f>TRUNC(AA1407+AA1408+AA1409)</f>
        <v>0</v>
      </c>
      <c r="AB1406" s="86">
        <f>TRUNC(AB1407+AB1408+AB1409)</f>
        <v>74670</v>
      </c>
      <c r="AC1406" s="86">
        <f>TRUNC(AC1407+AC1408+AC1409)</f>
        <v>62249</v>
      </c>
      <c r="AD1406" s="87"/>
    </row>
    <row r="1407" spans="2:30" ht="19.7" customHeight="1">
      <c r="B1407" s="88" t="s">
        <v>685</v>
      </c>
      <c r="C1407" s="89" t="s">
        <v>4</v>
      </c>
      <c r="D1407" s="471">
        <v>238140000</v>
      </c>
      <c r="E1407" s="471"/>
      <c r="F1407" s="471"/>
      <c r="G1407" s="471"/>
      <c r="H1407" s="471"/>
      <c r="I1407" s="471" t="s">
        <v>605</v>
      </c>
      <c r="J1407" s="471"/>
      <c r="K1407" s="471">
        <v>2614</v>
      </c>
      <c r="L1407" s="471"/>
      <c r="M1407" s="471"/>
      <c r="N1407" s="84" t="s">
        <v>594</v>
      </c>
      <c r="O1407" s="471" t="s">
        <v>595</v>
      </c>
      <c r="P1407" s="471"/>
      <c r="Q1407" s="471"/>
      <c r="R1407" s="84"/>
      <c r="S1407" s="84"/>
      <c r="T1407" s="84"/>
      <c r="U1407" s="84"/>
      <c r="V1407" s="84"/>
      <c r="W1407" s="84"/>
      <c r="X1407" s="84"/>
      <c r="Y1407" s="84"/>
      <c r="Z1407" s="90"/>
      <c r="AA1407" s="91"/>
      <c r="AB1407" s="91"/>
      <c r="AC1407" s="91">
        <f>TRUNC(D1407*K1407*0.0000001,0)</f>
        <v>62249</v>
      </c>
      <c r="AD1407" s="92" t="s">
        <v>4</v>
      </c>
    </row>
    <row r="1408" spans="2:30" ht="19.7" customHeight="1">
      <c r="B1408" s="88" t="s">
        <v>596</v>
      </c>
      <c r="C1408" s="89" t="s">
        <v>597</v>
      </c>
      <c r="D1408" s="470">
        <v>42.3</v>
      </c>
      <c r="E1408" s="471"/>
      <c r="F1408" s="471"/>
      <c r="G1408" s="471"/>
      <c r="H1408" s="84" t="s">
        <v>598</v>
      </c>
      <c r="I1408" s="84" t="s">
        <v>594</v>
      </c>
      <c r="J1408" s="471">
        <f>[186]자재단가!R6</f>
        <v>1496</v>
      </c>
      <c r="K1408" s="471"/>
      <c r="L1408" s="471"/>
      <c r="M1408" s="471"/>
      <c r="N1408" s="84"/>
      <c r="O1408" s="84"/>
      <c r="P1408" s="84"/>
      <c r="Q1408" s="84"/>
      <c r="R1408" s="84"/>
      <c r="S1408" s="84"/>
      <c r="T1408" s="84"/>
      <c r="U1408" s="84"/>
      <c r="V1408" s="84"/>
      <c r="W1408" s="84"/>
      <c r="X1408" s="84"/>
      <c r="Y1408" s="84"/>
      <c r="Z1408" s="90"/>
      <c r="AA1408" s="91"/>
      <c r="AB1408" s="91">
        <f>TRUNC(D1408*J1408,0)</f>
        <v>63280</v>
      </c>
      <c r="AC1408" s="91"/>
      <c r="AD1408" s="92" t="s">
        <v>4</v>
      </c>
    </row>
    <row r="1409" spans="2:30" ht="19.7" customHeight="1">
      <c r="B1409" s="88" t="s">
        <v>675</v>
      </c>
      <c r="C1409" s="89" t="s">
        <v>600</v>
      </c>
      <c r="D1409" s="470">
        <v>18</v>
      </c>
      <c r="E1409" s="471"/>
      <c r="F1409" s="471"/>
      <c r="G1409" s="471"/>
      <c r="H1409" s="84" t="s">
        <v>601</v>
      </c>
      <c r="I1409" s="84" t="s">
        <v>594</v>
      </c>
      <c r="J1409" s="471">
        <f>AB1408</f>
        <v>63280</v>
      </c>
      <c r="K1409" s="471"/>
      <c r="L1409" s="471"/>
      <c r="M1409" s="471"/>
      <c r="N1409" s="84"/>
      <c r="O1409" s="84"/>
      <c r="P1409" s="84"/>
      <c r="Q1409" s="84"/>
      <c r="R1409" s="84"/>
      <c r="S1409" s="84"/>
      <c r="T1409" s="84"/>
      <c r="U1409" s="84"/>
      <c r="V1409" s="84"/>
      <c r="W1409" s="84"/>
      <c r="X1409" s="84"/>
      <c r="Y1409" s="84"/>
      <c r="Z1409" s="90"/>
      <c r="AA1409" s="91"/>
      <c r="AB1409" s="91">
        <f>TRUNC(D1409/100*J1409,0)</f>
        <v>11390</v>
      </c>
      <c r="AC1409" s="91"/>
      <c r="AD1409" s="92" t="s">
        <v>4</v>
      </c>
    </row>
    <row r="1410" spans="2:30" ht="19.7" customHeight="1">
      <c r="B1410" s="88" t="s">
        <v>4</v>
      </c>
      <c r="C1410" s="89" t="s">
        <v>4</v>
      </c>
      <c r="D1410" s="84"/>
      <c r="E1410" s="84"/>
      <c r="F1410" s="84"/>
      <c r="G1410" s="84"/>
      <c r="H1410" s="84"/>
      <c r="I1410" s="84"/>
      <c r="J1410" s="84"/>
      <c r="K1410" s="84"/>
      <c r="L1410" s="84"/>
      <c r="M1410" s="84"/>
      <c r="N1410" s="84"/>
      <c r="O1410" s="84"/>
      <c r="P1410" s="84"/>
      <c r="Q1410" s="84"/>
      <c r="R1410" s="84"/>
      <c r="S1410" s="84"/>
      <c r="T1410" s="84"/>
      <c r="U1410" s="84"/>
      <c r="V1410" s="84"/>
      <c r="W1410" s="84"/>
      <c r="X1410" s="84"/>
      <c r="Y1410" s="84"/>
      <c r="Z1410" s="90"/>
      <c r="AA1410" s="91"/>
      <c r="AB1410" s="91"/>
      <c r="AC1410" s="91"/>
      <c r="AD1410" s="92" t="s">
        <v>4</v>
      </c>
    </row>
    <row r="1411" spans="2:30" ht="19.7" customHeight="1">
      <c r="B1411" s="82" t="s">
        <v>1162</v>
      </c>
      <c r="C1411" s="83" t="s">
        <v>1163</v>
      </c>
      <c r="D1411" s="84"/>
      <c r="E1411" s="84"/>
      <c r="F1411" s="84"/>
      <c r="G1411" s="84"/>
      <c r="H1411" s="84"/>
      <c r="I1411" s="84"/>
      <c r="J1411" s="84"/>
      <c r="K1411" s="84"/>
      <c r="L1411" s="84"/>
      <c r="M1411" s="84"/>
      <c r="N1411" s="84"/>
      <c r="O1411" s="84"/>
      <c r="P1411" s="84"/>
      <c r="Q1411" s="84"/>
      <c r="R1411" s="84"/>
      <c r="S1411" s="84"/>
      <c r="T1411" s="84"/>
      <c r="U1411" s="84"/>
      <c r="V1411" s="84"/>
      <c r="W1411" s="84"/>
      <c r="X1411" s="84"/>
      <c r="Y1411" s="84"/>
      <c r="Z1411" s="85" t="str">
        <f>TEXT(AA1411+AB1411+AC1411,"#,##0")</f>
        <v>244,575</v>
      </c>
      <c r="AA1411" s="86">
        <f>TRUNC(AA1412+AA1413+AA1414+AA1415)</f>
        <v>22864</v>
      </c>
      <c r="AB1411" s="86">
        <f>TRUNC(AB1412+AB1413+AB1414+AB1415)</f>
        <v>88638</v>
      </c>
      <c r="AC1411" s="86">
        <f>TRUNC(AC1412+AC1413+AC1414+AC1415)</f>
        <v>133073</v>
      </c>
      <c r="AD1411" s="87"/>
    </row>
    <row r="1412" spans="2:30" ht="19.7" customHeight="1">
      <c r="B1412" s="88" t="s">
        <v>685</v>
      </c>
      <c r="C1412" s="89" t="s">
        <v>4</v>
      </c>
      <c r="D1412" s="471">
        <v>367000</v>
      </c>
      <c r="E1412" s="471"/>
      <c r="F1412" s="471"/>
      <c r="G1412" s="471"/>
      <c r="H1412" s="471"/>
      <c r="I1412" s="471" t="s">
        <v>593</v>
      </c>
      <c r="J1412" s="471"/>
      <c r="K1412" s="476">
        <f>[186]기계경비적용기준!D7</f>
        <v>1153.3</v>
      </c>
      <c r="L1412" s="471"/>
      <c r="M1412" s="471"/>
      <c r="N1412" s="84" t="s">
        <v>594</v>
      </c>
      <c r="O1412" s="471">
        <v>3144</v>
      </c>
      <c r="P1412" s="471"/>
      <c r="Q1412" s="471"/>
      <c r="R1412" s="84" t="s">
        <v>594</v>
      </c>
      <c r="S1412" s="471" t="s">
        <v>595</v>
      </c>
      <c r="T1412" s="471"/>
      <c r="U1412" s="471"/>
      <c r="V1412" s="84"/>
      <c r="W1412" s="84"/>
      <c r="X1412" s="84"/>
      <c r="Y1412" s="84"/>
      <c r="Z1412" s="90"/>
      <c r="AA1412" s="91"/>
      <c r="AB1412" s="91"/>
      <c r="AC1412" s="91">
        <f>TRUNC(TRUNC(D1412*K1412)/1000) * 1000*O1412*0.0000001</f>
        <v>133073.25839999999</v>
      </c>
      <c r="AD1412" s="92" t="s">
        <v>4</v>
      </c>
    </row>
    <row r="1413" spans="2:30" ht="19.7" customHeight="1">
      <c r="B1413" s="101" t="s">
        <v>596</v>
      </c>
      <c r="C1413" s="102" t="s">
        <v>597</v>
      </c>
      <c r="D1413" s="479">
        <v>39.5</v>
      </c>
      <c r="E1413" s="477"/>
      <c r="F1413" s="477"/>
      <c r="G1413" s="477"/>
      <c r="H1413" s="103" t="s">
        <v>598</v>
      </c>
      <c r="I1413" s="103" t="s">
        <v>594</v>
      </c>
      <c r="J1413" s="477">
        <f>[186]자재단가!R6</f>
        <v>1496</v>
      </c>
      <c r="K1413" s="477"/>
      <c r="L1413" s="477"/>
      <c r="M1413" s="477"/>
      <c r="N1413" s="103"/>
      <c r="O1413" s="103"/>
      <c r="P1413" s="103"/>
      <c r="Q1413" s="103"/>
      <c r="R1413" s="103"/>
      <c r="S1413" s="103"/>
      <c r="T1413" s="103"/>
      <c r="U1413" s="103"/>
      <c r="V1413" s="103"/>
      <c r="W1413" s="103"/>
      <c r="X1413" s="103"/>
      <c r="Y1413" s="103"/>
      <c r="Z1413" s="104"/>
      <c r="AA1413" s="105"/>
      <c r="AB1413" s="105">
        <f>TRUNC(D1413*J1413,0)</f>
        <v>59092</v>
      </c>
      <c r="AC1413" s="105"/>
      <c r="AD1413" s="106" t="s">
        <v>4</v>
      </c>
    </row>
    <row r="1414" spans="2:30" ht="19.7" customHeight="1">
      <c r="B1414" s="88" t="s">
        <v>675</v>
      </c>
      <c r="C1414" s="89" t="s">
        <v>600</v>
      </c>
      <c r="D1414" s="470">
        <v>50</v>
      </c>
      <c r="E1414" s="471"/>
      <c r="F1414" s="471"/>
      <c r="G1414" s="471"/>
      <c r="H1414" s="84" t="s">
        <v>601</v>
      </c>
      <c r="I1414" s="84" t="s">
        <v>594</v>
      </c>
      <c r="J1414" s="471">
        <f>AB1413</f>
        <v>59092</v>
      </c>
      <c r="K1414" s="471"/>
      <c r="L1414" s="471"/>
      <c r="M1414" s="471"/>
      <c r="N1414" s="84"/>
      <c r="O1414" s="84"/>
      <c r="P1414" s="84"/>
      <c r="Q1414" s="84"/>
      <c r="R1414" s="84"/>
      <c r="S1414" s="84"/>
      <c r="T1414" s="84"/>
      <c r="U1414" s="84"/>
      <c r="V1414" s="84"/>
      <c r="W1414" s="84"/>
      <c r="X1414" s="84"/>
      <c r="Y1414" s="84"/>
      <c r="Z1414" s="90"/>
      <c r="AA1414" s="91"/>
      <c r="AB1414" s="91">
        <f>TRUNC(D1414/100*J1414,0)</f>
        <v>29546</v>
      </c>
      <c r="AC1414" s="91"/>
      <c r="AD1414" s="92" t="s">
        <v>4</v>
      </c>
    </row>
    <row r="1415" spans="2:30" ht="19.7" customHeight="1">
      <c r="B1415" s="88" t="s">
        <v>602</v>
      </c>
      <c r="C1415" s="89" t="s">
        <v>4</v>
      </c>
      <c r="D1415" s="472">
        <v>1</v>
      </c>
      <c r="E1415" s="471"/>
      <c r="F1415" s="471"/>
      <c r="G1415" s="84" t="s">
        <v>98</v>
      </c>
      <c r="H1415" s="84" t="s">
        <v>594</v>
      </c>
      <c r="I1415" s="471">
        <f>[186]노임단가!L55</f>
        <v>109748</v>
      </c>
      <c r="J1415" s="471"/>
      <c r="K1415" s="471"/>
      <c r="L1415" s="471"/>
      <c r="M1415" s="84" t="s">
        <v>594</v>
      </c>
      <c r="N1415" s="471" t="s">
        <v>603</v>
      </c>
      <c r="O1415" s="471"/>
      <c r="P1415" s="471"/>
      <c r="Q1415" s="471"/>
      <c r="R1415" s="471"/>
      <c r="S1415" s="471"/>
      <c r="T1415" s="471"/>
      <c r="U1415" s="471"/>
      <c r="V1415" s="471"/>
      <c r="W1415" s="84"/>
      <c r="X1415" s="84"/>
      <c r="Y1415" s="84"/>
      <c r="Z1415" s="90"/>
      <c r="AA1415" s="91">
        <f>TRUNC(D1415*I1415*[186]기계경비적용기준!E18,0)</f>
        <v>22864</v>
      </c>
      <c r="AB1415" s="91"/>
      <c r="AC1415" s="91"/>
      <c r="AD1415" s="92" t="s">
        <v>4</v>
      </c>
    </row>
    <row r="1416" spans="2:30" ht="19.7" customHeight="1">
      <c r="B1416" s="88" t="s">
        <v>4</v>
      </c>
      <c r="C1416" s="89" t="s">
        <v>4</v>
      </c>
      <c r="D1416" s="84"/>
      <c r="E1416" s="84"/>
      <c r="F1416" s="84"/>
      <c r="G1416" s="84"/>
      <c r="H1416" s="84"/>
      <c r="I1416" s="84"/>
      <c r="J1416" s="84"/>
      <c r="K1416" s="84"/>
      <c r="L1416" s="84"/>
      <c r="M1416" s="84"/>
      <c r="N1416" s="84"/>
      <c r="O1416" s="84"/>
      <c r="P1416" s="84"/>
      <c r="Q1416" s="84"/>
      <c r="R1416" s="84"/>
      <c r="S1416" s="84"/>
      <c r="T1416" s="84"/>
      <c r="U1416" s="84"/>
      <c r="V1416" s="84"/>
      <c r="W1416" s="84"/>
      <c r="X1416" s="84"/>
      <c r="Y1416" s="84"/>
      <c r="Z1416" s="90"/>
      <c r="AA1416" s="91"/>
      <c r="AB1416" s="91"/>
      <c r="AC1416" s="91"/>
      <c r="AD1416" s="92" t="s">
        <v>4</v>
      </c>
    </row>
    <row r="1417" spans="2:30" ht="19.7" customHeight="1">
      <c r="B1417" s="82" t="s">
        <v>1164</v>
      </c>
      <c r="C1417" s="83" t="s">
        <v>1165</v>
      </c>
      <c r="D1417" s="84"/>
      <c r="E1417" s="84"/>
      <c r="F1417" s="84"/>
      <c r="G1417" s="84"/>
      <c r="H1417" s="84"/>
      <c r="I1417" s="84"/>
      <c r="J1417" s="84"/>
      <c r="K1417" s="84"/>
      <c r="L1417" s="84"/>
      <c r="M1417" s="84"/>
      <c r="N1417" s="84"/>
      <c r="O1417" s="84"/>
      <c r="P1417" s="84"/>
      <c r="Q1417" s="84"/>
      <c r="R1417" s="84"/>
      <c r="S1417" s="84"/>
      <c r="T1417" s="84"/>
      <c r="U1417" s="84"/>
      <c r="V1417" s="84"/>
      <c r="W1417" s="84"/>
      <c r="X1417" s="84"/>
      <c r="Y1417" s="84"/>
      <c r="Z1417" s="85" t="str">
        <f>TEXT(AA1417+AB1417+AC1417,"#,##0")</f>
        <v>243</v>
      </c>
      <c r="AA1417" s="86">
        <f>TRUNC(AA1418)</f>
        <v>0</v>
      </c>
      <c r="AB1417" s="86">
        <f>TRUNC(AB1418)</f>
        <v>0</v>
      </c>
      <c r="AC1417" s="86">
        <f>TRUNC(AC1418)</f>
        <v>243</v>
      </c>
      <c r="AD1417" s="87"/>
    </row>
    <row r="1418" spans="2:30" ht="19.7" customHeight="1">
      <c r="B1418" s="88" t="s">
        <v>685</v>
      </c>
      <c r="C1418" s="89" t="s">
        <v>4</v>
      </c>
      <c r="D1418" s="471">
        <v>775000</v>
      </c>
      <c r="E1418" s="471"/>
      <c r="F1418" s="471"/>
      <c r="G1418" s="471"/>
      <c r="H1418" s="471"/>
      <c r="I1418" s="471" t="s">
        <v>605</v>
      </c>
      <c r="J1418" s="471"/>
      <c r="K1418" s="471">
        <v>3144</v>
      </c>
      <c r="L1418" s="471"/>
      <c r="M1418" s="471"/>
      <c r="N1418" s="84" t="s">
        <v>594</v>
      </c>
      <c r="O1418" s="471" t="s">
        <v>595</v>
      </c>
      <c r="P1418" s="471"/>
      <c r="Q1418" s="471"/>
      <c r="R1418" s="84"/>
      <c r="S1418" s="84"/>
      <c r="T1418" s="84"/>
      <c r="U1418" s="84"/>
      <c r="V1418" s="84"/>
      <c r="W1418" s="84"/>
      <c r="X1418" s="84"/>
      <c r="Y1418" s="84"/>
      <c r="Z1418" s="90"/>
      <c r="AA1418" s="91"/>
      <c r="AB1418" s="91"/>
      <c r="AC1418" s="91">
        <f>TRUNC(D1418*K1418*0.0000001,0)</f>
        <v>243</v>
      </c>
      <c r="AD1418" s="92" t="s">
        <v>4</v>
      </c>
    </row>
    <row r="1419" spans="2:30" ht="19.7" customHeight="1">
      <c r="B1419" s="88" t="s">
        <v>4</v>
      </c>
      <c r="C1419" s="89" t="s">
        <v>4</v>
      </c>
      <c r="D1419" s="84"/>
      <c r="E1419" s="84"/>
      <c r="F1419" s="84"/>
      <c r="G1419" s="84"/>
      <c r="H1419" s="84"/>
      <c r="I1419" s="84"/>
      <c r="J1419" s="84"/>
      <c r="K1419" s="84"/>
      <c r="L1419" s="84"/>
      <c r="M1419" s="84"/>
      <c r="N1419" s="84"/>
      <c r="O1419" s="84"/>
      <c r="P1419" s="84"/>
      <c r="Q1419" s="84"/>
      <c r="R1419" s="84"/>
      <c r="S1419" s="84"/>
      <c r="T1419" s="84"/>
      <c r="U1419" s="84"/>
      <c r="V1419" s="84"/>
      <c r="W1419" s="84"/>
      <c r="X1419" s="84"/>
      <c r="Y1419" s="84"/>
      <c r="Z1419" s="90"/>
      <c r="AA1419" s="91"/>
      <c r="AB1419" s="91"/>
      <c r="AC1419" s="91"/>
      <c r="AD1419" s="92" t="s">
        <v>4</v>
      </c>
    </row>
    <row r="1420" spans="2:30" ht="19.7" customHeight="1">
      <c r="B1420" s="82" t="s">
        <v>1166</v>
      </c>
      <c r="C1420" s="83" t="s">
        <v>1165</v>
      </c>
      <c r="D1420" s="84"/>
      <c r="E1420" s="84"/>
      <c r="F1420" s="84"/>
      <c r="G1420" s="84"/>
      <c r="H1420" s="84"/>
      <c r="I1420" s="84"/>
      <c r="J1420" s="84"/>
      <c r="K1420" s="84"/>
      <c r="L1420" s="84"/>
      <c r="M1420" s="84"/>
      <c r="N1420" s="84"/>
      <c r="O1420" s="84"/>
      <c r="P1420" s="84"/>
      <c r="Q1420" s="84"/>
      <c r="R1420" s="84"/>
      <c r="S1420" s="84"/>
      <c r="T1420" s="84"/>
      <c r="U1420" s="84"/>
      <c r="V1420" s="84"/>
      <c r="W1420" s="84"/>
      <c r="X1420" s="84"/>
      <c r="Y1420" s="84"/>
      <c r="Z1420" s="85" t="str">
        <f>TEXT(AA1420+AB1420+AC1420,"#,##0")</f>
        <v>466</v>
      </c>
      <c r="AA1420" s="86">
        <f>TRUNC(AA1421)</f>
        <v>0</v>
      </c>
      <c r="AB1420" s="86">
        <f>TRUNC(AB1421)</f>
        <v>0</v>
      </c>
      <c r="AC1420" s="86">
        <f>TRUNC(AC1421)</f>
        <v>466</v>
      </c>
      <c r="AD1420" s="87"/>
    </row>
    <row r="1421" spans="2:30" ht="19.7" customHeight="1">
      <c r="B1421" s="88" t="s">
        <v>685</v>
      </c>
      <c r="C1421" s="89" t="s">
        <v>4</v>
      </c>
      <c r="D1421" s="471">
        <v>1483000</v>
      </c>
      <c r="E1421" s="471"/>
      <c r="F1421" s="471"/>
      <c r="G1421" s="471"/>
      <c r="H1421" s="471"/>
      <c r="I1421" s="471" t="s">
        <v>605</v>
      </c>
      <c r="J1421" s="471"/>
      <c r="K1421" s="471">
        <v>3144</v>
      </c>
      <c r="L1421" s="471"/>
      <c r="M1421" s="471"/>
      <c r="N1421" s="84" t="s">
        <v>594</v>
      </c>
      <c r="O1421" s="471" t="s">
        <v>595</v>
      </c>
      <c r="P1421" s="471"/>
      <c r="Q1421" s="471"/>
      <c r="R1421" s="84"/>
      <c r="S1421" s="84"/>
      <c r="T1421" s="84"/>
      <c r="U1421" s="84"/>
      <c r="V1421" s="84"/>
      <c r="W1421" s="84"/>
      <c r="X1421" s="84"/>
      <c r="Y1421" s="84"/>
      <c r="Z1421" s="90"/>
      <c r="AA1421" s="91"/>
      <c r="AB1421" s="91"/>
      <c r="AC1421" s="91">
        <f>TRUNC(D1421*K1421*0.0000001,0)</f>
        <v>466</v>
      </c>
      <c r="AD1421" s="92" t="s">
        <v>4</v>
      </c>
    </row>
    <row r="1422" spans="2:30" ht="19.7" customHeight="1">
      <c r="B1422" s="88" t="s">
        <v>4</v>
      </c>
      <c r="C1422" s="89" t="s">
        <v>4</v>
      </c>
      <c r="D1422" s="84"/>
      <c r="E1422" s="84"/>
      <c r="F1422" s="84"/>
      <c r="G1422" s="84"/>
      <c r="H1422" s="84"/>
      <c r="I1422" s="84"/>
      <c r="J1422" s="84"/>
      <c r="K1422" s="84"/>
      <c r="L1422" s="84"/>
      <c r="M1422" s="84"/>
      <c r="N1422" s="84"/>
      <c r="O1422" s="84"/>
      <c r="P1422" s="84"/>
      <c r="Q1422" s="84"/>
      <c r="R1422" s="84"/>
      <c r="S1422" s="84"/>
      <c r="T1422" s="84"/>
      <c r="U1422" s="84"/>
      <c r="V1422" s="84"/>
      <c r="W1422" s="84"/>
      <c r="X1422" s="84"/>
      <c r="Y1422" s="84"/>
      <c r="Z1422" s="90"/>
      <c r="AA1422" s="91"/>
      <c r="AB1422" s="91"/>
      <c r="AC1422" s="91"/>
      <c r="AD1422" s="92" t="s">
        <v>4</v>
      </c>
    </row>
    <row r="1423" spans="2:30" ht="19.7" customHeight="1">
      <c r="B1423" s="82" t="s">
        <v>1167</v>
      </c>
      <c r="C1423" s="83" t="s">
        <v>1168</v>
      </c>
      <c r="D1423" s="84"/>
      <c r="E1423" s="84"/>
      <c r="F1423" s="84"/>
      <c r="G1423" s="84"/>
      <c r="H1423" s="84"/>
      <c r="I1423" s="84"/>
      <c r="J1423" s="84"/>
      <c r="K1423" s="84"/>
      <c r="L1423" s="84"/>
      <c r="M1423" s="84"/>
      <c r="N1423" s="84"/>
      <c r="O1423" s="84"/>
      <c r="P1423" s="84"/>
      <c r="Q1423" s="84"/>
      <c r="R1423" s="84"/>
      <c r="S1423" s="84"/>
      <c r="T1423" s="84"/>
      <c r="U1423" s="84"/>
      <c r="V1423" s="84"/>
      <c r="W1423" s="84"/>
      <c r="X1423" s="84"/>
      <c r="Y1423" s="84"/>
      <c r="Z1423" s="85" t="str">
        <f>TEXT(AA1423+AB1423+AC1423,"#,##0")</f>
        <v>42,175</v>
      </c>
      <c r="AA1423" s="86">
        <f>TRUNC(AA1424+AA1425+AA1426+AA1427)</f>
        <v>22864</v>
      </c>
      <c r="AB1423" s="86">
        <f>TRUNC(AB1424+AB1425+AB1426+AB1427)</f>
        <v>5935</v>
      </c>
      <c r="AC1423" s="86">
        <f>TRUNC(AC1424+AC1425+AC1426+AC1427)</f>
        <v>13376</v>
      </c>
      <c r="AD1423" s="87"/>
    </row>
    <row r="1424" spans="2:30" ht="19.7" customHeight="1">
      <c r="B1424" s="88" t="s">
        <v>592</v>
      </c>
      <c r="C1424" s="89" t="s">
        <v>4</v>
      </c>
      <c r="D1424" s="471">
        <v>45593</v>
      </c>
      <c r="E1424" s="471"/>
      <c r="F1424" s="471"/>
      <c r="G1424" s="471"/>
      <c r="H1424" s="471"/>
      <c r="I1424" s="471" t="s">
        <v>593</v>
      </c>
      <c r="J1424" s="471"/>
      <c r="K1424" s="476">
        <f>[186]기계경비적용기준!D7</f>
        <v>1153.3</v>
      </c>
      <c r="L1424" s="471"/>
      <c r="M1424" s="471"/>
      <c r="N1424" s="84" t="s">
        <v>594</v>
      </c>
      <c r="O1424" s="471">
        <v>2544</v>
      </c>
      <c r="P1424" s="471"/>
      <c r="Q1424" s="471"/>
      <c r="R1424" s="84" t="s">
        <v>594</v>
      </c>
      <c r="S1424" s="471" t="s">
        <v>595</v>
      </c>
      <c r="T1424" s="471"/>
      <c r="U1424" s="471"/>
      <c r="V1424" s="84"/>
      <c r="W1424" s="84"/>
      <c r="X1424" s="84"/>
      <c r="Y1424" s="84"/>
      <c r="Z1424" s="90"/>
      <c r="AA1424" s="91"/>
      <c r="AB1424" s="91"/>
      <c r="AC1424" s="91">
        <f>TRUNC(TRUNC(D1424*K1424)/1000) * 1000*O1424*0.0000001</f>
        <v>13376.860799999999</v>
      </c>
      <c r="AD1424" s="92" t="s">
        <v>4</v>
      </c>
    </row>
    <row r="1425" spans="2:30" ht="19.7" customHeight="1">
      <c r="B1425" s="88" t="s">
        <v>596</v>
      </c>
      <c r="C1425" s="89" t="s">
        <v>597</v>
      </c>
      <c r="D1425" s="470">
        <v>3.2</v>
      </c>
      <c r="E1425" s="471"/>
      <c r="F1425" s="471"/>
      <c r="G1425" s="471"/>
      <c r="H1425" s="84" t="s">
        <v>598</v>
      </c>
      <c r="I1425" s="84" t="s">
        <v>594</v>
      </c>
      <c r="J1425" s="471">
        <f>[186]자재단가!R6</f>
        <v>1496</v>
      </c>
      <c r="K1425" s="471"/>
      <c r="L1425" s="471"/>
      <c r="M1425" s="471"/>
      <c r="N1425" s="84"/>
      <c r="O1425" s="84"/>
      <c r="P1425" s="84"/>
      <c r="Q1425" s="84"/>
      <c r="R1425" s="84"/>
      <c r="S1425" s="84"/>
      <c r="T1425" s="84"/>
      <c r="U1425" s="84"/>
      <c r="V1425" s="84"/>
      <c r="W1425" s="84"/>
      <c r="X1425" s="84"/>
      <c r="Y1425" s="84"/>
      <c r="Z1425" s="90"/>
      <c r="AA1425" s="91"/>
      <c r="AB1425" s="91">
        <f>TRUNC(D1425*J1425,0)</f>
        <v>4787</v>
      </c>
      <c r="AC1425" s="91"/>
      <c r="AD1425" s="92" t="s">
        <v>4</v>
      </c>
    </row>
    <row r="1426" spans="2:30" ht="19.7" customHeight="1">
      <c r="B1426" s="88" t="s">
        <v>599</v>
      </c>
      <c r="C1426" s="89" t="s">
        <v>600</v>
      </c>
      <c r="D1426" s="470">
        <v>24</v>
      </c>
      <c r="E1426" s="471"/>
      <c r="F1426" s="471"/>
      <c r="G1426" s="471"/>
      <c r="H1426" s="84" t="s">
        <v>601</v>
      </c>
      <c r="I1426" s="84" t="s">
        <v>594</v>
      </c>
      <c r="J1426" s="471">
        <f>AB1425</f>
        <v>4787</v>
      </c>
      <c r="K1426" s="471"/>
      <c r="L1426" s="471"/>
      <c r="M1426" s="471"/>
      <c r="N1426" s="84"/>
      <c r="O1426" s="84"/>
      <c r="P1426" s="84"/>
      <c r="Q1426" s="84"/>
      <c r="R1426" s="84"/>
      <c r="S1426" s="84"/>
      <c r="T1426" s="84"/>
      <c r="U1426" s="84"/>
      <c r="V1426" s="84"/>
      <c r="W1426" s="84"/>
      <c r="X1426" s="84"/>
      <c r="Y1426" s="84"/>
      <c r="Z1426" s="90"/>
      <c r="AA1426" s="91"/>
      <c r="AB1426" s="91">
        <f>TRUNC(D1426/100*J1426,0)</f>
        <v>1148</v>
      </c>
      <c r="AC1426" s="91"/>
      <c r="AD1426" s="92" t="s">
        <v>4</v>
      </c>
    </row>
    <row r="1427" spans="2:30" ht="19.7" customHeight="1">
      <c r="B1427" s="88" t="s">
        <v>602</v>
      </c>
      <c r="C1427" s="89" t="s">
        <v>4</v>
      </c>
      <c r="D1427" s="472">
        <v>1</v>
      </c>
      <c r="E1427" s="471"/>
      <c r="F1427" s="471"/>
      <c r="G1427" s="84" t="s">
        <v>98</v>
      </c>
      <c r="H1427" s="84" t="s">
        <v>594</v>
      </c>
      <c r="I1427" s="471">
        <f>[186]노임단가!L55</f>
        <v>109748</v>
      </c>
      <c r="J1427" s="471"/>
      <c r="K1427" s="471"/>
      <c r="L1427" s="471"/>
      <c r="M1427" s="84" t="s">
        <v>594</v>
      </c>
      <c r="N1427" s="471" t="s">
        <v>603</v>
      </c>
      <c r="O1427" s="471"/>
      <c r="P1427" s="471"/>
      <c r="Q1427" s="471"/>
      <c r="R1427" s="471"/>
      <c r="S1427" s="471"/>
      <c r="T1427" s="471"/>
      <c r="U1427" s="471"/>
      <c r="V1427" s="471"/>
      <c r="W1427" s="84"/>
      <c r="X1427" s="84"/>
      <c r="Y1427" s="84"/>
      <c r="Z1427" s="90"/>
      <c r="AA1427" s="91">
        <f>TRUNC(D1427*I1427*[186]기계경비적용기준!E18,0)</f>
        <v>22864</v>
      </c>
      <c r="AB1427" s="91"/>
      <c r="AC1427" s="91"/>
      <c r="AD1427" s="92" t="s">
        <v>4</v>
      </c>
    </row>
    <row r="1428" spans="2:30" ht="19.7" customHeight="1">
      <c r="B1428" s="88" t="s">
        <v>4</v>
      </c>
      <c r="C1428" s="89" t="s">
        <v>4</v>
      </c>
      <c r="D1428" s="84"/>
      <c r="E1428" s="84"/>
      <c r="F1428" s="84"/>
      <c r="G1428" s="84"/>
      <c r="H1428" s="84"/>
      <c r="I1428" s="84"/>
      <c r="J1428" s="84"/>
      <c r="K1428" s="84"/>
      <c r="L1428" s="84"/>
      <c r="M1428" s="84"/>
      <c r="N1428" s="84"/>
      <c r="O1428" s="84"/>
      <c r="P1428" s="84"/>
      <c r="Q1428" s="84"/>
      <c r="R1428" s="84"/>
      <c r="S1428" s="84"/>
      <c r="T1428" s="84"/>
      <c r="U1428" s="84"/>
      <c r="V1428" s="84"/>
      <c r="W1428" s="84"/>
      <c r="X1428" s="84"/>
      <c r="Y1428" s="84"/>
      <c r="Z1428" s="90"/>
      <c r="AA1428" s="91"/>
      <c r="AB1428" s="91"/>
      <c r="AC1428" s="91"/>
      <c r="AD1428" s="92" t="s">
        <v>4</v>
      </c>
    </row>
    <row r="1429" spans="2:30" ht="19.7" customHeight="1">
      <c r="B1429" s="82" t="s">
        <v>1169</v>
      </c>
      <c r="C1429" s="83" t="s">
        <v>1170</v>
      </c>
      <c r="D1429" s="84"/>
      <c r="E1429" s="84"/>
      <c r="F1429" s="84"/>
      <c r="G1429" s="84"/>
      <c r="H1429" s="84"/>
      <c r="I1429" s="84"/>
      <c r="J1429" s="84"/>
      <c r="K1429" s="84"/>
      <c r="L1429" s="84"/>
      <c r="M1429" s="84"/>
      <c r="N1429" s="84"/>
      <c r="O1429" s="84"/>
      <c r="P1429" s="84"/>
      <c r="Q1429" s="84"/>
      <c r="R1429" s="84"/>
      <c r="S1429" s="84"/>
      <c r="T1429" s="84"/>
      <c r="U1429" s="84"/>
      <c r="V1429" s="84"/>
      <c r="W1429" s="84"/>
      <c r="X1429" s="84"/>
      <c r="Y1429" s="84"/>
      <c r="Z1429" s="85" t="str">
        <f>TEXT(AA1429+AB1429+AC1429,"#,##0")</f>
        <v>15,761</v>
      </c>
      <c r="AA1429" s="86">
        <f>TRUNC(AA1430+AA1431)</f>
        <v>0</v>
      </c>
      <c r="AB1429" s="86">
        <f>TRUNC(AB1430+AB1431)</f>
        <v>1041</v>
      </c>
      <c r="AC1429" s="86">
        <f>TRUNC(AC1430+AC1431)</f>
        <v>14720</v>
      </c>
      <c r="AD1429" s="87"/>
    </row>
    <row r="1430" spans="2:30" ht="19.7" customHeight="1">
      <c r="B1430" s="88" t="s">
        <v>685</v>
      </c>
      <c r="C1430" s="89" t="s">
        <v>4</v>
      </c>
      <c r="D1430" s="471">
        <v>23000000</v>
      </c>
      <c r="E1430" s="471"/>
      <c r="F1430" s="471"/>
      <c r="G1430" s="471"/>
      <c r="H1430" s="471"/>
      <c r="I1430" s="471" t="s">
        <v>605</v>
      </c>
      <c r="J1430" s="471"/>
      <c r="K1430" s="471">
        <v>6400</v>
      </c>
      <c r="L1430" s="471"/>
      <c r="M1430" s="471"/>
      <c r="N1430" s="84" t="s">
        <v>594</v>
      </c>
      <c r="O1430" s="471" t="s">
        <v>595</v>
      </c>
      <c r="P1430" s="471"/>
      <c r="Q1430" s="471"/>
      <c r="R1430" s="84"/>
      <c r="S1430" s="84"/>
      <c r="T1430" s="84"/>
      <c r="U1430" s="84"/>
      <c r="V1430" s="84"/>
      <c r="W1430" s="84"/>
      <c r="X1430" s="84"/>
      <c r="Y1430" s="84"/>
      <c r="Z1430" s="90"/>
      <c r="AA1430" s="91"/>
      <c r="AB1430" s="91"/>
      <c r="AC1430" s="91">
        <f>TRUNC(D1430*K1430*0.0000001,0)</f>
        <v>14720</v>
      </c>
      <c r="AD1430" s="92" t="s">
        <v>4</v>
      </c>
    </row>
    <row r="1431" spans="2:30" ht="19.7" customHeight="1">
      <c r="B1431" s="88" t="s">
        <v>596</v>
      </c>
      <c r="C1431" s="89" t="s">
        <v>1082</v>
      </c>
      <c r="D1431" s="470">
        <v>15.1</v>
      </c>
      <c r="E1431" s="471"/>
      <c r="F1431" s="471"/>
      <c r="G1431" s="471"/>
      <c r="H1431" s="84" t="s">
        <v>4</v>
      </c>
      <c r="I1431" s="84" t="s">
        <v>594</v>
      </c>
      <c r="J1431" s="471">
        <f>[186]자재단가!R9</f>
        <v>69</v>
      </c>
      <c r="K1431" s="471"/>
      <c r="L1431" s="471"/>
      <c r="M1431" s="471"/>
      <c r="N1431" s="84"/>
      <c r="O1431" s="84"/>
      <c r="P1431" s="84"/>
      <c r="Q1431" s="84"/>
      <c r="R1431" s="84"/>
      <c r="S1431" s="84"/>
      <c r="T1431" s="84"/>
      <c r="U1431" s="84"/>
      <c r="V1431" s="84"/>
      <c r="W1431" s="84"/>
      <c r="X1431" s="84"/>
      <c r="Y1431" s="84"/>
      <c r="Z1431" s="90"/>
      <c r="AA1431" s="91"/>
      <c r="AB1431" s="91">
        <f>TRUNC(D1431*J1431,0)</f>
        <v>1041</v>
      </c>
      <c r="AC1431" s="91"/>
      <c r="AD1431" s="92" t="s">
        <v>4</v>
      </c>
    </row>
    <row r="1432" spans="2:30" ht="19.7" customHeight="1">
      <c r="B1432" s="88" t="s">
        <v>4</v>
      </c>
      <c r="C1432" s="89" t="s">
        <v>4</v>
      </c>
      <c r="D1432" s="84"/>
      <c r="E1432" s="84"/>
      <c r="F1432" s="84"/>
      <c r="G1432" s="84"/>
      <c r="H1432" s="84"/>
      <c r="I1432" s="84"/>
      <c r="J1432" s="84"/>
      <c r="K1432" s="84"/>
      <c r="L1432" s="84"/>
      <c r="M1432" s="84"/>
      <c r="N1432" s="84"/>
      <c r="O1432" s="84"/>
      <c r="P1432" s="84"/>
      <c r="Q1432" s="84"/>
      <c r="R1432" s="84"/>
      <c r="S1432" s="84"/>
      <c r="T1432" s="84"/>
      <c r="U1432" s="84"/>
      <c r="V1432" s="84"/>
      <c r="W1432" s="84"/>
      <c r="X1432" s="84"/>
      <c r="Y1432" s="84"/>
      <c r="Z1432" s="90"/>
      <c r="AA1432" s="91"/>
      <c r="AB1432" s="91"/>
      <c r="AC1432" s="91"/>
      <c r="AD1432" s="92" t="s">
        <v>4</v>
      </c>
    </row>
    <row r="1433" spans="2:30" ht="19.7" customHeight="1">
      <c r="B1433" s="82" t="s">
        <v>1171</v>
      </c>
      <c r="C1433" s="83" t="s">
        <v>1172</v>
      </c>
      <c r="D1433" s="84"/>
      <c r="E1433" s="84"/>
      <c r="F1433" s="84"/>
      <c r="G1433" s="84"/>
      <c r="H1433" s="84"/>
      <c r="I1433" s="84"/>
      <c r="J1433" s="84"/>
      <c r="K1433" s="84"/>
      <c r="L1433" s="84"/>
      <c r="M1433" s="84"/>
      <c r="N1433" s="84"/>
      <c r="O1433" s="84"/>
      <c r="P1433" s="84"/>
      <c r="Q1433" s="84"/>
      <c r="R1433" s="84"/>
      <c r="S1433" s="84"/>
      <c r="T1433" s="84"/>
      <c r="U1433" s="84"/>
      <c r="V1433" s="84"/>
      <c r="W1433" s="84"/>
      <c r="X1433" s="84"/>
      <c r="Y1433" s="84"/>
      <c r="Z1433" s="85" t="str">
        <f>TEXT(AA1433+AB1433+AC1433,"#,##0")</f>
        <v>44,804</v>
      </c>
      <c r="AA1433" s="86">
        <f>TRUNC(AA1434+AA1435+AA1436+AA1437)</f>
        <v>18896</v>
      </c>
      <c r="AB1433" s="86">
        <f>TRUNC(AB1434+AB1435+AB1436+AB1437)</f>
        <v>18085</v>
      </c>
      <c r="AC1433" s="86">
        <f>TRUNC(AC1434+AC1435+AC1436+AC1437)</f>
        <v>7823</v>
      </c>
      <c r="AD1433" s="87"/>
    </row>
    <row r="1434" spans="2:30" ht="19.7" customHeight="1">
      <c r="B1434" s="88" t="s">
        <v>592</v>
      </c>
      <c r="C1434" s="89" t="s">
        <v>4</v>
      </c>
      <c r="D1434" s="471">
        <v>38257000</v>
      </c>
      <c r="E1434" s="471"/>
      <c r="F1434" s="471"/>
      <c r="G1434" s="471"/>
      <c r="H1434" s="471"/>
      <c r="I1434" s="471" t="s">
        <v>605</v>
      </c>
      <c r="J1434" s="471"/>
      <c r="K1434" s="471">
        <v>2045</v>
      </c>
      <c r="L1434" s="471"/>
      <c r="M1434" s="471"/>
      <c r="N1434" s="84" t="s">
        <v>594</v>
      </c>
      <c r="O1434" s="471" t="s">
        <v>595</v>
      </c>
      <c r="P1434" s="471"/>
      <c r="Q1434" s="471"/>
      <c r="R1434" s="84"/>
      <c r="S1434" s="84"/>
      <c r="T1434" s="84"/>
      <c r="U1434" s="84"/>
      <c r="V1434" s="84"/>
      <c r="W1434" s="84"/>
      <c r="X1434" s="84"/>
      <c r="Y1434" s="84"/>
      <c r="Z1434" s="90"/>
      <c r="AA1434" s="91"/>
      <c r="AB1434" s="91"/>
      <c r="AC1434" s="91">
        <f>TRUNC(D1434*K1434*0.0000001,0)</f>
        <v>7823</v>
      </c>
      <c r="AD1434" s="92" t="s">
        <v>4</v>
      </c>
    </row>
    <row r="1435" spans="2:30" ht="19.7" customHeight="1">
      <c r="B1435" s="88" t="s">
        <v>596</v>
      </c>
      <c r="C1435" s="89" t="s">
        <v>597</v>
      </c>
      <c r="D1435" s="470">
        <v>9.3000000000000007</v>
      </c>
      <c r="E1435" s="471"/>
      <c r="F1435" s="471"/>
      <c r="G1435" s="471"/>
      <c r="H1435" s="84" t="s">
        <v>598</v>
      </c>
      <c r="I1435" s="84" t="s">
        <v>594</v>
      </c>
      <c r="J1435" s="471">
        <f>[186]자재단가!R6</f>
        <v>1496</v>
      </c>
      <c r="K1435" s="471"/>
      <c r="L1435" s="471"/>
      <c r="M1435" s="471"/>
      <c r="N1435" s="84"/>
      <c r="O1435" s="84"/>
      <c r="P1435" s="84"/>
      <c r="Q1435" s="84"/>
      <c r="R1435" s="84"/>
      <c r="S1435" s="84"/>
      <c r="T1435" s="84"/>
      <c r="U1435" s="84"/>
      <c r="V1435" s="84"/>
      <c r="W1435" s="84"/>
      <c r="X1435" s="84"/>
      <c r="Y1435" s="84"/>
      <c r="Z1435" s="90"/>
      <c r="AA1435" s="91"/>
      <c r="AB1435" s="91">
        <f>TRUNC(D1435*J1435,0)</f>
        <v>13912</v>
      </c>
      <c r="AC1435" s="91"/>
      <c r="AD1435" s="92" t="s">
        <v>4</v>
      </c>
    </row>
    <row r="1436" spans="2:30" ht="19.7" customHeight="1">
      <c r="B1436" s="88" t="s">
        <v>599</v>
      </c>
      <c r="C1436" s="89" t="s">
        <v>600</v>
      </c>
      <c r="D1436" s="470">
        <v>30</v>
      </c>
      <c r="E1436" s="471"/>
      <c r="F1436" s="471"/>
      <c r="G1436" s="471"/>
      <c r="H1436" s="84" t="s">
        <v>601</v>
      </c>
      <c r="I1436" s="84" t="s">
        <v>594</v>
      </c>
      <c r="J1436" s="471">
        <f>AB1435</f>
        <v>13912</v>
      </c>
      <c r="K1436" s="471"/>
      <c r="L1436" s="471"/>
      <c r="M1436" s="471"/>
      <c r="N1436" s="84"/>
      <c r="O1436" s="84"/>
      <c r="P1436" s="84"/>
      <c r="Q1436" s="84"/>
      <c r="R1436" s="84"/>
      <c r="S1436" s="84"/>
      <c r="T1436" s="84"/>
      <c r="U1436" s="84"/>
      <c r="V1436" s="84"/>
      <c r="W1436" s="84"/>
      <c r="X1436" s="84"/>
      <c r="Y1436" s="84"/>
      <c r="Z1436" s="90"/>
      <c r="AA1436" s="91"/>
      <c r="AB1436" s="91">
        <f>TRUNC(D1436/100*J1436,0)</f>
        <v>4173</v>
      </c>
      <c r="AC1436" s="91"/>
      <c r="AD1436" s="92" t="s">
        <v>4</v>
      </c>
    </row>
    <row r="1437" spans="2:30" ht="19.7" customHeight="1">
      <c r="B1437" s="88" t="s">
        <v>234</v>
      </c>
      <c r="C1437" s="89" t="s">
        <v>4</v>
      </c>
      <c r="D1437" s="472">
        <v>1</v>
      </c>
      <c r="E1437" s="471"/>
      <c r="F1437" s="471"/>
      <c r="G1437" s="84" t="s">
        <v>98</v>
      </c>
      <c r="H1437" s="84" t="s">
        <v>594</v>
      </c>
      <c r="I1437" s="471">
        <f>[186]노임단가!L57</f>
        <v>90701</v>
      </c>
      <c r="J1437" s="471"/>
      <c r="K1437" s="471"/>
      <c r="L1437" s="471"/>
      <c r="M1437" s="84" t="s">
        <v>594</v>
      </c>
      <c r="N1437" s="471" t="s">
        <v>603</v>
      </c>
      <c r="O1437" s="471"/>
      <c r="P1437" s="471"/>
      <c r="Q1437" s="471"/>
      <c r="R1437" s="471"/>
      <c r="S1437" s="471"/>
      <c r="T1437" s="471"/>
      <c r="U1437" s="471"/>
      <c r="V1437" s="471"/>
      <c r="W1437" s="84"/>
      <c r="X1437" s="84"/>
      <c r="Y1437" s="84"/>
      <c r="Z1437" s="90"/>
      <c r="AA1437" s="91">
        <f>TRUNC(D1437*I1437*[186]기계경비적용기준!E18,0)</f>
        <v>18896</v>
      </c>
      <c r="AB1437" s="91"/>
      <c r="AC1437" s="91"/>
      <c r="AD1437" s="92" t="s">
        <v>4</v>
      </c>
    </row>
    <row r="1438" spans="2:30" ht="19.7" customHeight="1">
      <c r="B1438" s="88" t="s">
        <v>4</v>
      </c>
      <c r="C1438" s="89" t="s">
        <v>4</v>
      </c>
      <c r="D1438" s="84"/>
      <c r="E1438" s="84"/>
      <c r="F1438" s="84"/>
      <c r="G1438" s="84"/>
      <c r="H1438" s="84"/>
      <c r="I1438" s="84"/>
      <c r="J1438" s="84"/>
      <c r="K1438" s="84"/>
      <c r="L1438" s="84"/>
      <c r="M1438" s="84"/>
      <c r="N1438" s="84"/>
      <c r="O1438" s="84"/>
      <c r="P1438" s="84"/>
      <c r="Q1438" s="84"/>
      <c r="R1438" s="84"/>
      <c r="S1438" s="84"/>
      <c r="T1438" s="84"/>
      <c r="U1438" s="84"/>
      <c r="V1438" s="84"/>
      <c r="W1438" s="84"/>
      <c r="X1438" s="84"/>
      <c r="Y1438" s="84"/>
      <c r="Z1438" s="90"/>
      <c r="AA1438" s="91"/>
      <c r="AB1438" s="91"/>
      <c r="AC1438" s="91"/>
      <c r="AD1438" s="92" t="s">
        <v>4</v>
      </c>
    </row>
    <row r="1439" spans="2:30" ht="19.7" customHeight="1">
      <c r="B1439" s="107" t="s">
        <v>1173</v>
      </c>
      <c r="C1439" s="108" t="s">
        <v>1174</v>
      </c>
      <c r="D1439" s="103"/>
      <c r="E1439" s="103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103"/>
      <c r="S1439" s="103"/>
      <c r="T1439" s="103"/>
      <c r="U1439" s="103"/>
      <c r="V1439" s="103"/>
      <c r="W1439" s="103"/>
      <c r="X1439" s="103"/>
      <c r="Y1439" s="103"/>
      <c r="Z1439" s="109" t="str">
        <f>TEXT(AA1439+AB1439+AC1439,"#,##0")</f>
        <v>58,988</v>
      </c>
      <c r="AA1439" s="110">
        <f>TRUNC(AA1440+AA1441+AA1442+AA1443)</f>
        <v>18896</v>
      </c>
      <c r="AB1439" s="110">
        <f>TRUNC(AB1440+AB1441+AB1442+AB1443)</f>
        <v>25087</v>
      </c>
      <c r="AC1439" s="110">
        <f>TRUNC(AC1440+AC1441+AC1442+AC1443)</f>
        <v>15005</v>
      </c>
      <c r="AD1439" s="111"/>
    </row>
    <row r="1440" spans="2:30" ht="19.7" customHeight="1">
      <c r="B1440" s="88" t="s">
        <v>592</v>
      </c>
      <c r="C1440" s="89" t="s">
        <v>4</v>
      </c>
      <c r="D1440" s="471">
        <v>73375000</v>
      </c>
      <c r="E1440" s="471"/>
      <c r="F1440" s="471"/>
      <c r="G1440" s="471"/>
      <c r="H1440" s="471"/>
      <c r="I1440" s="471" t="s">
        <v>605</v>
      </c>
      <c r="J1440" s="471"/>
      <c r="K1440" s="471">
        <v>2045</v>
      </c>
      <c r="L1440" s="471"/>
      <c r="M1440" s="471"/>
      <c r="N1440" s="84" t="s">
        <v>594</v>
      </c>
      <c r="O1440" s="471" t="s">
        <v>595</v>
      </c>
      <c r="P1440" s="471"/>
      <c r="Q1440" s="471"/>
      <c r="R1440" s="84"/>
      <c r="S1440" s="84"/>
      <c r="T1440" s="84"/>
      <c r="U1440" s="84"/>
      <c r="V1440" s="84"/>
      <c r="W1440" s="84"/>
      <c r="X1440" s="84"/>
      <c r="Y1440" s="84"/>
      <c r="Z1440" s="90"/>
      <c r="AA1440" s="91"/>
      <c r="AB1440" s="91"/>
      <c r="AC1440" s="91">
        <f>TRUNC(D1440*K1440*0.0000001,0)</f>
        <v>15005</v>
      </c>
      <c r="AD1440" s="92" t="s">
        <v>4</v>
      </c>
    </row>
    <row r="1441" spans="2:30" ht="19.7" customHeight="1">
      <c r="B1441" s="88" t="s">
        <v>596</v>
      </c>
      <c r="C1441" s="89" t="s">
        <v>597</v>
      </c>
      <c r="D1441" s="470">
        <v>12.9</v>
      </c>
      <c r="E1441" s="471"/>
      <c r="F1441" s="471"/>
      <c r="G1441" s="471"/>
      <c r="H1441" s="84" t="s">
        <v>598</v>
      </c>
      <c r="I1441" s="84" t="s">
        <v>594</v>
      </c>
      <c r="J1441" s="471">
        <f>[186]자재단가!R6</f>
        <v>1496</v>
      </c>
      <c r="K1441" s="471"/>
      <c r="L1441" s="471"/>
      <c r="M1441" s="471"/>
      <c r="N1441" s="84"/>
      <c r="O1441" s="84"/>
      <c r="P1441" s="84"/>
      <c r="Q1441" s="84"/>
      <c r="R1441" s="84"/>
      <c r="S1441" s="84"/>
      <c r="T1441" s="84"/>
      <c r="U1441" s="84"/>
      <c r="V1441" s="84"/>
      <c r="W1441" s="84"/>
      <c r="X1441" s="84"/>
      <c r="Y1441" s="84"/>
      <c r="Z1441" s="90"/>
      <c r="AA1441" s="91"/>
      <c r="AB1441" s="91">
        <f>TRUNC(D1441*J1441,0)</f>
        <v>19298</v>
      </c>
      <c r="AC1441" s="91"/>
      <c r="AD1441" s="92" t="s">
        <v>4</v>
      </c>
    </row>
    <row r="1442" spans="2:30" ht="19.7" customHeight="1">
      <c r="B1442" s="88" t="s">
        <v>599</v>
      </c>
      <c r="C1442" s="89" t="s">
        <v>600</v>
      </c>
      <c r="D1442" s="470">
        <v>30</v>
      </c>
      <c r="E1442" s="471"/>
      <c r="F1442" s="471"/>
      <c r="G1442" s="471"/>
      <c r="H1442" s="84" t="s">
        <v>601</v>
      </c>
      <c r="I1442" s="84" t="s">
        <v>594</v>
      </c>
      <c r="J1442" s="471">
        <f>AB1441</f>
        <v>19298</v>
      </c>
      <c r="K1442" s="471"/>
      <c r="L1442" s="471"/>
      <c r="M1442" s="471"/>
      <c r="N1442" s="84"/>
      <c r="O1442" s="84"/>
      <c r="P1442" s="84"/>
      <c r="Q1442" s="84"/>
      <c r="R1442" s="84"/>
      <c r="S1442" s="84"/>
      <c r="T1442" s="84"/>
      <c r="U1442" s="84"/>
      <c r="V1442" s="84"/>
      <c r="W1442" s="84"/>
      <c r="X1442" s="84"/>
      <c r="Y1442" s="84"/>
      <c r="Z1442" s="90"/>
      <c r="AA1442" s="91"/>
      <c r="AB1442" s="91">
        <f>TRUNC(D1442/100*J1442,0)</f>
        <v>5789</v>
      </c>
      <c r="AC1442" s="91"/>
      <c r="AD1442" s="92" t="s">
        <v>4</v>
      </c>
    </row>
    <row r="1443" spans="2:30" ht="19.7" customHeight="1">
      <c r="B1443" s="88" t="s">
        <v>234</v>
      </c>
      <c r="C1443" s="89" t="s">
        <v>4</v>
      </c>
      <c r="D1443" s="472">
        <v>1</v>
      </c>
      <c r="E1443" s="471"/>
      <c r="F1443" s="471"/>
      <c r="G1443" s="84" t="s">
        <v>98</v>
      </c>
      <c r="H1443" s="84" t="s">
        <v>594</v>
      </c>
      <c r="I1443" s="471">
        <f>[186]노임단가!L57</f>
        <v>90701</v>
      </c>
      <c r="J1443" s="471"/>
      <c r="K1443" s="471"/>
      <c r="L1443" s="471"/>
      <c r="M1443" s="84" t="s">
        <v>594</v>
      </c>
      <c r="N1443" s="471" t="s">
        <v>603</v>
      </c>
      <c r="O1443" s="471"/>
      <c r="P1443" s="471"/>
      <c r="Q1443" s="471"/>
      <c r="R1443" s="471"/>
      <c r="S1443" s="471"/>
      <c r="T1443" s="471"/>
      <c r="U1443" s="471"/>
      <c r="V1443" s="471"/>
      <c r="W1443" s="84"/>
      <c r="X1443" s="84"/>
      <c r="Y1443" s="84"/>
      <c r="Z1443" s="90"/>
      <c r="AA1443" s="91">
        <f>TRUNC(D1443*I1443*[186]기계경비적용기준!E18,0)</f>
        <v>18896</v>
      </c>
      <c r="AB1443" s="91"/>
      <c r="AC1443" s="91"/>
      <c r="AD1443" s="92" t="s">
        <v>4</v>
      </c>
    </row>
    <row r="1444" spans="2:30" ht="19.7" customHeight="1">
      <c r="B1444" s="88" t="s">
        <v>4</v>
      </c>
      <c r="C1444" s="89" t="s">
        <v>4</v>
      </c>
      <c r="D1444" s="84"/>
      <c r="E1444" s="84"/>
      <c r="F1444" s="84"/>
      <c r="G1444" s="84"/>
      <c r="H1444" s="84"/>
      <c r="I1444" s="84"/>
      <c r="J1444" s="84"/>
      <c r="K1444" s="84"/>
      <c r="L1444" s="84"/>
      <c r="M1444" s="84"/>
      <c r="N1444" s="84"/>
      <c r="O1444" s="84"/>
      <c r="P1444" s="84"/>
      <c r="Q1444" s="84"/>
      <c r="R1444" s="84"/>
      <c r="S1444" s="84"/>
      <c r="T1444" s="84"/>
      <c r="U1444" s="84"/>
      <c r="V1444" s="84"/>
      <c r="W1444" s="84"/>
      <c r="X1444" s="84"/>
      <c r="Y1444" s="84"/>
      <c r="Z1444" s="90"/>
      <c r="AA1444" s="91"/>
      <c r="AB1444" s="91"/>
      <c r="AC1444" s="91"/>
      <c r="AD1444" s="92" t="s">
        <v>4</v>
      </c>
    </row>
    <row r="1445" spans="2:30" ht="19.7" customHeight="1">
      <c r="B1445" s="82" t="s">
        <v>1175</v>
      </c>
      <c r="C1445" s="83" t="s">
        <v>1176</v>
      </c>
      <c r="D1445" s="84"/>
      <c r="E1445" s="84"/>
      <c r="F1445" s="84"/>
      <c r="G1445" s="84"/>
      <c r="H1445" s="84"/>
      <c r="I1445" s="84"/>
      <c r="J1445" s="84"/>
      <c r="K1445" s="84"/>
      <c r="L1445" s="84"/>
      <c r="M1445" s="84"/>
      <c r="N1445" s="84"/>
      <c r="O1445" s="84"/>
      <c r="P1445" s="84"/>
      <c r="Q1445" s="84"/>
      <c r="R1445" s="84"/>
      <c r="S1445" s="84"/>
      <c r="T1445" s="84"/>
      <c r="U1445" s="84"/>
      <c r="V1445" s="84"/>
      <c r="W1445" s="84"/>
      <c r="X1445" s="84"/>
      <c r="Y1445" s="84"/>
      <c r="Z1445" s="85" t="str">
        <f>TEXT(AA1445+AB1445+AC1445,"#,##0")</f>
        <v>60,136</v>
      </c>
      <c r="AA1445" s="86">
        <f>TRUNC(AA1446+AA1447)</f>
        <v>22864</v>
      </c>
      <c r="AB1445" s="86">
        <f>TRUNC(AB1446+AB1447)</f>
        <v>0</v>
      </c>
      <c r="AC1445" s="86">
        <f>TRUNC(AC1446+AC1447)</f>
        <v>37272</v>
      </c>
      <c r="AD1445" s="87"/>
    </row>
    <row r="1446" spans="2:30" ht="19.7" customHeight="1">
      <c r="B1446" s="88" t="s">
        <v>685</v>
      </c>
      <c r="C1446" s="89" t="s">
        <v>4</v>
      </c>
      <c r="D1446" s="471">
        <v>120000000</v>
      </c>
      <c r="E1446" s="471"/>
      <c r="F1446" s="471"/>
      <c r="G1446" s="471"/>
      <c r="H1446" s="471"/>
      <c r="I1446" s="471" t="s">
        <v>605</v>
      </c>
      <c r="J1446" s="471"/>
      <c r="K1446" s="471">
        <v>3106</v>
      </c>
      <c r="L1446" s="471"/>
      <c r="M1446" s="471"/>
      <c r="N1446" s="84" t="s">
        <v>594</v>
      </c>
      <c r="O1446" s="471" t="s">
        <v>595</v>
      </c>
      <c r="P1446" s="471"/>
      <c r="Q1446" s="471"/>
      <c r="R1446" s="84"/>
      <c r="S1446" s="84"/>
      <c r="T1446" s="84"/>
      <c r="U1446" s="84"/>
      <c r="V1446" s="84"/>
      <c r="W1446" s="84"/>
      <c r="X1446" s="84"/>
      <c r="Y1446" s="84"/>
      <c r="Z1446" s="90"/>
      <c r="AA1446" s="91"/>
      <c r="AB1446" s="91"/>
      <c r="AC1446" s="91">
        <f>TRUNC(D1446*K1446*0.0000001,0)</f>
        <v>37272</v>
      </c>
      <c r="AD1446" s="92" t="s">
        <v>4</v>
      </c>
    </row>
    <row r="1447" spans="2:30" ht="19.7" customHeight="1">
      <c r="B1447" s="88" t="s">
        <v>602</v>
      </c>
      <c r="C1447" s="89" t="s">
        <v>4</v>
      </c>
      <c r="D1447" s="472">
        <v>1</v>
      </c>
      <c r="E1447" s="471"/>
      <c r="F1447" s="471"/>
      <c r="G1447" s="84" t="s">
        <v>98</v>
      </c>
      <c r="H1447" s="84" t="s">
        <v>594</v>
      </c>
      <c r="I1447" s="471">
        <f>[186]노임단가!L55</f>
        <v>109748</v>
      </c>
      <c r="J1447" s="471"/>
      <c r="K1447" s="471"/>
      <c r="L1447" s="471"/>
      <c r="M1447" s="84" t="s">
        <v>594</v>
      </c>
      <c r="N1447" s="471" t="s">
        <v>603</v>
      </c>
      <c r="O1447" s="471"/>
      <c r="P1447" s="471"/>
      <c r="Q1447" s="471"/>
      <c r="R1447" s="471"/>
      <c r="S1447" s="471"/>
      <c r="T1447" s="471"/>
      <c r="U1447" s="471"/>
      <c r="V1447" s="471"/>
      <c r="W1447" s="84"/>
      <c r="X1447" s="84"/>
      <c r="Y1447" s="84"/>
      <c r="Z1447" s="90"/>
      <c r="AA1447" s="91">
        <f>TRUNC(D1447*I1447*[186]기계경비적용기준!E18,0)</f>
        <v>22864</v>
      </c>
      <c r="AB1447" s="91"/>
      <c r="AC1447" s="91"/>
      <c r="AD1447" s="92" t="s">
        <v>4</v>
      </c>
    </row>
    <row r="1448" spans="2:30" ht="19.7" customHeight="1">
      <c r="B1448" s="88" t="s">
        <v>4</v>
      </c>
      <c r="C1448" s="89" t="s">
        <v>4</v>
      </c>
      <c r="D1448" s="84"/>
      <c r="E1448" s="84"/>
      <c r="F1448" s="84"/>
      <c r="G1448" s="84"/>
      <c r="H1448" s="84"/>
      <c r="I1448" s="84"/>
      <c r="J1448" s="84"/>
      <c r="K1448" s="84"/>
      <c r="L1448" s="84"/>
      <c r="M1448" s="84"/>
      <c r="N1448" s="84"/>
      <c r="O1448" s="84"/>
      <c r="P1448" s="84"/>
      <c r="Q1448" s="84"/>
      <c r="R1448" s="84"/>
      <c r="S1448" s="84"/>
      <c r="T1448" s="84"/>
      <c r="U1448" s="84"/>
      <c r="V1448" s="84"/>
      <c r="W1448" s="84"/>
      <c r="X1448" s="84"/>
      <c r="Y1448" s="84"/>
      <c r="Z1448" s="90"/>
      <c r="AA1448" s="91"/>
      <c r="AB1448" s="91"/>
      <c r="AC1448" s="91"/>
      <c r="AD1448" s="92" t="s">
        <v>4</v>
      </c>
    </row>
    <row r="1449" spans="2:30" ht="19.7" customHeight="1">
      <c r="B1449" s="88" t="s">
        <v>4</v>
      </c>
      <c r="C1449" s="89" t="s">
        <v>4</v>
      </c>
      <c r="D1449" s="84"/>
      <c r="E1449" s="84"/>
      <c r="F1449" s="84"/>
      <c r="G1449" s="84"/>
      <c r="H1449" s="84"/>
      <c r="I1449" s="84"/>
      <c r="J1449" s="84"/>
      <c r="K1449" s="84"/>
      <c r="L1449" s="84"/>
      <c r="M1449" s="84"/>
      <c r="N1449" s="84"/>
      <c r="O1449" s="84"/>
      <c r="P1449" s="84"/>
      <c r="Q1449" s="84"/>
      <c r="R1449" s="84"/>
      <c r="S1449" s="84"/>
      <c r="T1449" s="84"/>
      <c r="U1449" s="84"/>
      <c r="V1449" s="84"/>
      <c r="W1449" s="84"/>
      <c r="X1449" s="84"/>
      <c r="Y1449" s="84"/>
      <c r="Z1449" s="90"/>
      <c r="AA1449" s="91"/>
      <c r="AB1449" s="91"/>
      <c r="AC1449" s="91"/>
      <c r="AD1449" s="92" t="s">
        <v>4</v>
      </c>
    </row>
    <row r="1450" spans="2:30" ht="19.7" customHeight="1">
      <c r="B1450" s="82" t="s">
        <v>1177</v>
      </c>
      <c r="C1450" s="83" t="s">
        <v>1178</v>
      </c>
      <c r="D1450" s="84"/>
      <c r="E1450" s="84"/>
      <c r="F1450" s="84"/>
      <c r="G1450" s="84"/>
      <c r="H1450" s="84"/>
      <c r="I1450" s="84"/>
      <c r="J1450" s="84"/>
      <c r="K1450" s="84"/>
      <c r="L1450" s="84"/>
      <c r="M1450" s="84"/>
      <c r="N1450" s="84"/>
      <c r="O1450" s="84"/>
      <c r="P1450" s="84"/>
      <c r="Q1450" s="84"/>
      <c r="R1450" s="84"/>
      <c r="S1450" s="84"/>
      <c r="T1450" s="84"/>
      <c r="U1450" s="84"/>
      <c r="V1450" s="84"/>
      <c r="W1450" s="84"/>
      <c r="X1450" s="84"/>
      <c r="Y1450" s="84"/>
      <c r="Z1450" s="85" t="str">
        <f>TEXT(AA1450+AB1450+AC1450,"#,##0")</f>
        <v>314,568</v>
      </c>
      <c r="AA1450" s="86">
        <f>TRUNC(AA1451+AA1452+AA1453+AA1454)</f>
        <v>22864</v>
      </c>
      <c r="AB1450" s="86">
        <f>TRUNC(AB1451+AB1452+AB1453+AB1454)</f>
        <v>150072</v>
      </c>
      <c r="AC1450" s="86">
        <f>TRUNC(AC1451+AC1452+AC1453+AC1454)</f>
        <v>141632</v>
      </c>
      <c r="AD1450" s="87"/>
    </row>
    <row r="1451" spans="2:30" ht="19.7" customHeight="1">
      <c r="B1451" s="88" t="s">
        <v>685</v>
      </c>
      <c r="C1451" s="89" t="s">
        <v>4</v>
      </c>
      <c r="D1451" s="471">
        <v>395383</v>
      </c>
      <c r="E1451" s="471"/>
      <c r="F1451" s="471"/>
      <c r="G1451" s="471"/>
      <c r="H1451" s="471"/>
      <c r="I1451" s="471" t="s">
        <v>593</v>
      </c>
      <c r="J1451" s="471"/>
      <c r="K1451" s="476">
        <f>[186]기계경비적용기준!D7</f>
        <v>1153.3</v>
      </c>
      <c r="L1451" s="471"/>
      <c r="M1451" s="471"/>
      <c r="N1451" s="84" t="s">
        <v>594</v>
      </c>
      <c r="O1451" s="471">
        <v>3106</v>
      </c>
      <c r="P1451" s="471"/>
      <c r="Q1451" s="471"/>
      <c r="R1451" s="84" t="s">
        <v>594</v>
      </c>
      <c r="S1451" s="471" t="s">
        <v>595</v>
      </c>
      <c r="T1451" s="471"/>
      <c r="U1451" s="471"/>
      <c r="V1451" s="84"/>
      <c r="W1451" s="84"/>
      <c r="X1451" s="84"/>
      <c r="Y1451" s="84"/>
      <c r="Z1451" s="90"/>
      <c r="AA1451" s="91"/>
      <c r="AB1451" s="91"/>
      <c r="AC1451" s="91">
        <f>TRUNC(TRUNC(D1451*K1451)/1000) * 1000*O1451*0.0000001</f>
        <v>141632.04699999999</v>
      </c>
      <c r="AD1451" s="92" t="s">
        <v>4</v>
      </c>
    </row>
    <row r="1452" spans="2:30" ht="19.7" customHeight="1">
      <c r="B1452" s="88" t="s">
        <v>596</v>
      </c>
      <c r="C1452" s="89" t="s">
        <v>597</v>
      </c>
      <c r="D1452" s="470">
        <v>80.900000000000006</v>
      </c>
      <c r="E1452" s="471"/>
      <c r="F1452" s="471"/>
      <c r="G1452" s="471"/>
      <c r="H1452" s="84" t="s">
        <v>598</v>
      </c>
      <c r="I1452" s="84" t="s">
        <v>594</v>
      </c>
      <c r="J1452" s="471">
        <f>[186]자재단가!R6</f>
        <v>1496</v>
      </c>
      <c r="K1452" s="471"/>
      <c r="L1452" s="471"/>
      <c r="M1452" s="471"/>
      <c r="N1452" s="84"/>
      <c r="O1452" s="84"/>
      <c r="P1452" s="84"/>
      <c r="Q1452" s="84"/>
      <c r="R1452" s="84"/>
      <c r="S1452" s="84"/>
      <c r="T1452" s="84"/>
      <c r="U1452" s="84"/>
      <c r="V1452" s="84"/>
      <c r="W1452" s="84"/>
      <c r="X1452" s="84"/>
      <c r="Y1452" s="84"/>
      <c r="Z1452" s="90"/>
      <c r="AA1452" s="91"/>
      <c r="AB1452" s="91">
        <f>TRUNC(D1452*J1452,0)</f>
        <v>121026</v>
      </c>
      <c r="AC1452" s="91"/>
      <c r="AD1452" s="92" t="s">
        <v>4</v>
      </c>
    </row>
    <row r="1453" spans="2:30" ht="19.7" customHeight="1">
      <c r="B1453" s="88" t="s">
        <v>822</v>
      </c>
      <c r="C1453" s="89" t="s">
        <v>600</v>
      </c>
      <c r="D1453" s="470">
        <v>24</v>
      </c>
      <c r="E1453" s="471"/>
      <c r="F1453" s="471"/>
      <c r="G1453" s="471"/>
      <c r="H1453" s="84" t="s">
        <v>601</v>
      </c>
      <c r="I1453" s="84" t="s">
        <v>594</v>
      </c>
      <c r="J1453" s="471">
        <f>AB1452</f>
        <v>121026</v>
      </c>
      <c r="K1453" s="471"/>
      <c r="L1453" s="471"/>
      <c r="M1453" s="471"/>
      <c r="N1453" s="84"/>
      <c r="O1453" s="84"/>
      <c r="P1453" s="84"/>
      <c r="Q1453" s="84"/>
      <c r="R1453" s="84"/>
      <c r="S1453" s="84"/>
      <c r="T1453" s="84"/>
      <c r="U1453" s="84"/>
      <c r="V1453" s="84"/>
      <c r="W1453" s="84"/>
      <c r="X1453" s="84"/>
      <c r="Y1453" s="84"/>
      <c r="Z1453" s="90"/>
      <c r="AA1453" s="91"/>
      <c r="AB1453" s="91">
        <f>TRUNC(D1453/100*J1453,0)</f>
        <v>29046</v>
      </c>
      <c r="AC1453" s="91"/>
      <c r="AD1453" s="92" t="s">
        <v>4</v>
      </c>
    </row>
    <row r="1454" spans="2:30" ht="19.7" customHeight="1">
      <c r="B1454" s="88" t="s">
        <v>602</v>
      </c>
      <c r="C1454" s="89" t="s">
        <v>4</v>
      </c>
      <c r="D1454" s="472">
        <v>1</v>
      </c>
      <c r="E1454" s="471"/>
      <c r="F1454" s="471"/>
      <c r="G1454" s="84" t="s">
        <v>98</v>
      </c>
      <c r="H1454" s="84" t="s">
        <v>594</v>
      </c>
      <c r="I1454" s="471">
        <f>[186]노임단가!L55</f>
        <v>109748</v>
      </c>
      <c r="J1454" s="471"/>
      <c r="K1454" s="471"/>
      <c r="L1454" s="471"/>
      <c r="M1454" s="84" t="s">
        <v>594</v>
      </c>
      <c r="N1454" s="471" t="s">
        <v>603</v>
      </c>
      <c r="O1454" s="471"/>
      <c r="P1454" s="471"/>
      <c r="Q1454" s="471"/>
      <c r="R1454" s="471"/>
      <c r="S1454" s="471"/>
      <c r="T1454" s="471"/>
      <c r="U1454" s="471"/>
      <c r="V1454" s="471"/>
      <c r="W1454" s="84"/>
      <c r="X1454" s="84"/>
      <c r="Y1454" s="84"/>
      <c r="Z1454" s="90"/>
      <c r="AA1454" s="91">
        <f>TRUNC(D1454*I1454*[186]기계경비적용기준!E18,0)</f>
        <v>22864</v>
      </c>
      <c r="AB1454" s="91"/>
      <c r="AC1454" s="91"/>
      <c r="AD1454" s="92" t="s">
        <v>4</v>
      </c>
    </row>
    <row r="1455" spans="2:30" ht="19.7" customHeight="1">
      <c r="B1455" s="88" t="s">
        <v>4</v>
      </c>
      <c r="C1455" s="89" t="s">
        <v>4</v>
      </c>
      <c r="D1455" s="84"/>
      <c r="E1455" s="84"/>
      <c r="F1455" s="84"/>
      <c r="G1455" s="84"/>
      <c r="H1455" s="84"/>
      <c r="I1455" s="84"/>
      <c r="J1455" s="84"/>
      <c r="K1455" s="84"/>
      <c r="L1455" s="84"/>
      <c r="M1455" s="84"/>
      <c r="N1455" s="84"/>
      <c r="O1455" s="84"/>
      <c r="P1455" s="84"/>
      <c r="Q1455" s="84"/>
      <c r="R1455" s="84"/>
      <c r="S1455" s="84"/>
      <c r="T1455" s="84"/>
      <c r="U1455" s="84"/>
      <c r="V1455" s="84"/>
      <c r="W1455" s="84"/>
      <c r="X1455" s="84"/>
      <c r="Y1455" s="84"/>
      <c r="Z1455" s="90"/>
      <c r="AA1455" s="91"/>
      <c r="AB1455" s="91"/>
      <c r="AC1455" s="91"/>
      <c r="AD1455" s="92" t="s">
        <v>4</v>
      </c>
    </row>
    <row r="1456" spans="2:30" ht="19.7" customHeight="1">
      <c r="B1456" s="82" t="s">
        <v>1179</v>
      </c>
      <c r="C1456" s="83" t="s">
        <v>1180</v>
      </c>
      <c r="D1456" s="84"/>
      <c r="E1456" s="84"/>
      <c r="F1456" s="84"/>
      <c r="G1456" s="84"/>
      <c r="H1456" s="84"/>
      <c r="I1456" s="84"/>
      <c r="J1456" s="84"/>
      <c r="K1456" s="84"/>
      <c r="L1456" s="84"/>
      <c r="M1456" s="84"/>
      <c r="N1456" s="84"/>
      <c r="O1456" s="84"/>
      <c r="P1456" s="84"/>
      <c r="Q1456" s="84"/>
      <c r="R1456" s="84"/>
      <c r="S1456" s="84"/>
      <c r="T1456" s="84"/>
      <c r="U1456" s="84"/>
      <c r="V1456" s="84"/>
      <c r="W1456" s="84"/>
      <c r="X1456" s="84"/>
      <c r="Y1456" s="84"/>
      <c r="Z1456" s="85" t="str">
        <f>TEXT(AA1456+AB1456+AC1456,"#,##0")</f>
        <v>349,299</v>
      </c>
      <c r="AA1456" s="86">
        <f>TRUNC(AA1457+AA1458+AA1459+AA1460)</f>
        <v>22864</v>
      </c>
      <c r="AB1456" s="86">
        <f>TRUNC(AB1457+AB1458+AB1459+AB1460)</f>
        <v>177711</v>
      </c>
      <c r="AC1456" s="86">
        <f>TRUNC(AC1457+AC1458+AC1459+AC1460)</f>
        <v>148724</v>
      </c>
      <c r="AD1456" s="87"/>
    </row>
    <row r="1457" spans="2:30" ht="19.7" customHeight="1">
      <c r="B1457" s="88" t="s">
        <v>685</v>
      </c>
      <c r="C1457" s="89" t="s">
        <v>4</v>
      </c>
      <c r="D1457" s="471">
        <v>415183</v>
      </c>
      <c r="E1457" s="471"/>
      <c r="F1457" s="471"/>
      <c r="G1457" s="471"/>
      <c r="H1457" s="471"/>
      <c r="I1457" s="471" t="s">
        <v>593</v>
      </c>
      <c r="J1457" s="471"/>
      <c r="K1457" s="476">
        <f>[186]기계경비적용기준!D7</f>
        <v>1153.3</v>
      </c>
      <c r="L1457" s="471"/>
      <c r="M1457" s="471"/>
      <c r="N1457" s="84" t="s">
        <v>594</v>
      </c>
      <c r="O1457" s="471">
        <v>3106</v>
      </c>
      <c r="P1457" s="471"/>
      <c r="Q1457" s="471"/>
      <c r="R1457" s="84" t="s">
        <v>594</v>
      </c>
      <c r="S1457" s="471" t="s">
        <v>595</v>
      </c>
      <c r="T1457" s="471"/>
      <c r="U1457" s="471"/>
      <c r="V1457" s="84"/>
      <c r="W1457" s="84"/>
      <c r="X1457" s="84"/>
      <c r="Y1457" s="84"/>
      <c r="Z1457" s="90"/>
      <c r="AA1457" s="91"/>
      <c r="AB1457" s="91"/>
      <c r="AC1457" s="91">
        <f>TRUNC(TRUNC(D1457*K1457)/1000) * 1000*O1457*0.0000001</f>
        <v>148724.598</v>
      </c>
      <c r="AD1457" s="92" t="s">
        <v>4</v>
      </c>
    </row>
    <row r="1458" spans="2:30" ht="19.7" customHeight="1">
      <c r="B1458" s="88" t="s">
        <v>596</v>
      </c>
      <c r="C1458" s="89" t="s">
        <v>597</v>
      </c>
      <c r="D1458" s="470">
        <v>95.8</v>
      </c>
      <c r="E1458" s="471"/>
      <c r="F1458" s="471"/>
      <c r="G1458" s="471"/>
      <c r="H1458" s="84" t="s">
        <v>598</v>
      </c>
      <c r="I1458" s="84" t="s">
        <v>594</v>
      </c>
      <c r="J1458" s="471">
        <f>[186]자재단가!R6</f>
        <v>1496</v>
      </c>
      <c r="K1458" s="471"/>
      <c r="L1458" s="471"/>
      <c r="M1458" s="471"/>
      <c r="N1458" s="84"/>
      <c r="O1458" s="84"/>
      <c r="P1458" s="84"/>
      <c r="Q1458" s="84"/>
      <c r="R1458" s="84"/>
      <c r="S1458" s="84"/>
      <c r="T1458" s="84"/>
      <c r="U1458" s="84"/>
      <c r="V1458" s="84"/>
      <c r="W1458" s="84"/>
      <c r="X1458" s="84"/>
      <c r="Y1458" s="84"/>
      <c r="Z1458" s="90"/>
      <c r="AA1458" s="91"/>
      <c r="AB1458" s="91">
        <f>TRUNC(D1458*J1458,0)</f>
        <v>143316</v>
      </c>
      <c r="AC1458" s="91"/>
      <c r="AD1458" s="92" t="s">
        <v>4</v>
      </c>
    </row>
    <row r="1459" spans="2:30" ht="19.7" customHeight="1">
      <c r="B1459" s="88" t="s">
        <v>822</v>
      </c>
      <c r="C1459" s="89" t="s">
        <v>600</v>
      </c>
      <c r="D1459" s="470">
        <v>24</v>
      </c>
      <c r="E1459" s="471"/>
      <c r="F1459" s="471"/>
      <c r="G1459" s="471"/>
      <c r="H1459" s="84" t="s">
        <v>601</v>
      </c>
      <c r="I1459" s="84" t="s">
        <v>594</v>
      </c>
      <c r="J1459" s="471">
        <f>AB1458</f>
        <v>143316</v>
      </c>
      <c r="K1459" s="471"/>
      <c r="L1459" s="471"/>
      <c r="M1459" s="471"/>
      <c r="N1459" s="84"/>
      <c r="O1459" s="84"/>
      <c r="P1459" s="84"/>
      <c r="Q1459" s="84"/>
      <c r="R1459" s="84"/>
      <c r="S1459" s="84"/>
      <c r="T1459" s="84"/>
      <c r="U1459" s="84"/>
      <c r="V1459" s="84"/>
      <c r="W1459" s="84"/>
      <c r="X1459" s="84"/>
      <c r="Y1459" s="84"/>
      <c r="Z1459" s="90"/>
      <c r="AA1459" s="91"/>
      <c r="AB1459" s="91">
        <f>TRUNC(D1459/100*J1459,0)</f>
        <v>34395</v>
      </c>
      <c r="AC1459" s="91"/>
      <c r="AD1459" s="92" t="s">
        <v>4</v>
      </c>
    </row>
    <row r="1460" spans="2:30" ht="19.7" customHeight="1">
      <c r="B1460" s="88" t="s">
        <v>602</v>
      </c>
      <c r="C1460" s="89" t="s">
        <v>4</v>
      </c>
      <c r="D1460" s="472">
        <v>1</v>
      </c>
      <c r="E1460" s="471"/>
      <c r="F1460" s="471"/>
      <c r="G1460" s="84" t="s">
        <v>98</v>
      </c>
      <c r="H1460" s="84" t="s">
        <v>594</v>
      </c>
      <c r="I1460" s="471">
        <f>[186]노임단가!L55</f>
        <v>109748</v>
      </c>
      <c r="J1460" s="471"/>
      <c r="K1460" s="471"/>
      <c r="L1460" s="471"/>
      <c r="M1460" s="84" t="s">
        <v>594</v>
      </c>
      <c r="N1460" s="471" t="s">
        <v>603</v>
      </c>
      <c r="O1460" s="471"/>
      <c r="P1460" s="471"/>
      <c r="Q1460" s="471"/>
      <c r="R1460" s="471"/>
      <c r="S1460" s="471"/>
      <c r="T1460" s="471"/>
      <c r="U1460" s="471"/>
      <c r="V1460" s="471"/>
      <c r="W1460" s="84"/>
      <c r="X1460" s="84"/>
      <c r="Y1460" s="84"/>
      <c r="Z1460" s="90"/>
      <c r="AA1460" s="91">
        <f>TRUNC(D1460*I1460*[186]기계경비적용기준!E18,0)</f>
        <v>22864</v>
      </c>
      <c r="AB1460" s="91"/>
      <c r="AC1460" s="91"/>
      <c r="AD1460" s="92" t="s">
        <v>4</v>
      </c>
    </row>
    <row r="1461" spans="2:30" ht="19.7" customHeight="1">
      <c r="B1461" s="88" t="s">
        <v>4</v>
      </c>
      <c r="C1461" s="89" t="s">
        <v>4</v>
      </c>
      <c r="D1461" s="84"/>
      <c r="E1461" s="84"/>
      <c r="F1461" s="84"/>
      <c r="G1461" s="84"/>
      <c r="H1461" s="84"/>
      <c r="I1461" s="84"/>
      <c r="J1461" s="84"/>
      <c r="K1461" s="84"/>
      <c r="L1461" s="84"/>
      <c r="M1461" s="84"/>
      <c r="N1461" s="84"/>
      <c r="O1461" s="84"/>
      <c r="P1461" s="84"/>
      <c r="Q1461" s="84"/>
      <c r="R1461" s="84"/>
      <c r="S1461" s="84"/>
      <c r="T1461" s="84"/>
      <c r="U1461" s="84"/>
      <c r="V1461" s="84"/>
      <c r="W1461" s="84"/>
      <c r="X1461" s="84"/>
      <c r="Y1461" s="84"/>
      <c r="Z1461" s="90"/>
      <c r="AA1461" s="91"/>
      <c r="AB1461" s="91"/>
      <c r="AC1461" s="91"/>
      <c r="AD1461" s="92" t="s">
        <v>4</v>
      </c>
    </row>
    <row r="1462" spans="2:30" ht="19.7" customHeight="1">
      <c r="B1462" s="82" t="s">
        <v>1181</v>
      </c>
      <c r="C1462" s="83" t="s">
        <v>1182</v>
      </c>
      <c r="D1462" s="84"/>
      <c r="E1462" s="84"/>
      <c r="F1462" s="84"/>
      <c r="G1462" s="84"/>
      <c r="H1462" s="84"/>
      <c r="I1462" s="84"/>
      <c r="J1462" s="84"/>
      <c r="K1462" s="84"/>
      <c r="L1462" s="84"/>
      <c r="M1462" s="84"/>
      <c r="N1462" s="84"/>
      <c r="O1462" s="84"/>
      <c r="P1462" s="84"/>
      <c r="Q1462" s="84"/>
      <c r="R1462" s="84"/>
      <c r="S1462" s="84"/>
      <c r="T1462" s="84"/>
      <c r="U1462" s="84"/>
      <c r="V1462" s="84"/>
      <c r="W1462" s="84"/>
      <c r="X1462" s="84"/>
      <c r="Y1462" s="84"/>
      <c r="Z1462" s="85" t="str">
        <f>TEXT(AA1462+AB1462+AC1462,"#,##0")</f>
        <v>4,641</v>
      </c>
      <c r="AA1462" s="86">
        <f>TRUNC(AA1463)</f>
        <v>0</v>
      </c>
      <c r="AB1462" s="86">
        <f>TRUNC(AB1463)</f>
        <v>0</v>
      </c>
      <c r="AC1462" s="86">
        <f>TRUNC(AC1463)</f>
        <v>4641</v>
      </c>
      <c r="AD1462" s="87"/>
    </row>
    <row r="1463" spans="2:30" ht="19.7" customHeight="1">
      <c r="B1463" s="88" t="s">
        <v>685</v>
      </c>
      <c r="C1463" s="89" t="s">
        <v>4</v>
      </c>
      <c r="D1463" s="471">
        <v>6300000</v>
      </c>
      <c r="E1463" s="471"/>
      <c r="F1463" s="471"/>
      <c r="G1463" s="471"/>
      <c r="H1463" s="471"/>
      <c r="I1463" s="471" t="s">
        <v>605</v>
      </c>
      <c r="J1463" s="471"/>
      <c r="K1463" s="471">
        <v>7367</v>
      </c>
      <c r="L1463" s="471"/>
      <c r="M1463" s="471"/>
      <c r="N1463" s="84" t="s">
        <v>594</v>
      </c>
      <c r="O1463" s="471" t="s">
        <v>595</v>
      </c>
      <c r="P1463" s="471"/>
      <c r="Q1463" s="471"/>
      <c r="R1463" s="84"/>
      <c r="S1463" s="84"/>
      <c r="T1463" s="84"/>
      <c r="U1463" s="84"/>
      <c r="V1463" s="84"/>
      <c r="W1463" s="84"/>
      <c r="X1463" s="84"/>
      <c r="Y1463" s="84"/>
      <c r="Z1463" s="90"/>
      <c r="AA1463" s="91"/>
      <c r="AB1463" s="91"/>
      <c r="AC1463" s="91">
        <f>TRUNC(D1463*K1463*0.0000001,0)</f>
        <v>4641</v>
      </c>
      <c r="AD1463" s="92" t="s">
        <v>4</v>
      </c>
    </row>
    <row r="1464" spans="2:30" ht="19.7" customHeight="1">
      <c r="B1464" s="88" t="s">
        <v>4</v>
      </c>
      <c r="C1464" s="89" t="s">
        <v>4</v>
      </c>
      <c r="D1464" s="84"/>
      <c r="E1464" s="84"/>
      <c r="F1464" s="84"/>
      <c r="G1464" s="84"/>
      <c r="H1464" s="84"/>
      <c r="I1464" s="84"/>
      <c r="J1464" s="84"/>
      <c r="K1464" s="84"/>
      <c r="L1464" s="84"/>
      <c r="M1464" s="84"/>
      <c r="N1464" s="84"/>
      <c r="O1464" s="84"/>
      <c r="P1464" s="84"/>
      <c r="Q1464" s="84"/>
      <c r="R1464" s="84"/>
      <c r="S1464" s="84"/>
      <c r="T1464" s="84"/>
      <c r="U1464" s="84"/>
      <c r="V1464" s="84"/>
      <c r="W1464" s="84"/>
      <c r="X1464" s="84"/>
      <c r="Y1464" s="84"/>
      <c r="Z1464" s="90"/>
      <c r="AA1464" s="91"/>
      <c r="AB1464" s="91"/>
      <c r="AC1464" s="91"/>
      <c r="AD1464" s="92" t="s">
        <v>4</v>
      </c>
    </row>
    <row r="1465" spans="2:30" ht="19.7" customHeight="1">
      <c r="B1465" s="107" t="s">
        <v>1183</v>
      </c>
      <c r="C1465" s="108" t="s">
        <v>1184</v>
      </c>
      <c r="D1465" s="103"/>
      <c r="E1465" s="103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103"/>
      <c r="S1465" s="103"/>
      <c r="T1465" s="103"/>
      <c r="U1465" s="103"/>
      <c r="V1465" s="103"/>
      <c r="W1465" s="103"/>
      <c r="X1465" s="103"/>
      <c r="Y1465" s="103"/>
      <c r="Z1465" s="109" t="str">
        <f>TEXT(AA1465+AB1465+AC1465,"#,##0")</f>
        <v>61,752</v>
      </c>
      <c r="AA1465" s="110">
        <f>TRUNC(AA1466+AA1467+AA1468+AA1469)</f>
        <v>17026</v>
      </c>
      <c r="AB1465" s="110">
        <f>TRUNC(AB1466+AB1467+AB1468+AB1469)</f>
        <v>32205</v>
      </c>
      <c r="AC1465" s="110">
        <f>TRUNC(AC1466+AC1467+AC1468+AC1469)</f>
        <v>12521</v>
      </c>
      <c r="AD1465" s="111"/>
    </row>
    <row r="1466" spans="2:30" ht="19.7" customHeight="1">
      <c r="B1466" s="88" t="s">
        <v>592</v>
      </c>
      <c r="C1466" s="89" t="s">
        <v>4</v>
      </c>
      <c r="D1466" s="471">
        <v>54585000</v>
      </c>
      <c r="E1466" s="471"/>
      <c r="F1466" s="471"/>
      <c r="G1466" s="471"/>
      <c r="H1466" s="471"/>
      <c r="I1466" s="471" t="s">
        <v>605</v>
      </c>
      <c r="J1466" s="471"/>
      <c r="K1466" s="471">
        <v>2294</v>
      </c>
      <c r="L1466" s="471"/>
      <c r="M1466" s="471"/>
      <c r="N1466" s="84" t="s">
        <v>594</v>
      </c>
      <c r="O1466" s="471" t="s">
        <v>595</v>
      </c>
      <c r="P1466" s="471"/>
      <c r="Q1466" s="471"/>
      <c r="R1466" s="84"/>
      <c r="S1466" s="84"/>
      <c r="T1466" s="84"/>
      <c r="U1466" s="84"/>
      <c r="V1466" s="84"/>
      <c r="W1466" s="84"/>
      <c r="X1466" s="84"/>
      <c r="Y1466" s="84"/>
      <c r="Z1466" s="90"/>
      <c r="AA1466" s="91"/>
      <c r="AB1466" s="91"/>
      <c r="AC1466" s="91">
        <f>TRUNC(D1466*K1466*0.0000001,0)</f>
        <v>12521</v>
      </c>
      <c r="AD1466" s="92" t="s">
        <v>4</v>
      </c>
    </row>
    <row r="1467" spans="2:30" ht="19.7" customHeight="1">
      <c r="B1467" s="88" t="s">
        <v>596</v>
      </c>
      <c r="C1467" s="89" t="s">
        <v>597</v>
      </c>
      <c r="D1467" s="470">
        <v>20.7</v>
      </c>
      <c r="E1467" s="471"/>
      <c r="F1467" s="471"/>
      <c r="G1467" s="471"/>
      <c r="H1467" s="84" t="s">
        <v>598</v>
      </c>
      <c r="I1467" s="84" t="s">
        <v>594</v>
      </c>
      <c r="J1467" s="471">
        <f>[186]자재단가!R6</f>
        <v>1496</v>
      </c>
      <c r="K1467" s="471"/>
      <c r="L1467" s="471"/>
      <c r="M1467" s="471"/>
      <c r="N1467" s="84"/>
      <c r="O1467" s="84"/>
      <c r="P1467" s="84"/>
      <c r="Q1467" s="84"/>
      <c r="R1467" s="84"/>
      <c r="S1467" s="84"/>
      <c r="T1467" s="84"/>
      <c r="U1467" s="84"/>
      <c r="V1467" s="84"/>
      <c r="W1467" s="84"/>
      <c r="X1467" s="84"/>
      <c r="Y1467" s="84"/>
      <c r="Z1467" s="90"/>
      <c r="AA1467" s="91"/>
      <c r="AB1467" s="91">
        <f>TRUNC(D1467*J1467,0)</f>
        <v>30967</v>
      </c>
      <c r="AC1467" s="91"/>
      <c r="AD1467" s="92" t="s">
        <v>4</v>
      </c>
    </row>
    <row r="1468" spans="2:30" ht="19.7" customHeight="1">
      <c r="B1468" s="88" t="s">
        <v>599</v>
      </c>
      <c r="C1468" s="89" t="s">
        <v>600</v>
      </c>
      <c r="D1468" s="470">
        <v>4</v>
      </c>
      <c r="E1468" s="471"/>
      <c r="F1468" s="471"/>
      <c r="G1468" s="471"/>
      <c r="H1468" s="84" t="s">
        <v>601</v>
      </c>
      <c r="I1468" s="84" t="s">
        <v>594</v>
      </c>
      <c r="J1468" s="471">
        <f>AB1467</f>
        <v>30967</v>
      </c>
      <c r="K1468" s="471"/>
      <c r="L1468" s="471"/>
      <c r="M1468" s="471"/>
      <c r="N1468" s="84"/>
      <c r="O1468" s="84"/>
      <c r="P1468" s="84"/>
      <c r="Q1468" s="84"/>
      <c r="R1468" s="84"/>
      <c r="S1468" s="84"/>
      <c r="T1468" s="84"/>
      <c r="U1468" s="84"/>
      <c r="V1468" s="84"/>
      <c r="W1468" s="84"/>
      <c r="X1468" s="84"/>
      <c r="Y1468" s="84"/>
      <c r="Z1468" s="90"/>
      <c r="AA1468" s="91"/>
      <c r="AB1468" s="91">
        <f>TRUNC(D1468/100*J1468,0)</f>
        <v>1238</v>
      </c>
      <c r="AC1468" s="91"/>
      <c r="AD1468" s="92" t="s">
        <v>4</v>
      </c>
    </row>
    <row r="1469" spans="2:30" ht="19.7" customHeight="1">
      <c r="B1469" s="88" t="s">
        <v>236</v>
      </c>
      <c r="C1469" s="89" t="s">
        <v>4</v>
      </c>
      <c r="D1469" s="472">
        <v>1</v>
      </c>
      <c r="E1469" s="471"/>
      <c r="F1469" s="471"/>
      <c r="G1469" s="84" t="s">
        <v>98</v>
      </c>
      <c r="H1469" s="84" t="s">
        <v>594</v>
      </c>
      <c r="I1469" s="471">
        <f>[186]노임단가!L59</f>
        <v>81728</v>
      </c>
      <c r="J1469" s="471"/>
      <c r="K1469" s="471"/>
      <c r="L1469" s="471"/>
      <c r="M1469" s="84" t="s">
        <v>594</v>
      </c>
      <c r="N1469" s="471" t="s">
        <v>603</v>
      </c>
      <c r="O1469" s="471"/>
      <c r="P1469" s="471"/>
      <c r="Q1469" s="471"/>
      <c r="R1469" s="471"/>
      <c r="S1469" s="471"/>
      <c r="T1469" s="471"/>
      <c r="U1469" s="471"/>
      <c r="V1469" s="471"/>
      <c r="W1469" s="84"/>
      <c r="X1469" s="84"/>
      <c r="Y1469" s="84"/>
      <c r="Z1469" s="90"/>
      <c r="AA1469" s="91">
        <f>TRUNC(D1469*I1469*[186]기계경비적용기준!E18,0)</f>
        <v>17026</v>
      </c>
      <c r="AB1469" s="91"/>
      <c r="AC1469" s="91"/>
      <c r="AD1469" s="92" t="s">
        <v>4</v>
      </c>
    </row>
    <row r="1470" spans="2:30" ht="19.7" customHeight="1">
      <c r="B1470" s="88" t="s">
        <v>4</v>
      </c>
      <c r="C1470" s="89" t="s">
        <v>4</v>
      </c>
      <c r="D1470" s="84"/>
      <c r="E1470" s="84"/>
      <c r="F1470" s="84"/>
      <c r="G1470" s="84"/>
      <c r="H1470" s="84"/>
      <c r="I1470" s="84"/>
      <c r="J1470" s="84"/>
      <c r="K1470" s="84"/>
      <c r="L1470" s="84"/>
      <c r="M1470" s="84"/>
      <c r="N1470" s="84"/>
      <c r="O1470" s="84"/>
      <c r="P1470" s="84"/>
      <c r="Q1470" s="84"/>
      <c r="R1470" s="84"/>
      <c r="S1470" s="84"/>
      <c r="T1470" s="84"/>
      <c r="U1470" s="84"/>
      <c r="V1470" s="84"/>
      <c r="W1470" s="84"/>
      <c r="X1470" s="84"/>
      <c r="Y1470" s="84"/>
      <c r="Z1470" s="90"/>
      <c r="AA1470" s="91"/>
      <c r="AB1470" s="91"/>
      <c r="AC1470" s="91"/>
      <c r="AD1470" s="92" t="s">
        <v>4</v>
      </c>
    </row>
    <row r="1471" spans="2:30" ht="19.7" customHeight="1">
      <c r="B1471" s="82" t="s">
        <v>1185</v>
      </c>
      <c r="C1471" s="83" t="s">
        <v>1186</v>
      </c>
      <c r="D1471" s="84"/>
      <c r="E1471" s="84"/>
      <c r="F1471" s="84"/>
      <c r="G1471" s="84"/>
      <c r="H1471" s="84"/>
      <c r="I1471" s="84"/>
      <c r="J1471" s="84"/>
      <c r="K1471" s="84"/>
      <c r="L1471" s="84"/>
      <c r="M1471" s="84"/>
      <c r="N1471" s="84"/>
      <c r="O1471" s="84"/>
      <c r="P1471" s="84"/>
      <c r="Q1471" s="84"/>
      <c r="R1471" s="84"/>
      <c r="S1471" s="84"/>
      <c r="T1471" s="84"/>
      <c r="U1471" s="84"/>
      <c r="V1471" s="84"/>
      <c r="W1471" s="84"/>
      <c r="X1471" s="84"/>
      <c r="Y1471" s="84"/>
      <c r="Z1471" s="85" t="str">
        <f>TEXT(AA1471+AB1471+AC1471,"#,##0")</f>
        <v>26,655</v>
      </c>
      <c r="AA1471" s="86">
        <f>TRUNC(AA1472+AA1473+AA1474+AA1475)</f>
        <v>17026</v>
      </c>
      <c r="AB1471" s="86">
        <f>TRUNC(AB1472+AB1473+AB1474+AB1475)</f>
        <v>6776</v>
      </c>
      <c r="AC1471" s="86">
        <f>TRUNC(AC1472+AC1473+AC1474+AC1475)</f>
        <v>2853</v>
      </c>
      <c r="AD1471" s="87"/>
    </row>
    <row r="1472" spans="2:30" ht="19.7" customHeight="1">
      <c r="B1472" s="88" t="s">
        <v>685</v>
      </c>
      <c r="C1472" s="89" t="s">
        <v>4</v>
      </c>
      <c r="D1472" s="471">
        <v>10450000</v>
      </c>
      <c r="E1472" s="471"/>
      <c r="F1472" s="471"/>
      <c r="G1472" s="471"/>
      <c r="H1472" s="471"/>
      <c r="I1472" s="471" t="s">
        <v>605</v>
      </c>
      <c r="J1472" s="471"/>
      <c r="K1472" s="471">
        <v>2731</v>
      </c>
      <c r="L1472" s="471"/>
      <c r="M1472" s="471"/>
      <c r="N1472" s="84" t="s">
        <v>594</v>
      </c>
      <c r="O1472" s="471" t="s">
        <v>595</v>
      </c>
      <c r="P1472" s="471"/>
      <c r="Q1472" s="471"/>
      <c r="R1472" s="84"/>
      <c r="S1472" s="84"/>
      <c r="T1472" s="84"/>
      <c r="U1472" s="84"/>
      <c r="V1472" s="84"/>
      <c r="W1472" s="84"/>
      <c r="X1472" s="84"/>
      <c r="Y1472" s="84"/>
      <c r="Z1472" s="90"/>
      <c r="AA1472" s="91"/>
      <c r="AB1472" s="91"/>
      <c r="AC1472" s="91">
        <f>TRUNC(D1472*K1472*0.0000001,0)</f>
        <v>2853</v>
      </c>
      <c r="AD1472" s="92" t="s">
        <v>4</v>
      </c>
    </row>
    <row r="1473" spans="2:30" ht="19.7" customHeight="1">
      <c r="B1473" s="88" t="s">
        <v>596</v>
      </c>
      <c r="C1473" s="89" t="s">
        <v>796</v>
      </c>
      <c r="D1473" s="470">
        <v>3.38</v>
      </c>
      <c r="E1473" s="471"/>
      <c r="F1473" s="471"/>
      <c r="G1473" s="471"/>
      <c r="H1473" s="84" t="s">
        <v>598</v>
      </c>
      <c r="I1473" s="84" t="s">
        <v>594</v>
      </c>
      <c r="J1473" s="471">
        <f>[186]자재단가!R5</f>
        <v>1671</v>
      </c>
      <c r="K1473" s="471"/>
      <c r="L1473" s="471"/>
      <c r="M1473" s="471"/>
      <c r="N1473" s="84"/>
      <c r="O1473" s="84"/>
      <c r="P1473" s="84"/>
      <c r="Q1473" s="84"/>
      <c r="R1473" s="84"/>
      <c r="S1473" s="84"/>
      <c r="T1473" s="84"/>
      <c r="U1473" s="84"/>
      <c r="V1473" s="84"/>
      <c r="W1473" s="84"/>
      <c r="X1473" s="84"/>
      <c r="Y1473" s="84"/>
      <c r="Z1473" s="90"/>
      <c r="AA1473" s="91"/>
      <c r="AB1473" s="91">
        <f>TRUNC(D1473*J1473,0)</f>
        <v>5647</v>
      </c>
      <c r="AC1473" s="91"/>
      <c r="AD1473" s="92" t="s">
        <v>4</v>
      </c>
    </row>
    <row r="1474" spans="2:30" ht="19.7" customHeight="1">
      <c r="B1474" s="88" t="s">
        <v>675</v>
      </c>
      <c r="C1474" s="89" t="s">
        <v>600</v>
      </c>
      <c r="D1474" s="470">
        <v>20</v>
      </c>
      <c r="E1474" s="471"/>
      <c r="F1474" s="471"/>
      <c r="G1474" s="471"/>
      <c r="H1474" s="84" t="s">
        <v>601</v>
      </c>
      <c r="I1474" s="84" t="s">
        <v>594</v>
      </c>
      <c r="J1474" s="471">
        <f>AB1473</f>
        <v>5647</v>
      </c>
      <c r="K1474" s="471"/>
      <c r="L1474" s="471"/>
      <c r="M1474" s="471"/>
      <c r="N1474" s="84"/>
      <c r="O1474" s="84"/>
      <c r="P1474" s="84"/>
      <c r="Q1474" s="84"/>
      <c r="R1474" s="84"/>
      <c r="S1474" s="84"/>
      <c r="T1474" s="84"/>
      <c r="U1474" s="84"/>
      <c r="V1474" s="84"/>
      <c r="W1474" s="84"/>
      <c r="X1474" s="84"/>
      <c r="Y1474" s="84"/>
      <c r="Z1474" s="90"/>
      <c r="AA1474" s="91"/>
      <c r="AB1474" s="91">
        <f>TRUNC(D1474/100*J1474,0)</f>
        <v>1129</v>
      </c>
      <c r="AC1474" s="91"/>
      <c r="AD1474" s="92" t="s">
        <v>4</v>
      </c>
    </row>
    <row r="1475" spans="2:30" ht="19.7" customHeight="1">
      <c r="B1475" s="88" t="s">
        <v>236</v>
      </c>
      <c r="C1475" s="89" t="s">
        <v>4</v>
      </c>
      <c r="D1475" s="472">
        <v>1</v>
      </c>
      <c r="E1475" s="471"/>
      <c r="F1475" s="471"/>
      <c r="G1475" s="84" t="s">
        <v>98</v>
      </c>
      <c r="H1475" s="84" t="s">
        <v>594</v>
      </c>
      <c r="I1475" s="471">
        <f>[186]노임단가!L59</f>
        <v>81728</v>
      </c>
      <c r="J1475" s="471"/>
      <c r="K1475" s="471"/>
      <c r="L1475" s="471"/>
      <c r="M1475" s="84" t="s">
        <v>594</v>
      </c>
      <c r="N1475" s="471" t="s">
        <v>603</v>
      </c>
      <c r="O1475" s="471"/>
      <c r="P1475" s="471"/>
      <c r="Q1475" s="471"/>
      <c r="R1475" s="471"/>
      <c r="S1475" s="471"/>
      <c r="T1475" s="471"/>
      <c r="U1475" s="471"/>
      <c r="V1475" s="471"/>
      <c r="W1475" s="84"/>
      <c r="X1475" s="84"/>
      <c r="Y1475" s="84"/>
      <c r="Z1475" s="90"/>
      <c r="AA1475" s="91">
        <f>TRUNC(D1475*I1475*[186]기계경비적용기준!E18,0)</f>
        <v>17026</v>
      </c>
      <c r="AB1475" s="91"/>
      <c r="AC1475" s="91"/>
      <c r="AD1475" s="92" t="s">
        <v>4</v>
      </c>
    </row>
    <row r="1476" spans="2:30" ht="19.7" customHeight="1">
      <c r="B1476" s="88" t="s">
        <v>4</v>
      </c>
      <c r="C1476" s="89" t="s">
        <v>4</v>
      </c>
      <c r="D1476" s="84"/>
      <c r="E1476" s="84"/>
      <c r="F1476" s="84"/>
      <c r="G1476" s="84"/>
      <c r="H1476" s="84"/>
      <c r="I1476" s="84"/>
      <c r="J1476" s="84"/>
      <c r="K1476" s="84"/>
      <c r="L1476" s="84"/>
      <c r="M1476" s="84"/>
      <c r="N1476" s="84"/>
      <c r="O1476" s="84"/>
      <c r="P1476" s="84"/>
      <c r="Q1476" s="84"/>
      <c r="R1476" s="84"/>
      <c r="S1476" s="84"/>
      <c r="T1476" s="84"/>
      <c r="U1476" s="84"/>
      <c r="V1476" s="84"/>
      <c r="W1476" s="84"/>
      <c r="X1476" s="84"/>
      <c r="Y1476" s="84"/>
      <c r="Z1476" s="90"/>
      <c r="AA1476" s="91"/>
      <c r="AB1476" s="91"/>
      <c r="AC1476" s="91"/>
      <c r="AD1476" s="92" t="s">
        <v>4</v>
      </c>
    </row>
    <row r="1477" spans="2:30" ht="19.7" customHeight="1">
      <c r="B1477" s="82" t="s">
        <v>1187</v>
      </c>
      <c r="C1477" s="83" t="s">
        <v>1188</v>
      </c>
      <c r="D1477" s="84"/>
      <c r="E1477" s="84"/>
      <c r="F1477" s="84"/>
      <c r="G1477" s="84"/>
      <c r="H1477" s="84"/>
      <c r="I1477" s="84"/>
      <c r="J1477" s="84"/>
      <c r="K1477" s="84"/>
      <c r="L1477" s="84"/>
      <c r="M1477" s="84"/>
      <c r="N1477" s="84"/>
      <c r="O1477" s="84"/>
      <c r="P1477" s="84"/>
      <c r="Q1477" s="84"/>
      <c r="R1477" s="84"/>
      <c r="S1477" s="84"/>
      <c r="T1477" s="84"/>
      <c r="U1477" s="84"/>
      <c r="V1477" s="84"/>
      <c r="W1477" s="84"/>
      <c r="X1477" s="84"/>
      <c r="Y1477" s="84"/>
      <c r="Z1477" s="85" t="str">
        <f>TEXT(AA1477+AB1477+AC1477,"#,##0")</f>
        <v>352</v>
      </c>
      <c r="AA1477" s="86">
        <f>TRUNC(AA1478)</f>
        <v>0</v>
      </c>
      <c r="AB1477" s="86">
        <f>TRUNC(AB1478)</f>
        <v>0</v>
      </c>
      <c r="AC1477" s="86">
        <f>TRUNC(AC1478)</f>
        <v>352</v>
      </c>
      <c r="AD1477" s="87"/>
    </row>
    <row r="1478" spans="2:30" ht="19.7" customHeight="1">
      <c r="B1478" s="88" t="s">
        <v>592</v>
      </c>
      <c r="C1478" s="89" t="s">
        <v>4</v>
      </c>
      <c r="D1478" s="471">
        <v>1134000</v>
      </c>
      <c r="E1478" s="471"/>
      <c r="F1478" s="471"/>
      <c r="G1478" s="471"/>
      <c r="H1478" s="471"/>
      <c r="I1478" s="471" t="s">
        <v>605</v>
      </c>
      <c r="J1478" s="471"/>
      <c r="K1478" s="471">
        <v>3106</v>
      </c>
      <c r="L1478" s="471"/>
      <c r="M1478" s="471"/>
      <c r="N1478" s="84" t="s">
        <v>594</v>
      </c>
      <c r="O1478" s="471" t="s">
        <v>595</v>
      </c>
      <c r="P1478" s="471"/>
      <c r="Q1478" s="471"/>
      <c r="R1478" s="84"/>
      <c r="S1478" s="84"/>
      <c r="T1478" s="84"/>
      <c r="U1478" s="84"/>
      <c r="V1478" s="84"/>
      <c r="W1478" s="84"/>
      <c r="X1478" s="84"/>
      <c r="Y1478" s="84"/>
      <c r="Z1478" s="90"/>
      <c r="AA1478" s="91"/>
      <c r="AB1478" s="91"/>
      <c r="AC1478" s="91">
        <f>TRUNC(D1478*K1478*0.0000001,0)</f>
        <v>352</v>
      </c>
      <c r="AD1478" s="92" t="s">
        <v>4</v>
      </c>
    </row>
    <row r="1479" spans="2:30" ht="19.7" customHeight="1">
      <c r="B1479" s="88" t="s">
        <v>4</v>
      </c>
      <c r="C1479" s="89" t="s">
        <v>4</v>
      </c>
      <c r="D1479" s="84"/>
      <c r="E1479" s="84"/>
      <c r="F1479" s="84"/>
      <c r="G1479" s="84"/>
      <c r="H1479" s="84"/>
      <c r="I1479" s="84"/>
      <c r="J1479" s="84"/>
      <c r="K1479" s="84"/>
      <c r="L1479" s="84"/>
      <c r="M1479" s="84"/>
      <c r="N1479" s="84"/>
      <c r="O1479" s="84"/>
      <c r="P1479" s="84"/>
      <c r="Q1479" s="84"/>
      <c r="R1479" s="84"/>
      <c r="S1479" s="84"/>
      <c r="T1479" s="84"/>
      <c r="U1479" s="84"/>
      <c r="V1479" s="84"/>
      <c r="W1479" s="84"/>
      <c r="X1479" s="84"/>
      <c r="Y1479" s="84"/>
      <c r="Z1479" s="90"/>
      <c r="AA1479" s="91"/>
      <c r="AB1479" s="91"/>
      <c r="AC1479" s="91"/>
      <c r="AD1479" s="92" t="s">
        <v>4</v>
      </c>
    </row>
    <row r="1480" spans="2:30" ht="19.7" customHeight="1">
      <c r="B1480" s="82" t="s">
        <v>1189</v>
      </c>
      <c r="C1480" s="83" t="s">
        <v>1190</v>
      </c>
      <c r="D1480" s="84"/>
      <c r="E1480" s="84"/>
      <c r="F1480" s="84"/>
      <c r="G1480" s="84"/>
      <c r="H1480" s="84"/>
      <c r="I1480" s="84"/>
      <c r="J1480" s="84"/>
      <c r="K1480" s="84"/>
      <c r="L1480" s="84"/>
      <c r="M1480" s="84"/>
      <c r="N1480" s="84"/>
      <c r="O1480" s="84"/>
      <c r="P1480" s="84"/>
      <c r="Q1480" s="84"/>
      <c r="R1480" s="84"/>
      <c r="S1480" s="84"/>
      <c r="T1480" s="84"/>
      <c r="U1480" s="84"/>
      <c r="V1480" s="84"/>
      <c r="W1480" s="84"/>
      <c r="X1480" s="84"/>
      <c r="Y1480" s="84"/>
      <c r="Z1480" s="85" t="str">
        <f>TEXT(AA1480+AB1480+AC1480,"#,##0")</f>
        <v>587</v>
      </c>
      <c r="AA1480" s="86">
        <f>TRUNC(AA1481)</f>
        <v>0</v>
      </c>
      <c r="AB1480" s="86">
        <f>TRUNC(AB1481)</f>
        <v>0</v>
      </c>
      <c r="AC1480" s="86">
        <f>TRUNC(AC1481)</f>
        <v>587</v>
      </c>
      <c r="AD1480" s="87"/>
    </row>
    <row r="1481" spans="2:30" ht="19.7" customHeight="1">
      <c r="B1481" s="88" t="s">
        <v>592</v>
      </c>
      <c r="C1481" s="89" t="s">
        <v>4</v>
      </c>
      <c r="D1481" s="471">
        <v>1890000</v>
      </c>
      <c r="E1481" s="471"/>
      <c r="F1481" s="471"/>
      <c r="G1481" s="471"/>
      <c r="H1481" s="471"/>
      <c r="I1481" s="471" t="s">
        <v>605</v>
      </c>
      <c r="J1481" s="471"/>
      <c r="K1481" s="471">
        <v>3106</v>
      </c>
      <c r="L1481" s="471"/>
      <c r="M1481" s="471"/>
      <c r="N1481" s="84" t="s">
        <v>594</v>
      </c>
      <c r="O1481" s="471" t="s">
        <v>595</v>
      </c>
      <c r="P1481" s="471"/>
      <c r="Q1481" s="471"/>
      <c r="R1481" s="84"/>
      <c r="S1481" s="84"/>
      <c r="T1481" s="84"/>
      <c r="U1481" s="84"/>
      <c r="V1481" s="84"/>
      <c r="W1481" s="84"/>
      <c r="X1481" s="84"/>
      <c r="Y1481" s="84"/>
      <c r="Z1481" s="90"/>
      <c r="AA1481" s="91"/>
      <c r="AB1481" s="91"/>
      <c r="AC1481" s="91">
        <f>TRUNC(D1481*K1481*0.0000001,0)</f>
        <v>587</v>
      </c>
      <c r="AD1481" s="92" t="s">
        <v>4</v>
      </c>
    </row>
    <row r="1482" spans="2:30" ht="19.7" customHeight="1">
      <c r="B1482" s="88" t="s">
        <v>4</v>
      </c>
      <c r="C1482" s="89" t="s">
        <v>4</v>
      </c>
      <c r="D1482" s="84"/>
      <c r="E1482" s="84"/>
      <c r="F1482" s="84"/>
      <c r="G1482" s="84"/>
      <c r="H1482" s="84"/>
      <c r="I1482" s="84"/>
      <c r="J1482" s="84"/>
      <c r="K1482" s="84"/>
      <c r="L1482" s="84"/>
      <c r="M1482" s="84"/>
      <c r="N1482" s="84"/>
      <c r="O1482" s="84"/>
      <c r="P1482" s="84"/>
      <c r="Q1482" s="84"/>
      <c r="R1482" s="84"/>
      <c r="S1482" s="84"/>
      <c r="T1482" s="84"/>
      <c r="U1482" s="84"/>
      <c r="V1482" s="84"/>
      <c r="W1482" s="84"/>
      <c r="X1482" s="84"/>
      <c r="Y1482" s="84"/>
      <c r="Z1482" s="90"/>
      <c r="AA1482" s="91"/>
      <c r="AB1482" s="91"/>
      <c r="AC1482" s="91"/>
      <c r="AD1482" s="92" t="s">
        <v>4</v>
      </c>
    </row>
    <row r="1483" spans="2:30" ht="19.7" customHeight="1">
      <c r="B1483" s="82" t="s">
        <v>1191</v>
      </c>
      <c r="C1483" s="83" t="s">
        <v>1192</v>
      </c>
      <c r="D1483" s="84"/>
      <c r="E1483" s="84"/>
      <c r="F1483" s="84"/>
      <c r="G1483" s="84"/>
      <c r="H1483" s="84"/>
      <c r="I1483" s="84"/>
      <c r="J1483" s="84"/>
      <c r="K1483" s="84"/>
      <c r="L1483" s="84"/>
      <c r="M1483" s="84"/>
      <c r="N1483" s="84"/>
      <c r="O1483" s="84"/>
      <c r="P1483" s="84"/>
      <c r="Q1483" s="84"/>
      <c r="R1483" s="84"/>
      <c r="S1483" s="84"/>
      <c r="T1483" s="84"/>
      <c r="U1483" s="84"/>
      <c r="V1483" s="84"/>
      <c r="W1483" s="84"/>
      <c r="X1483" s="84"/>
      <c r="Y1483" s="84"/>
      <c r="Z1483" s="85" t="str">
        <f>TEXT(AA1483+AB1483+AC1483,"#,##0")</f>
        <v>782</v>
      </c>
      <c r="AA1483" s="86">
        <f>TRUNC(AA1484)</f>
        <v>0</v>
      </c>
      <c r="AB1483" s="86">
        <f>TRUNC(AB1484)</f>
        <v>0</v>
      </c>
      <c r="AC1483" s="86">
        <f>TRUNC(AC1484)</f>
        <v>782</v>
      </c>
      <c r="AD1483" s="87"/>
    </row>
    <row r="1484" spans="2:30" ht="19.7" customHeight="1">
      <c r="B1484" s="88" t="s">
        <v>592</v>
      </c>
      <c r="C1484" s="89" t="s">
        <v>4</v>
      </c>
      <c r="D1484" s="471">
        <v>2520000</v>
      </c>
      <c r="E1484" s="471"/>
      <c r="F1484" s="471"/>
      <c r="G1484" s="471"/>
      <c r="H1484" s="471"/>
      <c r="I1484" s="471" t="s">
        <v>605</v>
      </c>
      <c r="J1484" s="471"/>
      <c r="K1484" s="471">
        <v>3106</v>
      </c>
      <c r="L1484" s="471"/>
      <c r="M1484" s="471"/>
      <c r="N1484" s="84" t="s">
        <v>594</v>
      </c>
      <c r="O1484" s="471" t="s">
        <v>595</v>
      </c>
      <c r="P1484" s="471"/>
      <c r="Q1484" s="471"/>
      <c r="R1484" s="84"/>
      <c r="S1484" s="84"/>
      <c r="T1484" s="84"/>
      <c r="U1484" s="84"/>
      <c r="V1484" s="84"/>
      <c r="W1484" s="84"/>
      <c r="X1484" s="84"/>
      <c r="Y1484" s="84"/>
      <c r="Z1484" s="90"/>
      <c r="AA1484" s="91"/>
      <c r="AB1484" s="91"/>
      <c r="AC1484" s="91">
        <f>TRUNC(D1484*K1484*0.0000001,0)</f>
        <v>782</v>
      </c>
      <c r="AD1484" s="92" t="s">
        <v>4</v>
      </c>
    </row>
    <row r="1485" spans="2:30" ht="19.7" customHeight="1">
      <c r="B1485" s="88" t="s">
        <v>4</v>
      </c>
      <c r="C1485" s="89" t="s">
        <v>4</v>
      </c>
      <c r="D1485" s="84"/>
      <c r="E1485" s="84"/>
      <c r="F1485" s="84"/>
      <c r="G1485" s="84"/>
      <c r="H1485" s="84"/>
      <c r="I1485" s="84"/>
      <c r="J1485" s="84"/>
      <c r="K1485" s="84"/>
      <c r="L1485" s="84"/>
      <c r="M1485" s="84"/>
      <c r="N1485" s="84"/>
      <c r="O1485" s="84"/>
      <c r="P1485" s="84"/>
      <c r="Q1485" s="84"/>
      <c r="R1485" s="84"/>
      <c r="S1485" s="84"/>
      <c r="T1485" s="84"/>
      <c r="U1485" s="84"/>
      <c r="V1485" s="84"/>
      <c r="W1485" s="84"/>
      <c r="X1485" s="84"/>
      <c r="Y1485" s="84"/>
      <c r="Z1485" s="90"/>
      <c r="AA1485" s="91"/>
      <c r="AB1485" s="91"/>
      <c r="AC1485" s="91"/>
      <c r="AD1485" s="92" t="s">
        <v>4</v>
      </c>
    </row>
    <row r="1486" spans="2:30" ht="19.7" customHeight="1">
      <c r="B1486" s="82" t="s">
        <v>1193</v>
      </c>
      <c r="C1486" s="83" t="s">
        <v>1194</v>
      </c>
      <c r="D1486" s="84"/>
      <c r="E1486" s="84"/>
      <c r="F1486" s="84"/>
      <c r="G1486" s="84"/>
      <c r="H1486" s="84"/>
      <c r="I1486" s="84"/>
      <c r="J1486" s="84"/>
      <c r="K1486" s="84"/>
      <c r="L1486" s="84"/>
      <c r="M1486" s="84"/>
      <c r="N1486" s="84"/>
      <c r="O1486" s="84"/>
      <c r="P1486" s="84"/>
      <c r="Q1486" s="84"/>
      <c r="R1486" s="84"/>
      <c r="S1486" s="84"/>
      <c r="T1486" s="84"/>
      <c r="U1486" s="84"/>
      <c r="V1486" s="84"/>
      <c r="W1486" s="84"/>
      <c r="X1486" s="84"/>
      <c r="Y1486" s="84"/>
      <c r="Z1486" s="85" t="str">
        <f>TEXT(AA1486+AB1486+AC1486,"#,##0")</f>
        <v>1,252</v>
      </c>
      <c r="AA1486" s="86">
        <f>TRUNC(AA1487)</f>
        <v>0</v>
      </c>
      <c r="AB1486" s="86">
        <f>TRUNC(AB1487)</f>
        <v>0</v>
      </c>
      <c r="AC1486" s="86">
        <f>TRUNC(AC1487)</f>
        <v>1252</v>
      </c>
      <c r="AD1486" s="87"/>
    </row>
    <row r="1487" spans="2:30" ht="19.7" customHeight="1">
      <c r="B1487" s="88" t="s">
        <v>592</v>
      </c>
      <c r="C1487" s="89" t="s">
        <v>4</v>
      </c>
      <c r="D1487" s="471">
        <v>4032000</v>
      </c>
      <c r="E1487" s="471"/>
      <c r="F1487" s="471"/>
      <c r="G1487" s="471"/>
      <c r="H1487" s="471"/>
      <c r="I1487" s="471" t="s">
        <v>605</v>
      </c>
      <c r="J1487" s="471"/>
      <c r="K1487" s="471">
        <v>3106</v>
      </c>
      <c r="L1487" s="471"/>
      <c r="M1487" s="471"/>
      <c r="N1487" s="84" t="s">
        <v>594</v>
      </c>
      <c r="O1487" s="471" t="s">
        <v>595</v>
      </c>
      <c r="P1487" s="471"/>
      <c r="Q1487" s="471"/>
      <c r="R1487" s="84"/>
      <c r="S1487" s="84"/>
      <c r="T1487" s="84"/>
      <c r="U1487" s="84"/>
      <c r="V1487" s="84"/>
      <c r="W1487" s="84"/>
      <c r="X1487" s="84"/>
      <c r="Y1487" s="84"/>
      <c r="Z1487" s="90"/>
      <c r="AA1487" s="91"/>
      <c r="AB1487" s="91"/>
      <c r="AC1487" s="91">
        <f>TRUNC(D1487*K1487*0.0000001,0)</f>
        <v>1252</v>
      </c>
      <c r="AD1487" s="92" t="s">
        <v>4</v>
      </c>
    </row>
    <row r="1488" spans="2:30" ht="19.7" customHeight="1">
      <c r="B1488" s="88" t="s">
        <v>4</v>
      </c>
      <c r="C1488" s="89" t="s">
        <v>4</v>
      </c>
      <c r="D1488" s="84"/>
      <c r="E1488" s="84"/>
      <c r="F1488" s="84"/>
      <c r="G1488" s="84"/>
      <c r="H1488" s="84"/>
      <c r="I1488" s="84"/>
      <c r="J1488" s="84"/>
      <c r="K1488" s="84"/>
      <c r="L1488" s="84"/>
      <c r="M1488" s="84"/>
      <c r="N1488" s="84"/>
      <c r="O1488" s="84"/>
      <c r="P1488" s="84"/>
      <c r="Q1488" s="84"/>
      <c r="R1488" s="84"/>
      <c r="S1488" s="84"/>
      <c r="T1488" s="84"/>
      <c r="U1488" s="84"/>
      <c r="V1488" s="84"/>
      <c r="W1488" s="84"/>
      <c r="X1488" s="84"/>
      <c r="Y1488" s="84"/>
      <c r="Z1488" s="90"/>
      <c r="AA1488" s="91"/>
      <c r="AB1488" s="91"/>
      <c r="AC1488" s="91"/>
      <c r="AD1488" s="92" t="s">
        <v>4</v>
      </c>
    </row>
    <row r="1489" spans="2:30" ht="19.7" customHeight="1">
      <c r="B1489" s="82" t="s">
        <v>1195</v>
      </c>
      <c r="C1489" s="83" t="s">
        <v>1196</v>
      </c>
      <c r="D1489" s="84"/>
      <c r="E1489" s="84"/>
      <c r="F1489" s="84"/>
      <c r="G1489" s="84"/>
      <c r="H1489" s="84"/>
      <c r="I1489" s="84"/>
      <c r="J1489" s="84"/>
      <c r="K1489" s="84"/>
      <c r="L1489" s="84"/>
      <c r="M1489" s="84"/>
      <c r="N1489" s="84"/>
      <c r="O1489" s="84"/>
      <c r="P1489" s="84"/>
      <c r="Q1489" s="84"/>
      <c r="R1489" s="84"/>
      <c r="S1489" s="84"/>
      <c r="T1489" s="84"/>
      <c r="U1489" s="84"/>
      <c r="V1489" s="84"/>
      <c r="W1489" s="84"/>
      <c r="X1489" s="84"/>
      <c r="Y1489" s="84"/>
      <c r="Z1489" s="85" t="str">
        <f>TEXT(AA1489+AB1489+AC1489,"#,##0")</f>
        <v>1,643</v>
      </c>
      <c r="AA1489" s="86">
        <f>TRUNC(AA1490)</f>
        <v>0</v>
      </c>
      <c r="AB1489" s="86">
        <f>TRUNC(AB1490)</f>
        <v>0</v>
      </c>
      <c r="AC1489" s="86">
        <f>TRUNC(AC1490)</f>
        <v>1643</v>
      </c>
      <c r="AD1489" s="87"/>
    </row>
    <row r="1490" spans="2:30" ht="19.7" customHeight="1">
      <c r="B1490" s="88" t="s">
        <v>592</v>
      </c>
      <c r="C1490" s="89" t="s">
        <v>4</v>
      </c>
      <c r="D1490" s="471">
        <v>5292000</v>
      </c>
      <c r="E1490" s="471"/>
      <c r="F1490" s="471"/>
      <c r="G1490" s="471"/>
      <c r="H1490" s="471"/>
      <c r="I1490" s="471" t="s">
        <v>605</v>
      </c>
      <c r="J1490" s="471"/>
      <c r="K1490" s="471">
        <v>3106</v>
      </c>
      <c r="L1490" s="471"/>
      <c r="M1490" s="471"/>
      <c r="N1490" s="84" t="s">
        <v>594</v>
      </c>
      <c r="O1490" s="471" t="s">
        <v>595</v>
      </c>
      <c r="P1490" s="471"/>
      <c r="Q1490" s="471"/>
      <c r="R1490" s="84"/>
      <c r="S1490" s="84"/>
      <c r="T1490" s="84"/>
      <c r="U1490" s="84"/>
      <c r="V1490" s="84"/>
      <c r="W1490" s="84"/>
      <c r="X1490" s="84"/>
      <c r="Y1490" s="84"/>
      <c r="Z1490" s="90"/>
      <c r="AA1490" s="91"/>
      <c r="AB1490" s="91"/>
      <c r="AC1490" s="91">
        <f>TRUNC(D1490*K1490*0.0000001,0)</f>
        <v>1643</v>
      </c>
      <c r="AD1490" s="92" t="s">
        <v>4</v>
      </c>
    </row>
    <row r="1491" spans="2:30" ht="19.7" customHeight="1">
      <c r="B1491" s="101" t="s">
        <v>4</v>
      </c>
      <c r="C1491" s="102" t="s">
        <v>4</v>
      </c>
      <c r="D1491" s="103"/>
      <c r="E1491" s="103"/>
      <c r="F1491" s="103"/>
      <c r="G1491" s="103"/>
      <c r="H1491" s="103"/>
      <c r="I1491" s="103"/>
      <c r="J1491" s="103"/>
      <c r="K1491" s="103"/>
      <c r="L1491" s="103"/>
      <c r="M1491" s="103"/>
      <c r="N1491" s="103"/>
      <c r="O1491" s="103"/>
      <c r="P1491" s="103"/>
      <c r="Q1491" s="103"/>
      <c r="R1491" s="103"/>
      <c r="S1491" s="103"/>
      <c r="T1491" s="103"/>
      <c r="U1491" s="103"/>
      <c r="V1491" s="103"/>
      <c r="W1491" s="103"/>
      <c r="X1491" s="103"/>
      <c r="Y1491" s="103"/>
      <c r="Z1491" s="104"/>
      <c r="AA1491" s="105"/>
      <c r="AB1491" s="105"/>
      <c r="AC1491" s="105"/>
      <c r="AD1491" s="106" t="s">
        <v>4</v>
      </c>
    </row>
    <row r="1492" spans="2:30" ht="19.7" customHeight="1">
      <c r="B1492" s="82" t="s">
        <v>1197</v>
      </c>
      <c r="C1492" s="83" t="s">
        <v>1188</v>
      </c>
      <c r="D1492" s="84"/>
      <c r="E1492" s="84"/>
      <c r="F1492" s="84"/>
      <c r="G1492" s="84"/>
      <c r="H1492" s="84"/>
      <c r="I1492" s="84"/>
      <c r="J1492" s="84"/>
      <c r="K1492" s="84"/>
      <c r="L1492" s="84"/>
      <c r="M1492" s="84"/>
      <c r="N1492" s="84"/>
      <c r="O1492" s="84"/>
      <c r="P1492" s="84"/>
      <c r="Q1492" s="84"/>
      <c r="R1492" s="84"/>
      <c r="S1492" s="84"/>
      <c r="T1492" s="84"/>
      <c r="U1492" s="84"/>
      <c r="V1492" s="84"/>
      <c r="W1492" s="84"/>
      <c r="X1492" s="84"/>
      <c r="Y1492" s="84"/>
      <c r="Z1492" s="85" t="str">
        <f>TEXT(AA1492+AB1492+AC1492,"#,##0")</f>
        <v>958</v>
      </c>
      <c r="AA1492" s="86">
        <f>TRUNC(AA1493)</f>
        <v>0</v>
      </c>
      <c r="AB1492" s="86">
        <f>TRUNC(AB1493)</f>
        <v>0</v>
      </c>
      <c r="AC1492" s="86">
        <f>TRUNC(AC1493)</f>
        <v>958</v>
      </c>
      <c r="AD1492" s="87"/>
    </row>
    <row r="1493" spans="2:30" ht="19.7" customHeight="1">
      <c r="B1493" s="88" t="s">
        <v>592</v>
      </c>
      <c r="C1493" s="89" t="s">
        <v>4</v>
      </c>
      <c r="D1493" s="471">
        <v>3087000</v>
      </c>
      <c r="E1493" s="471"/>
      <c r="F1493" s="471"/>
      <c r="G1493" s="471"/>
      <c r="H1493" s="471"/>
      <c r="I1493" s="471" t="s">
        <v>605</v>
      </c>
      <c r="J1493" s="471"/>
      <c r="K1493" s="471">
        <v>3106</v>
      </c>
      <c r="L1493" s="471"/>
      <c r="M1493" s="471"/>
      <c r="N1493" s="84" t="s">
        <v>594</v>
      </c>
      <c r="O1493" s="471" t="s">
        <v>595</v>
      </c>
      <c r="P1493" s="471"/>
      <c r="Q1493" s="471"/>
      <c r="R1493" s="84"/>
      <c r="S1493" s="84"/>
      <c r="T1493" s="84"/>
      <c r="U1493" s="84"/>
      <c r="V1493" s="84"/>
      <c r="W1493" s="84"/>
      <c r="X1493" s="84"/>
      <c r="Y1493" s="84"/>
      <c r="Z1493" s="90"/>
      <c r="AA1493" s="91"/>
      <c r="AB1493" s="91"/>
      <c r="AC1493" s="91">
        <f>TRUNC(D1493*K1493*0.0000001,0)</f>
        <v>958</v>
      </c>
      <c r="AD1493" s="92" t="s">
        <v>4</v>
      </c>
    </row>
    <row r="1494" spans="2:30" ht="19.7" customHeight="1">
      <c r="B1494" s="88" t="s">
        <v>4</v>
      </c>
      <c r="C1494" s="89" t="s">
        <v>4</v>
      </c>
      <c r="D1494" s="84"/>
      <c r="E1494" s="84"/>
      <c r="F1494" s="84"/>
      <c r="G1494" s="84"/>
      <c r="H1494" s="84"/>
      <c r="I1494" s="84"/>
      <c r="J1494" s="84"/>
      <c r="K1494" s="84"/>
      <c r="L1494" s="84"/>
      <c r="M1494" s="84"/>
      <c r="N1494" s="84"/>
      <c r="O1494" s="84"/>
      <c r="P1494" s="84"/>
      <c r="Q1494" s="84"/>
      <c r="R1494" s="84"/>
      <c r="S1494" s="84"/>
      <c r="T1494" s="84"/>
      <c r="U1494" s="84"/>
      <c r="V1494" s="84"/>
      <c r="W1494" s="84"/>
      <c r="X1494" s="84"/>
      <c r="Y1494" s="84"/>
      <c r="Z1494" s="90"/>
      <c r="AA1494" s="91"/>
      <c r="AB1494" s="91"/>
      <c r="AC1494" s="91"/>
      <c r="AD1494" s="92" t="s">
        <v>4</v>
      </c>
    </row>
    <row r="1495" spans="2:30" ht="19.7" customHeight="1">
      <c r="B1495" s="82" t="s">
        <v>1198</v>
      </c>
      <c r="C1495" s="83" t="s">
        <v>1190</v>
      </c>
      <c r="D1495" s="84"/>
      <c r="E1495" s="84"/>
      <c r="F1495" s="84"/>
      <c r="G1495" s="84"/>
      <c r="H1495" s="84"/>
      <c r="I1495" s="84"/>
      <c r="J1495" s="84"/>
      <c r="K1495" s="84"/>
      <c r="L1495" s="84"/>
      <c r="M1495" s="84"/>
      <c r="N1495" s="84"/>
      <c r="O1495" s="84"/>
      <c r="P1495" s="84"/>
      <c r="Q1495" s="84"/>
      <c r="R1495" s="84"/>
      <c r="S1495" s="84"/>
      <c r="T1495" s="84"/>
      <c r="U1495" s="84"/>
      <c r="V1495" s="84"/>
      <c r="W1495" s="84"/>
      <c r="X1495" s="84"/>
      <c r="Y1495" s="84"/>
      <c r="Z1495" s="85" t="str">
        <f>TEXT(AA1495+AB1495+AC1495,"#,##0")</f>
        <v>1,643</v>
      </c>
      <c r="AA1495" s="86">
        <f>TRUNC(AA1496)</f>
        <v>0</v>
      </c>
      <c r="AB1495" s="86">
        <f>TRUNC(AB1496)</f>
        <v>0</v>
      </c>
      <c r="AC1495" s="86">
        <f>TRUNC(AC1496)</f>
        <v>1643</v>
      </c>
      <c r="AD1495" s="87"/>
    </row>
    <row r="1496" spans="2:30" ht="19.7" customHeight="1">
      <c r="B1496" s="88" t="s">
        <v>592</v>
      </c>
      <c r="C1496" s="89" t="s">
        <v>4</v>
      </c>
      <c r="D1496" s="471">
        <v>5292000</v>
      </c>
      <c r="E1496" s="471"/>
      <c r="F1496" s="471"/>
      <c r="G1496" s="471"/>
      <c r="H1496" s="471"/>
      <c r="I1496" s="471" t="s">
        <v>605</v>
      </c>
      <c r="J1496" s="471"/>
      <c r="K1496" s="471">
        <v>3106</v>
      </c>
      <c r="L1496" s="471"/>
      <c r="M1496" s="471"/>
      <c r="N1496" s="84" t="s">
        <v>594</v>
      </c>
      <c r="O1496" s="471" t="s">
        <v>595</v>
      </c>
      <c r="P1496" s="471"/>
      <c r="Q1496" s="471"/>
      <c r="R1496" s="84"/>
      <c r="S1496" s="84"/>
      <c r="T1496" s="84"/>
      <c r="U1496" s="84"/>
      <c r="V1496" s="84"/>
      <c r="W1496" s="84"/>
      <c r="X1496" s="84"/>
      <c r="Y1496" s="84"/>
      <c r="Z1496" s="90"/>
      <c r="AA1496" s="91"/>
      <c r="AB1496" s="91"/>
      <c r="AC1496" s="91">
        <f>TRUNC(D1496*K1496*0.0000001,0)</f>
        <v>1643</v>
      </c>
      <c r="AD1496" s="92" t="s">
        <v>4</v>
      </c>
    </row>
    <row r="1497" spans="2:30" ht="19.7" customHeight="1">
      <c r="B1497" s="88" t="s">
        <v>4</v>
      </c>
      <c r="C1497" s="89" t="s">
        <v>4</v>
      </c>
      <c r="D1497" s="84"/>
      <c r="E1497" s="84"/>
      <c r="F1497" s="84"/>
      <c r="G1497" s="84"/>
      <c r="H1497" s="84"/>
      <c r="I1497" s="84"/>
      <c r="J1497" s="84"/>
      <c r="K1497" s="84"/>
      <c r="L1497" s="84"/>
      <c r="M1497" s="84"/>
      <c r="N1497" s="84"/>
      <c r="O1497" s="84"/>
      <c r="P1497" s="84"/>
      <c r="Q1497" s="84"/>
      <c r="R1497" s="84"/>
      <c r="S1497" s="84"/>
      <c r="T1497" s="84"/>
      <c r="U1497" s="84"/>
      <c r="V1497" s="84"/>
      <c r="W1497" s="84"/>
      <c r="X1497" s="84"/>
      <c r="Y1497" s="84"/>
      <c r="Z1497" s="90"/>
      <c r="AA1497" s="91"/>
      <c r="AB1497" s="91"/>
      <c r="AC1497" s="91"/>
      <c r="AD1497" s="92" t="s">
        <v>4</v>
      </c>
    </row>
    <row r="1498" spans="2:30" ht="19.7" customHeight="1">
      <c r="B1498" s="82" t="s">
        <v>1199</v>
      </c>
      <c r="C1498" s="83" t="s">
        <v>1194</v>
      </c>
      <c r="D1498" s="84"/>
      <c r="E1498" s="84"/>
      <c r="F1498" s="84"/>
      <c r="G1498" s="84"/>
      <c r="H1498" s="84"/>
      <c r="I1498" s="84"/>
      <c r="J1498" s="84"/>
      <c r="K1498" s="84"/>
      <c r="L1498" s="84"/>
      <c r="M1498" s="84"/>
      <c r="N1498" s="84"/>
      <c r="O1498" s="84"/>
      <c r="P1498" s="84"/>
      <c r="Q1498" s="84"/>
      <c r="R1498" s="84"/>
      <c r="S1498" s="84"/>
      <c r="T1498" s="84"/>
      <c r="U1498" s="84"/>
      <c r="V1498" s="84"/>
      <c r="W1498" s="84"/>
      <c r="X1498" s="84"/>
      <c r="Y1498" s="84"/>
      <c r="Z1498" s="85" t="str">
        <f>TEXT(AA1498+AB1498+AC1498,"#,##0")</f>
        <v>2,543</v>
      </c>
      <c r="AA1498" s="86">
        <f>TRUNC(AA1499)</f>
        <v>0</v>
      </c>
      <c r="AB1498" s="86">
        <f>TRUNC(AB1499)</f>
        <v>0</v>
      </c>
      <c r="AC1498" s="86">
        <f>TRUNC(AC1499)</f>
        <v>2543</v>
      </c>
      <c r="AD1498" s="87"/>
    </row>
    <row r="1499" spans="2:30" ht="19.7" customHeight="1">
      <c r="B1499" s="88" t="s">
        <v>592</v>
      </c>
      <c r="C1499" s="89" t="s">
        <v>4</v>
      </c>
      <c r="D1499" s="471">
        <v>8190000</v>
      </c>
      <c r="E1499" s="471"/>
      <c r="F1499" s="471"/>
      <c r="G1499" s="471"/>
      <c r="H1499" s="471"/>
      <c r="I1499" s="471" t="s">
        <v>605</v>
      </c>
      <c r="J1499" s="471"/>
      <c r="K1499" s="471">
        <v>3106</v>
      </c>
      <c r="L1499" s="471"/>
      <c r="M1499" s="471"/>
      <c r="N1499" s="84" t="s">
        <v>594</v>
      </c>
      <c r="O1499" s="471" t="s">
        <v>595</v>
      </c>
      <c r="P1499" s="471"/>
      <c r="Q1499" s="471"/>
      <c r="R1499" s="84"/>
      <c r="S1499" s="84"/>
      <c r="T1499" s="84"/>
      <c r="U1499" s="84"/>
      <c r="V1499" s="84"/>
      <c r="W1499" s="84"/>
      <c r="X1499" s="84"/>
      <c r="Y1499" s="84"/>
      <c r="Z1499" s="90"/>
      <c r="AA1499" s="91"/>
      <c r="AB1499" s="91"/>
      <c r="AC1499" s="91">
        <f>TRUNC(D1499*K1499*0.0000001,0)</f>
        <v>2543</v>
      </c>
      <c r="AD1499" s="92" t="s">
        <v>4</v>
      </c>
    </row>
    <row r="1500" spans="2:30" ht="19.7" customHeight="1">
      <c r="B1500" s="88" t="s">
        <v>4</v>
      </c>
      <c r="C1500" s="89" t="s">
        <v>4</v>
      </c>
      <c r="D1500" s="84"/>
      <c r="E1500" s="84"/>
      <c r="F1500" s="84"/>
      <c r="G1500" s="84"/>
      <c r="H1500" s="84"/>
      <c r="I1500" s="84"/>
      <c r="J1500" s="84"/>
      <c r="K1500" s="84"/>
      <c r="L1500" s="84"/>
      <c r="M1500" s="84"/>
      <c r="N1500" s="84"/>
      <c r="O1500" s="84"/>
      <c r="P1500" s="84"/>
      <c r="Q1500" s="84"/>
      <c r="R1500" s="84"/>
      <c r="S1500" s="84"/>
      <c r="T1500" s="84"/>
      <c r="U1500" s="84"/>
      <c r="V1500" s="84"/>
      <c r="W1500" s="84"/>
      <c r="X1500" s="84"/>
      <c r="Y1500" s="84"/>
      <c r="Z1500" s="90"/>
      <c r="AA1500" s="91"/>
      <c r="AB1500" s="91"/>
      <c r="AC1500" s="91"/>
      <c r="AD1500" s="92" t="s">
        <v>4</v>
      </c>
    </row>
    <row r="1501" spans="2:30" ht="19.7" customHeight="1">
      <c r="B1501" s="82" t="s">
        <v>1200</v>
      </c>
      <c r="C1501" s="83" t="s">
        <v>1196</v>
      </c>
      <c r="D1501" s="84"/>
      <c r="E1501" s="84"/>
      <c r="F1501" s="84"/>
      <c r="G1501" s="84"/>
      <c r="H1501" s="84"/>
      <c r="I1501" s="84"/>
      <c r="J1501" s="84"/>
      <c r="K1501" s="84"/>
      <c r="L1501" s="84"/>
      <c r="M1501" s="84"/>
      <c r="N1501" s="84"/>
      <c r="O1501" s="84"/>
      <c r="P1501" s="84"/>
      <c r="Q1501" s="84"/>
      <c r="R1501" s="84"/>
      <c r="S1501" s="84"/>
      <c r="T1501" s="84"/>
      <c r="U1501" s="84"/>
      <c r="V1501" s="84"/>
      <c r="W1501" s="84"/>
      <c r="X1501" s="84"/>
      <c r="Y1501" s="84"/>
      <c r="Z1501" s="85" t="str">
        <f>TEXT(AA1501+AB1501+AC1501,"#,##0")</f>
        <v>5,870</v>
      </c>
      <c r="AA1501" s="86">
        <f>TRUNC(AA1502)</f>
        <v>0</v>
      </c>
      <c r="AB1501" s="86">
        <f>TRUNC(AB1502)</f>
        <v>0</v>
      </c>
      <c r="AC1501" s="86">
        <f>TRUNC(AC1502)</f>
        <v>5870</v>
      </c>
      <c r="AD1501" s="87"/>
    </row>
    <row r="1502" spans="2:30" ht="19.7" customHeight="1">
      <c r="B1502" s="88" t="s">
        <v>592</v>
      </c>
      <c r="C1502" s="89" t="s">
        <v>4</v>
      </c>
      <c r="D1502" s="471">
        <v>18900000</v>
      </c>
      <c r="E1502" s="471"/>
      <c r="F1502" s="471"/>
      <c r="G1502" s="471"/>
      <c r="H1502" s="471"/>
      <c r="I1502" s="471" t="s">
        <v>605</v>
      </c>
      <c r="J1502" s="471"/>
      <c r="K1502" s="471">
        <v>3106</v>
      </c>
      <c r="L1502" s="471"/>
      <c r="M1502" s="471"/>
      <c r="N1502" s="84" t="s">
        <v>594</v>
      </c>
      <c r="O1502" s="471" t="s">
        <v>595</v>
      </c>
      <c r="P1502" s="471"/>
      <c r="Q1502" s="471"/>
      <c r="R1502" s="84"/>
      <c r="S1502" s="84"/>
      <c r="T1502" s="84"/>
      <c r="U1502" s="84"/>
      <c r="V1502" s="84"/>
      <c r="W1502" s="84"/>
      <c r="X1502" s="84"/>
      <c r="Y1502" s="84"/>
      <c r="Z1502" s="90"/>
      <c r="AA1502" s="91"/>
      <c r="AB1502" s="91"/>
      <c r="AC1502" s="91">
        <f>TRUNC(D1502*K1502*0.0000001,0)</f>
        <v>5870</v>
      </c>
      <c r="AD1502" s="92" t="s">
        <v>4</v>
      </c>
    </row>
    <row r="1503" spans="2:30" ht="19.7" customHeight="1">
      <c r="B1503" s="88" t="s">
        <v>4</v>
      </c>
      <c r="C1503" s="89" t="s">
        <v>4</v>
      </c>
      <c r="D1503" s="84"/>
      <c r="E1503" s="84"/>
      <c r="F1503" s="84"/>
      <c r="G1503" s="84"/>
      <c r="H1503" s="84"/>
      <c r="I1503" s="84"/>
      <c r="J1503" s="84"/>
      <c r="K1503" s="84"/>
      <c r="L1503" s="84"/>
      <c r="M1503" s="84"/>
      <c r="N1503" s="84"/>
      <c r="O1503" s="84"/>
      <c r="P1503" s="84"/>
      <c r="Q1503" s="84"/>
      <c r="R1503" s="84"/>
      <c r="S1503" s="84"/>
      <c r="T1503" s="84"/>
      <c r="U1503" s="84"/>
      <c r="V1503" s="84"/>
      <c r="W1503" s="84"/>
      <c r="X1503" s="84"/>
      <c r="Y1503" s="84"/>
      <c r="Z1503" s="90"/>
      <c r="AA1503" s="91"/>
      <c r="AB1503" s="91"/>
      <c r="AC1503" s="91"/>
      <c r="AD1503" s="92" t="s">
        <v>4</v>
      </c>
    </row>
    <row r="1504" spans="2:30" ht="19.7" customHeight="1">
      <c r="B1504" s="82" t="s">
        <v>1201</v>
      </c>
      <c r="C1504" s="83" t="s">
        <v>1202</v>
      </c>
      <c r="D1504" s="84"/>
      <c r="E1504" s="84"/>
      <c r="F1504" s="84"/>
      <c r="G1504" s="84"/>
      <c r="H1504" s="84"/>
      <c r="I1504" s="84"/>
      <c r="J1504" s="84"/>
      <c r="K1504" s="84"/>
      <c r="L1504" s="84"/>
      <c r="M1504" s="84"/>
      <c r="N1504" s="84"/>
      <c r="O1504" s="84"/>
      <c r="P1504" s="84"/>
      <c r="Q1504" s="84"/>
      <c r="R1504" s="84"/>
      <c r="S1504" s="84"/>
      <c r="T1504" s="84"/>
      <c r="U1504" s="84"/>
      <c r="V1504" s="84"/>
      <c r="W1504" s="84"/>
      <c r="X1504" s="84"/>
      <c r="Y1504" s="84"/>
      <c r="Z1504" s="85" t="str">
        <f>TEXT(AA1504+AB1504+AC1504,"#,##0")</f>
        <v>27,707</v>
      </c>
      <c r="AA1504" s="86">
        <f>TRUNC(AA1505+AA1506+AA1507+AA1508)</f>
        <v>17026</v>
      </c>
      <c r="AB1504" s="86">
        <f>TRUNC(AB1505+AB1506+AB1507+AB1508)</f>
        <v>7975</v>
      </c>
      <c r="AC1504" s="86">
        <f>TRUNC(AC1505+AC1506+AC1507+AC1508)</f>
        <v>2706</v>
      </c>
      <c r="AD1504" s="87"/>
    </row>
    <row r="1505" spans="2:30" ht="19.7" customHeight="1">
      <c r="B1505" s="88" t="s">
        <v>673</v>
      </c>
      <c r="C1505" s="89" t="s">
        <v>4</v>
      </c>
      <c r="D1505" s="471">
        <v>11800000</v>
      </c>
      <c r="E1505" s="471"/>
      <c r="F1505" s="471"/>
      <c r="G1505" s="471"/>
      <c r="H1505" s="471"/>
      <c r="I1505" s="471" t="s">
        <v>605</v>
      </c>
      <c r="J1505" s="471"/>
      <c r="K1505" s="471">
        <v>2294</v>
      </c>
      <c r="L1505" s="471"/>
      <c r="M1505" s="471"/>
      <c r="N1505" s="84" t="s">
        <v>594</v>
      </c>
      <c r="O1505" s="471" t="s">
        <v>595</v>
      </c>
      <c r="P1505" s="471"/>
      <c r="Q1505" s="471"/>
      <c r="R1505" s="84"/>
      <c r="S1505" s="84"/>
      <c r="T1505" s="84"/>
      <c r="U1505" s="84"/>
      <c r="V1505" s="84"/>
      <c r="W1505" s="84"/>
      <c r="X1505" s="84"/>
      <c r="Y1505" s="84"/>
      <c r="Z1505" s="90"/>
      <c r="AA1505" s="91"/>
      <c r="AB1505" s="91"/>
      <c r="AC1505" s="91">
        <f>TRUNC(D1505*K1505*0.0000001,0)</f>
        <v>2706</v>
      </c>
      <c r="AD1505" s="92" t="s">
        <v>4</v>
      </c>
    </row>
    <row r="1506" spans="2:30" ht="19.7" customHeight="1">
      <c r="B1506" s="88" t="s">
        <v>596</v>
      </c>
      <c r="C1506" s="89" t="s">
        <v>597</v>
      </c>
      <c r="D1506" s="470">
        <v>4.3</v>
      </c>
      <c r="E1506" s="471"/>
      <c r="F1506" s="471"/>
      <c r="G1506" s="471"/>
      <c r="H1506" s="84" t="s">
        <v>598</v>
      </c>
      <c r="I1506" s="84" t="s">
        <v>594</v>
      </c>
      <c r="J1506" s="471">
        <f>[186]자재단가!R6</f>
        <v>1496</v>
      </c>
      <c r="K1506" s="471"/>
      <c r="L1506" s="471"/>
      <c r="M1506" s="471"/>
      <c r="N1506" s="84"/>
      <c r="O1506" s="84"/>
      <c r="P1506" s="84"/>
      <c r="Q1506" s="84"/>
      <c r="R1506" s="84"/>
      <c r="S1506" s="84"/>
      <c r="T1506" s="84"/>
      <c r="U1506" s="84"/>
      <c r="V1506" s="84"/>
      <c r="W1506" s="84"/>
      <c r="X1506" s="84"/>
      <c r="Y1506" s="84"/>
      <c r="Z1506" s="90"/>
      <c r="AA1506" s="91"/>
      <c r="AB1506" s="91">
        <f>TRUNC(D1506*J1506,0)</f>
        <v>6432</v>
      </c>
      <c r="AC1506" s="91"/>
      <c r="AD1506" s="92" t="s">
        <v>4</v>
      </c>
    </row>
    <row r="1507" spans="2:30" ht="19.7" customHeight="1">
      <c r="B1507" s="88" t="s">
        <v>675</v>
      </c>
      <c r="C1507" s="89" t="s">
        <v>600</v>
      </c>
      <c r="D1507" s="470">
        <v>24</v>
      </c>
      <c r="E1507" s="471"/>
      <c r="F1507" s="471"/>
      <c r="G1507" s="471"/>
      <c r="H1507" s="84" t="s">
        <v>601</v>
      </c>
      <c r="I1507" s="84" t="s">
        <v>594</v>
      </c>
      <c r="J1507" s="471">
        <f>AB1506</f>
        <v>6432</v>
      </c>
      <c r="K1507" s="471"/>
      <c r="L1507" s="471"/>
      <c r="M1507" s="471"/>
      <c r="N1507" s="84"/>
      <c r="O1507" s="84"/>
      <c r="P1507" s="84"/>
      <c r="Q1507" s="84"/>
      <c r="R1507" s="84"/>
      <c r="S1507" s="84"/>
      <c r="T1507" s="84"/>
      <c r="U1507" s="84"/>
      <c r="V1507" s="84"/>
      <c r="W1507" s="84"/>
      <c r="X1507" s="84"/>
      <c r="Y1507" s="84"/>
      <c r="Z1507" s="90"/>
      <c r="AA1507" s="91"/>
      <c r="AB1507" s="91">
        <f>TRUNC(D1507/100*J1507,0)</f>
        <v>1543</v>
      </c>
      <c r="AC1507" s="91"/>
      <c r="AD1507" s="92" t="s">
        <v>4</v>
      </c>
    </row>
    <row r="1508" spans="2:30" ht="19.7" customHeight="1">
      <c r="B1508" s="88" t="s">
        <v>236</v>
      </c>
      <c r="C1508" s="89" t="s">
        <v>4</v>
      </c>
      <c r="D1508" s="472">
        <v>1</v>
      </c>
      <c r="E1508" s="471"/>
      <c r="F1508" s="471"/>
      <c r="G1508" s="84" t="s">
        <v>98</v>
      </c>
      <c r="H1508" s="84" t="s">
        <v>594</v>
      </c>
      <c r="I1508" s="471">
        <f>[186]노임단가!L59</f>
        <v>81728</v>
      </c>
      <c r="J1508" s="471"/>
      <c r="K1508" s="471"/>
      <c r="L1508" s="471"/>
      <c r="M1508" s="84" t="s">
        <v>594</v>
      </c>
      <c r="N1508" s="471" t="s">
        <v>603</v>
      </c>
      <c r="O1508" s="471"/>
      <c r="P1508" s="471"/>
      <c r="Q1508" s="471"/>
      <c r="R1508" s="471"/>
      <c r="S1508" s="471"/>
      <c r="T1508" s="471"/>
      <c r="U1508" s="471"/>
      <c r="V1508" s="471"/>
      <c r="W1508" s="84"/>
      <c r="X1508" s="84"/>
      <c r="Y1508" s="84"/>
      <c r="Z1508" s="90"/>
      <c r="AA1508" s="91">
        <f>TRUNC(D1508*I1508*[186]기계경비적용기준!E18,0)</f>
        <v>17026</v>
      </c>
      <c r="AB1508" s="91"/>
      <c r="AC1508" s="91"/>
      <c r="AD1508" s="92" t="s">
        <v>4</v>
      </c>
    </row>
    <row r="1509" spans="2:30" ht="19.7" customHeight="1">
      <c r="B1509" s="88" t="s">
        <v>4</v>
      </c>
      <c r="C1509" s="89" t="s">
        <v>4</v>
      </c>
      <c r="D1509" s="84"/>
      <c r="E1509" s="84"/>
      <c r="F1509" s="84"/>
      <c r="G1509" s="84"/>
      <c r="H1509" s="84"/>
      <c r="I1509" s="84"/>
      <c r="J1509" s="84"/>
      <c r="K1509" s="84"/>
      <c r="L1509" s="84"/>
      <c r="M1509" s="84"/>
      <c r="N1509" s="84"/>
      <c r="O1509" s="84"/>
      <c r="P1509" s="84"/>
      <c r="Q1509" s="84"/>
      <c r="R1509" s="84"/>
      <c r="S1509" s="84"/>
      <c r="T1509" s="84"/>
      <c r="U1509" s="84"/>
      <c r="V1509" s="84"/>
      <c r="W1509" s="84"/>
      <c r="X1509" s="84"/>
      <c r="Y1509" s="84"/>
      <c r="Z1509" s="90"/>
      <c r="AA1509" s="91"/>
      <c r="AB1509" s="91"/>
      <c r="AC1509" s="91"/>
      <c r="AD1509" s="92" t="s">
        <v>4</v>
      </c>
    </row>
    <row r="1510" spans="2:30" ht="19.7" customHeight="1">
      <c r="B1510" s="82" t="s">
        <v>1203</v>
      </c>
      <c r="C1510" s="83" t="s">
        <v>1204</v>
      </c>
      <c r="D1510" s="84"/>
      <c r="E1510" s="84"/>
      <c r="F1510" s="84"/>
      <c r="G1510" s="84"/>
      <c r="H1510" s="84"/>
      <c r="I1510" s="84"/>
      <c r="J1510" s="84"/>
      <c r="K1510" s="84"/>
      <c r="L1510" s="84"/>
      <c r="M1510" s="84"/>
      <c r="N1510" s="84"/>
      <c r="O1510" s="84"/>
      <c r="P1510" s="84"/>
      <c r="Q1510" s="84"/>
      <c r="R1510" s="84"/>
      <c r="S1510" s="84"/>
      <c r="T1510" s="84"/>
      <c r="U1510" s="84"/>
      <c r="V1510" s="84"/>
      <c r="W1510" s="84"/>
      <c r="X1510" s="84"/>
      <c r="Y1510" s="84"/>
      <c r="Z1510" s="85" t="str">
        <f>TEXT(AA1510+AB1510+AC1510,"#,##0")</f>
        <v>36,916</v>
      </c>
      <c r="AA1510" s="86">
        <f>TRUNC(AA1511+AA1512+AA1513+AA1514)</f>
        <v>17026</v>
      </c>
      <c r="AB1510" s="86">
        <f>TRUNC(AB1511+AB1512+AB1513+AB1514)</f>
        <v>16138</v>
      </c>
      <c r="AC1510" s="86">
        <f>TRUNC(AC1511+AC1512+AC1513+AC1514)</f>
        <v>3752</v>
      </c>
      <c r="AD1510" s="87"/>
    </row>
    <row r="1511" spans="2:30" ht="19.7" customHeight="1">
      <c r="B1511" s="88" t="s">
        <v>592</v>
      </c>
      <c r="C1511" s="89" t="s">
        <v>4</v>
      </c>
      <c r="D1511" s="471">
        <v>16360000</v>
      </c>
      <c r="E1511" s="471"/>
      <c r="F1511" s="471"/>
      <c r="G1511" s="471"/>
      <c r="H1511" s="471"/>
      <c r="I1511" s="471" t="s">
        <v>605</v>
      </c>
      <c r="J1511" s="471"/>
      <c r="K1511" s="471">
        <v>2294</v>
      </c>
      <c r="L1511" s="471"/>
      <c r="M1511" s="471"/>
      <c r="N1511" s="84" t="s">
        <v>594</v>
      </c>
      <c r="O1511" s="471" t="s">
        <v>595</v>
      </c>
      <c r="P1511" s="471"/>
      <c r="Q1511" s="471"/>
      <c r="R1511" s="84"/>
      <c r="S1511" s="84"/>
      <c r="T1511" s="84"/>
      <c r="U1511" s="84"/>
      <c r="V1511" s="84"/>
      <c r="W1511" s="84"/>
      <c r="X1511" s="84"/>
      <c r="Y1511" s="84"/>
      <c r="Z1511" s="90"/>
      <c r="AA1511" s="91"/>
      <c r="AB1511" s="91"/>
      <c r="AC1511" s="91">
        <f>TRUNC(D1511*K1511*0.0000001,0)</f>
        <v>3752</v>
      </c>
      <c r="AD1511" s="92" t="s">
        <v>4</v>
      </c>
    </row>
    <row r="1512" spans="2:30" ht="19.7" customHeight="1">
      <c r="B1512" s="88" t="s">
        <v>596</v>
      </c>
      <c r="C1512" s="89" t="s">
        <v>597</v>
      </c>
      <c r="D1512" s="470">
        <v>8.6999999999999993</v>
      </c>
      <c r="E1512" s="471"/>
      <c r="F1512" s="471"/>
      <c r="G1512" s="471"/>
      <c r="H1512" s="84" t="s">
        <v>598</v>
      </c>
      <c r="I1512" s="84" t="s">
        <v>594</v>
      </c>
      <c r="J1512" s="471">
        <f>[186]자재단가!R6</f>
        <v>1496</v>
      </c>
      <c r="K1512" s="471"/>
      <c r="L1512" s="471"/>
      <c r="M1512" s="471"/>
      <c r="N1512" s="84"/>
      <c r="O1512" s="84"/>
      <c r="P1512" s="84"/>
      <c r="Q1512" s="84"/>
      <c r="R1512" s="84"/>
      <c r="S1512" s="84"/>
      <c r="T1512" s="84"/>
      <c r="U1512" s="84"/>
      <c r="V1512" s="84"/>
      <c r="W1512" s="84"/>
      <c r="X1512" s="84"/>
      <c r="Y1512" s="84"/>
      <c r="Z1512" s="90"/>
      <c r="AA1512" s="91"/>
      <c r="AB1512" s="91">
        <f>TRUNC(D1512*J1512,0)</f>
        <v>13015</v>
      </c>
      <c r="AC1512" s="91"/>
      <c r="AD1512" s="92" t="s">
        <v>4</v>
      </c>
    </row>
    <row r="1513" spans="2:30" ht="19.7" customHeight="1">
      <c r="B1513" s="88" t="s">
        <v>599</v>
      </c>
      <c r="C1513" s="89" t="s">
        <v>600</v>
      </c>
      <c r="D1513" s="470">
        <v>24</v>
      </c>
      <c r="E1513" s="471"/>
      <c r="F1513" s="471"/>
      <c r="G1513" s="471"/>
      <c r="H1513" s="84" t="s">
        <v>601</v>
      </c>
      <c r="I1513" s="84" t="s">
        <v>594</v>
      </c>
      <c r="J1513" s="471">
        <f>AB1512</f>
        <v>13015</v>
      </c>
      <c r="K1513" s="471"/>
      <c r="L1513" s="471"/>
      <c r="M1513" s="471"/>
      <c r="N1513" s="84"/>
      <c r="O1513" s="84"/>
      <c r="P1513" s="84"/>
      <c r="Q1513" s="84"/>
      <c r="R1513" s="84"/>
      <c r="S1513" s="84"/>
      <c r="T1513" s="84"/>
      <c r="U1513" s="84"/>
      <c r="V1513" s="84"/>
      <c r="W1513" s="84"/>
      <c r="X1513" s="84"/>
      <c r="Y1513" s="84"/>
      <c r="Z1513" s="90"/>
      <c r="AA1513" s="91"/>
      <c r="AB1513" s="91">
        <f>TRUNC(D1513/100*J1513,0)</f>
        <v>3123</v>
      </c>
      <c r="AC1513" s="91"/>
      <c r="AD1513" s="92" t="s">
        <v>4</v>
      </c>
    </row>
    <row r="1514" spans="2:30" ht="19.7" customHeight="1">
      <c r="B1514" s="88" t="s">
        <v>236</v>
      </c>
      <c r="C1514" s="89" t="s">
        <v>4</v>
      </c>
      <c r="D1514" s="472">
        <v>1</v>
      </c>
      <c r="E1514" s="471"/>
      <c r="F1514" s="471"/>
      <c r="G1514" s="84" t="s">
        <v>98</v>
      </c>
      <c r="H1514" s="84" t="s">
        <v>594</v>
      </c>
      <c r="I1514" s="471">
        <f>[186]노임단가!L59</f>
        <v>81728</v>
      </c>
      <c r="J1514" s="471"/>
      <c r="K1514" s="471"/>
      <c r="L1514" s="471"/>
      <c r="M1514" s="84" t="s">
        <v>594</v>
      </c>
      <c r="N1514" s="471" t="s">
        <v>603</v>
      </c>
      <c r="O1514" s="471"/>
      <c r="P1514" s="471"/>
      <c r="Q1514" s="471"/>
      <c r="R1514" s="471"/>
      <c r="S1514" s="471"/>
      <c r="T1514" s="471"/>
      <c r="U1514" s="471"/>
      <c r="V1514" s="471"/>
      <c r="W1514" s="84"/>
      <c r="X1514" s="84"/>
      <c r="Y1514" s="84"/>
      <c r="Z1514" s="90"/>
      <c r="AA1514" s="91">
        <f>TRUNC(D1514*I1514*[186]기계경비적용기준!E18,0)</f>
        <v>17026</v>
      </c>
      <c r="AB1514" s="91"/>
      <c r="AC1514" s="91"/>
      <c r="AD1514" s="92" t="s">
        <v>4</v>
      </c>
    </row>
    <row r="1515" spans="2:30" ht="19.7" customHeight="1">
      <c r="B1515" s="88" t="s">
        <v>4</v>
      </c>
      <c r="C1515" s="89" t="s">
        <v>4</v>
      </c>
      <c r="D1515" s="84"/>
      <c r="E1515" s="84"/>
      <c r="F1515" s="84"/>
      <c r="G1515" s="84"/>
      <c r="H1515" s="84"/>
      <c r="I1515" s="84"/>
      <c r="J1515" s="84"/>
      <c r="K1515" s="84"/>
      <c r="L1515" s="84"/>
      <c r="M1515" s="84"/>
      <c r="N1515" s="84"/>
      <c r="O1515" s="84"/>
      <c r="P1515" s="84"/>
      <c r="Q1515" s="84"/>
      <c r="R1515" s="84"/>
      <c r="S1515" s="84"/>
      <c r="T1515" s="84"/>
      <c r="U1515" s="84"/>
      <c r="V1515" s="84"/>
      <c r="W1515" s="84"/>
      <c r="X1515" s="84"/>
      <c r="Y1515" s="84"/>
      <c r="Z1515" s="90"/>
      <c r="AA1515" s="91"/>
      <c r="AB1515" s="91"/>
      <c r="AC1515" s="91"/>
      <c r="AD1515" s="92" t="s">
        <v>4</v>
      </c>
    </row>
    <row r="1516" spans="2:30" ht="19.7" customHeight="1">
      <c r="B1516" s="82" t="s">
        <v>1205</v>
      </c>
      <c r="C1516" s="83" t="s">
        <v>1206</v>
      </c>
      <c r="D1516" s="84"/>
      <c r="E1516" s="84"/>
      <c r="F1516" s="84"/>
      <c r="G1516" s="84"/>
      <c r="H1516" s="84"/>
      <c r="I1516" s="84"/>
      <c r="J1516" s="84"/>
      <c r="K1516" s="84"/>
      <c r="L1516" s="84"/>
      <c r="M1516" s="84"/>
      <c r="N1516" s="84"/>
      <c r="O1516" s="84"/>
      <c r="P1516" s="84"/>
      <c r="Q1516" s="84"/>
      <c r="R1516" s="84"/>
      <c r="S1516" s="84"/>
      <c r="T1516" s="84"/>
      <c r="U1516" s="84"/>
      <c r="V1516" s="84"/>
      <c r="W1516" s="84"/>
      <c r="X1516" s="84"/>
      <c r="Y1516" s="84"/>
      <c r="Z1516" s="85" t="str">
        <f>TEXT(AA1516+AB1516+AC1516,"#,##0")</f>
        <v>53,836</v>
      </c>
      <c r="AA1516" s="86">
        <f>TRUNC(AA1517+AA1518+AA1519+AA1520)</f>
        <v>17026</v>
      </c>
      <c r="AB1516" s="86">
        <f>TRUNC(AB1517+AB1518+AB1519+AB1520)</f>
        <v>32277</v>
      </c>
      <c r="AC1516" s="86">
        <f>TRUNC(AC1517+AC1518+AC1519+AC1520)</f>
        <v>4533</v>
      </c>
      <c r="AD1516" s="87"/>
    </row>
    <row r="1517" spans="2:30" ht="19.7" customHeight="1">
      <c r="B1517" s="101" t="s">
        <v>592</v>
      </c>
      <c r="C1517" s="102" t="s">
        <v>4</v>
      </c>
      <c r="D1517" s="477">
        <v>19764000</v>
      </c>
      <c r="E1517" s="477"/>
      <c r="F1517" s="477"/>
      <c r="G1517" s="477"/>
      <c r="H1517" s="477"/>
      <c r="I1517" s="477" t="s">
        <v>605</v>
      </c>
      <c r="J1517" s="477"/>
      <c r="K1517" s="477">
        <v>2294</v>
      </c>
      <c r="L1517" s="477"/>
      <c r="M1517" s="477"/>
      <c r="N1517" s="103" t="s">
        <v>594</v>
      </c>
      <c r="O1517" s="477" t="s">
        <v>595</v>
      </c>
      <c r="P1517" s="477"/>
      <c r="Q1517" s="477"/>
      <c r="R1517" s="103"/>
      <c r="S1517" s="103"/>
      <c r="T1517" s="103"/>
      <c r="U1517" s="103"/>
      <c r="V1517" s="103"/>
      <c r="W1517" s="103"/>
      <c r="X1517" s="103"/>
      <c r="Y1517" s="103"/>
      <c r="Z1517" s="104"/>
      <c r="AA1517" s="105"/>
      <c r="AB1517" s="105"/>
      <c r="AC1517" s="105">
        <f>TRUNC(D1517*K1517*0.0000001,0)</f>
        <v>4533</v>
      </c>
      <c r="AD1517" s="106" t="s">
        <v>4</v>
      </c>
    </row>
    <row r="1518" spans="2:30" ht="19.7" customHeight="1">
      <c r="B1518" s="88" t="s">
        <v>596</v>
      </c>
      <c r="C1518" s="89" t="s">
        <v>597</v>
      </c>
      <c r="D1518" s="470">
        <v>17.399999999999999</v>
      </c>
      <c r="E1518" s="471"/>
      <c r="F1518" s="471"/>
      <c r="G1518" s="471"/>
      <c r="H1518" s="84" t="s">
        <v>598</v>
      </c>
      <c r="I1518" s="84" t="s">
        <v>594</v>
      </c>
      <c r="J1518" s="471">
        <f>[186]자재단가!R6</f>
        <v>1496</v>
      </c>
      <c r="K1518" s="471"/>
      <c r="L1518" s="471"/>
      <c r="M1518" s="471"/>
      <c r="N1518" s="84"/>
      <c r="O1518" s="84"/>
      <c r="P1518" s="84"/>
      <c r="Q1518" s="84"/>
      <c r="R1518" s="84"/>
      <c r="S1518" s="84"/>
      <c r="T1518" s="84"/>
      <c r="U1518" s="84"/>
      <c r="V1518" s="84"/>
      <c r="W1518" s="84"/>
      <c r="X1518" s="84"/>
      <c r="Y1518" s="84"/>
      <c r="Z1518" s="90"/>
      <c r="AA1518" s="91"/>
      <c r="AB1518" s="91">
        <f>TRUNC(D1518*J1518,0)</f>
        <v>26030</v>
      </c>
      <c r="AC1518" s="91"/>
      <c r="AD1518" s="92" t="s">
        <v>4</v>
      </c>
    </row>
    <row r="1519" spans="2:30" ht="19.7" customHeight="1">
      <c r="B1519" s="88" t="s">
        <v>599</v>
      </c>
      <c r="C1519" s="89" t="s">
        <v>600</v>
      </c>
      <c r="D1519" s="470">
        <v>24</v>
      </c>
      <c r="E1519" s="471"/>
      <c r="F1519" s="471"/>
      <c r="G1519" s="471"/>
      <c r="H1519" s="84" t="s">
        <v>601</v>
      </c>
      <c r="I1519" s="84" t="s">
        <v>594</v>
      </c>
      <c r="J1519" s="471">
        <f>AB1518</f>
        <v>26030</v>
      </c>
      <c r="K1519" s="471"/>
      <c r="L1519" s="471"/>
      <c r="M1519" s="471"/>
      <c r="N1519" s="84"/>
      <c r="O1519" s="84"/>
      <c r="P1519" s="84"/>
      <c r="Q1519" s="84"/>
      <c r="R1519" s="84"/>
      <c r="S1519" s="84"/>
      <c r="T1519" s="84"/>
      <c r="U1519" s="84"/>
      <c r="V1519" s="84"/>
      <c r="W1519" s="84"/>
      <c r="X1519" s="84"/>
      <c r="Y1519" s="84"/>
      <c r="Z1519" s="90"/>
      <c r="AA1519" s="91"/>
      <c r="AB1519" s="91">
        <f>TRUNC(D1519/100*J1519,0)</f>
        <v>6247</v>
      </c>
      <c r="AC1519" s="91"/>
      <c r="AD1519" s="92" t="s">
        <v>4</v>
      </c>
    </row>
    <row r="1520" spans="2:30" ht="19.7" customHeight="1">
      <c r="B1520" s="88" t="s">
        <v>236</v>
      </c>
      <c r="C1520" s="89" t="s">
        <v>4</v>
      </c>
      <c r="D1520" s="472">
        <v>1</v>
      </c>
      <c r="E1520" s="471"/>
      <c r="F1520" s="471"/>
      <c r="G1520" s="84" t="s">
        <v>98</v>
      </c>
      <c r="H1520" s="84" t="s">
        <v>594</v>
      </c>
      <c r="I1520" s="471">
        <f>[186]노임단가!L59</f>
        <v>81728</v>
      </c>
      <c r="J1520" s="471"/>
      <c r="K1520" s="471"/>
      <c r="L1520" s="471"/>
      <c r="M1520" s="84" t="s">
        <v>594</v>
      </c>
      <c r="N1520" s="471" t="s">
        <v>603</v>
      </c>
      <c r="O1520" s="471"/>
      <c r="P1520" s="471"/>
      <c r="Q1520" s="471"/>
      <c r="R1520" s="471"/>
      <c r="S1520" s="471"/>
      <c r="T1520" s="471"/>
      <c r="U1520" s="471"/>
      <c r="V1520" s="471"/>
      <c r="W1520" s="84"/>
      <c r="X1520" s="84"/>
      <c r="Y1520" s="84"/>
      <c r="Z1520" s="90"/>
      <c r="AA1520" s="91">
        <f>TRUNC(D1520*I1520*[186]기계경비적용기준!E18,0)</f>
        <v>17026</v>
      </c>
      <c r="AB1520" s="91"/>
      <c r="AC1520" s="91"/>
      <c r="AD1520" s="92" t="s">
        <v>4</v>
      </c>
    </row>
    <row r="1521" spans="2:30" ht="19.7" customHeight="1">
      <c r="B1521" s="88" t="s">
        <v>4</v>
      </c>
      <c r="C1521" s="89" t="s">
        <v>4</v>
      </c>
      <c r="D1521" s="84"/>
      <c r="E1521" s="84"/>
      <c r="F1521" s="84"/>
      <c r="G1521" s="84"/>
      <c r="H1521" s="84"/>
      <c r="I1521" s="84"/>
      <c r="J1521" s="84"/>
      <c r="K1521" s="84"/>
      <c r="L1521" s="84"/>
      <c r="M1521" s="84"/>
      <c r="N1521" s="84"/>
      <c r="O1521" s="84"/>
      <c r="P1521" s="84"/>
      <c r="Q1521" s="84"/>
      <c r="R1521" s="84"/>
      <c r="S1521" s="84"/>
      <c r="T1521" s="84"/>
      <c r="U1521" s="84"/>
      <c r="V1521" s="84"/>
      <c r="W1521" s="84"/>
      <c r="X1521" s="84"/>
      <c r="Y1521" s="84"/>
      <c r="Z1521" s="90"/>
      <c r="AA1521" s="91"/>
      <c r="AB1521" s="91"/>
      <c r="AC1521" s="91"/>
      <c r="AD1521" s="92" t="s">
        <v>4</v>
      </c>
    </row>
    <row r="1522" spans="2:30" ht="19.7" customHeight="1">
      <c r="B1522" s="82" t="s">
        <v>1207</v>
      </c>
      <c r="C1522" s="83" t="s">
        <v>1208</v>
      </c>
      <c r="D1522" s="84"/>
      <c r="E1522" s="84"/>
      <c r="F1522" s="84"/>
      <c r="G1522" s="84"/>
      <c r="H1522" s="84"/>
      <c r="I1522" s="84"/>
      <c r="J1522" s="84"/>
      <c r="K1522" s="84"/>
      <c r="L1522" s="84"/>
      <c r="M1522" s="84"/>
      <c r="N1522" s="84"/>
      <c r="O1522" s="84"/>
      <c r="P1522" s="84"/>
      <c r="Q1522" s="84"/>
      <c r="R1522" s="84"/>
      <c r="S1522" s="84"/>
      <c r="T1522" s="84"/>
      <c r="U1522" s="84"/>
      <c r="V1522" s="84"/>
      <c r="W1522" s="84"/>
      <c r="X1522" s="84"/>
      <c r="Y1522" s="84"/>
      <c r="Z1522" s="85" t="str">
        <f>TEXT(AA1522+AB1522+AC1522,"#,##0")</f>
        <v>58,656</v>
      </c>
      <c r="AA1522" s="86">
        <f>TRUNC(AA1523+AA1524+AA1525+AA1526)</f>
        <v>17026</v>
      </c>
      <c r="AB1522" s="86">
        <f>TRUNC(AB1523+AB1524+AB1525+AB1526)</f>
        <v>35987</v>
      </c>
      <c r="AC1522" s="86">
        <f>TRUNC(AC1523+AC1524+AC1525+AC1526)</f>
        <v>5643</v>
      </c>
      <c r="AD1522" s="87"/>
    </row>
    <row r="1523" spans="2:30" ht="19.7" customHeight="1">
      <c r="B1523" s="88" t="s">
        <v>592</v>
      </c>
      <c r="C1523" s="89" t="s">
        <v>4</v>
      </c>
      <c r="D1523" s="471">
        <v>24600000</v>
      </c>
      <c r="E1523" s="471"/>
      <c r="F1523" s="471"/>
      <c r="G1523" s="471"/>
      <c r="H1523" s="471"/>
      <c r="I1523" s="471" t="s">
        <v>605</v>
      </c>
      <c r="J1523" s="471"/>
      <c r="K1523" s="471">
        <v>2294</v>
      </c>
      <c r="L1523" s="471"/>
      <c r="M1523" s="471"/>
      <c r="N1523" s="84" t="s">
        <v>594</v>
      </c>
      <c r="O1523" s="471" t="s">
        <v>595</v>
      </c>
      <c r="P1523" s="471"/>
      <c r="Q1523" s="471"/>
      <c r="R1523" s="84"/>
      <c r="S1523" s="84"/>
      <c r="T1523" s="84"/>
      <c r="U1523" s="84"/>
      <c r="V1523" s="84"/>
      <c r="W1523" s="84"/>
      <c r="X1523" s="84"/>
      <c r="Y1523" s="84"/>
      <c r="Z1523" s="90"/>
      <c r="AA1523" s="91"/>
      <c r="AB1523" s="91"/>
      <c r="AC1523" s="91">
        <f>TRUNC(D1523*K1523*0.0000001,0)</f>
        <v>5643</v>
      </c>
      <c r="AD1523" s="92" t="s">
        <v>4</v>
      </c>
    </row>
    <row r="1524" spans="2:30" ht="19.7" customHeight="1">
      <c r="B1524" s="88" t="s">
        <v>596</v>
      </c>
      <c r="C1524" s="89" t="s">
        <v>597</v>
      </c>
      <c r="D1524" s="470">
        <v>19.399999999999999</v>
      </c>
      <c r="E1524" s="471"/>
      <c r="F1524" s="471"/>
      <c r="G1524" s="471"/>
      <c r="H1524" s="84" t="s">
        <v>598</v>
      </c>
      <c r="I1524" s="84" t="s">
        <v>594</v>
      </c>
      <c r="J1524" s="471">
        <f>[186]자재단가!R6</f>
        <v>1496</v>
      </c>
      <c r="K1524" s="471"/>
      <c r="L1524" s="471"/>
      <c r="M1524" s="471"/>
      <c r="N1524" s="84"/>
      <c r="O1524" s="84"/>
      <c r="P1524" s="84"/>
      <c r="Q1524" s="84"/>
      <c r="R1524" s="84"/>
      <c r="S1524" s="84"/>
      <c r="T1524" s="84"/>
      <c r="U1524" s="84"/>
      <c r="V1524" s="84"/>
      <c r="W1524" s="84"/>
      <c r="X1524" s="84"/>
      <c r="Y1524" s="84"/>
      <c r="Z1524" s="90"/>
      <c r="AA1524" s="91"/>
      <c r="AB1524" s="91">
        <f>TRUNC(D1524*J1524,0)</f>
        <v>29022</v>
      </c>
      <c r="AC1524" s="91"/>
      <c r="AD1524" s="92" t="s">
        <v>4</v>
      </c>
    </row>
    <row r="1525" spans="2:30" ht="19.7" customHeight="1">
      <c r="B1525" s="88" t="s">
        <v>599</v>
      </c>
      <c r="C1525" s="89" t="s">
        <v>600</v>
      </c>
      <c r="D1525" s="470">
        <v>24</v>
      </c>
      <c r="E1525" s="471"/>
      <c r="F1525" s="471"/>
      <c r="G1525" s="471"/>
      <c r="H1525" s="84" t="s">
        <v>601</v>
      </c>
      <c r="I1525" s="84" t="s">
        <v>594</v>
      </c>
      <c r="J1525" s="471">
        <f>AB1524</f>
        <v>29022</v>
      </c>
      <c r="K1525" s="471"/>
      <c r="L1525" s="471"/>
      <c r="M1525" s="471"/>
      <c r="N1525" s="84"/>
      <c r="O1525" s="84"/>
      <c r="P1525" s="84"/>
      <c r="Q1525" s="84"/>
      <c r="R1525" s="84"/>
      <c r="S1525" s="84"/>
      <c r="T1525" s="84"/>
      <c r="U1525" s="84"/>
      <c r="V1525" s="84"/>
      <c r="W1525" s="84"/>
      <c r="X1525" s="84"/>
      <c r="Y1525" s="84"/>
      <c r="Z1525" s="90"/>
      <c r="AA1525" s="91"/>
      <c r="AB1525" s="91">
        <f>TRUNC(D1525/100*J1525,0)</f>
        <v>6965</v>
      </c>
      <c r="AC1525" s="91"/>
      <c r="AD1525" s="92" t="s">
        <v>4</v>
      </c>
    </row>
    <row r="1526" spans="2:30" ht="19.7" customHeight="1">
      <c r="B1526" s="88" t="s">
        <v>236</v>
      </c>
      <c r="C1526" s="89" t="s">
        <v>4</v>
      </c>
      <c r="D1526" s="472">
        <v>1</v>
      </c>
      <c r="E1526" s="471"/>
      <c r="F1526" s="471"/>
      <c r="G1526" s="84" t="s">
        <v>98</v>
      </c>
      <c r="H1526" s="84" t="s">
        <v>594</v>
      </c>
      <c r="I1526" s="471">
        <f>[186]노임단가!L59</f>
        <v>81728</v>
      </c>
      <c r="J1526" s="471"/>
      <c r="K1526" s="471"/>
      <c r="L1526" s="471"/>
      <c r="M1526" s="84" t="s">
        <v>594</v>
      </c>
      <c r="N1526" s="471" t="s">
        <v>603</v>
      </c>
      <c r="O1526" s="471"/>
      <c r="P1526" s="471"/>
      <c r="Q1526" s="471"/>
      <c r="R1526" s="471"/>
      <c r="S1526" s="471"/>
      <c r="T1526" s="471"/>
      <c r="U1526" s="471"/>
      <c r="V1526" s="471"/>
      <c r="W1526" s="84"/>
      <c r="X1526" s="84"/>
      <c r="Y1526" s="84"/>
      <c r="Z1526" s="90"/>
      <c r="AA1526" s="91">
        <f>TRUNC(D1526*I1526*[186]기계경비적용기준!E18,0)</f>
        <v>17026</v>
      </c>
      <c r="AB1526" s="91"/>
      <c r="AC1526" s="91"/>
      <c r="AD1526" s="92" t="s">
        <v>4</v>
      </c>
    </row>
    <row r="1527" spans="2:30" ht="19.7" customHeight="1">
      <c r="B1527" s="88" t="s">
        <v>4</v>
      </c>
      <c r="C1527" s="89" t="s">
        <v>4</v>
      </c>
      <c r="D1527" s="84"/>
      <c r="E1527" s="84"/>
      <c r="F1527" s="84"/>
      <c r="G1527" s="84"/>
      <c r="H1527" s="84"/>
      <c r="I1527" s="84"/>
      <c r="J1527" s="84"/>
      <c r="K1527" s="84"/>
      <c r="L1527" s="84"/>
      <c r="M1527" s="84"/>
      <c r="N1527" s="84"/>
      <c r="O1527" s="84"/>
      <c r="P1527" s="84"/>
      <c r="Q1527" s="84"/>
      <c r="R1527" s="84"/>
      <c r="S1527" s="84"/>
      <c r="T1527" s="84"/>
      <c r="U1527" s="84"/>
      <c r="V1527" s="84"/>
      <c r="W1527" s="84"/>
      <c r="X1527" s="84"/>
      <c r="Y1527" s="84"/>
      <c r="Z1527" s="90"/>
      <c r="AA1527" s="91"/>
      <c r="AB1527" s="91"/>
      <c r="AC1527" s="91"/>
      <c r="AD1527" s="92" t="s">
        <v>4</v>
      </c>
    </row>
    <row r="1528" spans="2:30" ht="19.7" customHeight="1">
      <c r="B1528" s="82" t="s">
        <v>1209</v>
      </c>
      <c r="C1528" s="83" t="s">
        <v>1073</v>
      </c>
      <c r="D1528" s="84"/>
      <c r="E1528" s="84"/>
      <c r="F1528" s="84"/>
      <c r="G1528" s="84"/>
      <c r="H1528" s="84"/>
      <c r="I1528" s="84"/>
      <c r="J1528" s="84"/>
      <c r="K1528" s="84"/>
      <c r="L1528" s="84"/>
      <c r="M1528" s="84"/>
      <c r="N1528" s="84"/>
      <c r="O1528" s="84"/>
      <c r="P1528" s="84"/>
      <c r="Q1528" s="84"/>
      <c r="R1528" s="84"/>
      <c r="S1528" s="84"/>
      <c r="T1528" s="84"/>
      <c r="U1528" s="84"/>
      <c r="V1528" s="84"/>
      <c r="W1528" s="84"/>
      <c r="X1528" s="84"/>
      <c r="Y1528" s="84"/>
      <c r="Z1528" s="85" t="str">
        <f>TEXT(AA1528+AB1528+AC1528,"#,##0")</f>
        <v>65,483</v>
      </c>
      <c r="AA1528" s="86">
        <f>TRUNC(AA1529+AA1530+AA1531+AA1532)</f>
        <v>17026</v>
      </c>
      <c r="AB1528" s="86">
        <f>TRUNC(AB1529+AB1530+AB1531+AB1532)</f>
        <v>42665</v>
      </c>
      <c r="AC1528" s="86">
        <f>TRUNC(AC1529+AC1530+AC1531+AC1532)</f>
        <v>5792</v>
      </c>
      <c r="AD1528" s="87"/>
    </row>
    <row r="1529" spans="2:30" ht="19.7" customHeight="1">
      <c r="B1529" s="88" t="s">
        <v>592</v>
      </c>
      <c r="C1529" s="89" t="s">
        <v>4</v>
      </c>
      <c r="D1529" s="471">
        <v>25250000</v>
      </c>
      <c r="E1529" s="471"/>
      <c r="F1529" s="471"/>
      <c r="G1529" s="471"/>
      <c r="H1529" s="471"/>
      <c r="I1529" s="471" t="s">
        <v>605</v>
      </c>
      <c r="J1529" s="471"/>
      <c r="K1529" s="471">
        <v>2294</v>
      </c>
      <c r="L1529" s="471"/>
      <c r="M1529" s="471"/>
      <c r="N1529" s="84" t="s">
        <v>594</v>
      </c>
      <c r="O1529" s="471" t="s">
        <v>595</v>
      </c>
      <c r="P1529" s="471"/>
      <c r="Q1529" s="471"/>
      <c r="R1529" s="84"/>
      <c r="S1529" s="84"/>
      <c r="T1529" s="84"/>
      <c r="U1529" s="84"/>
      <c r="V1529" s="84"/>
      <c r="W1529" s="84"/>
      <c r="X1529" s="84"/>
      <c r="Y1529" s="84"/>
      <c r="Z1529" s="90"/>
      <c r="AA1529" s="91"/>
      <c r="AB1529" s="91"/>
      <c r="AC1529" s="91">
        <f>TRUNC(D1529*K1529*0.0000001,0)</f>
        <v>5792</v>
      </c>
      <c r="AD1529" s="92" t="s">
        <v>4</v>
      </c>
    </row>
    <row r="1530" spans="2:30" ht="19.7" customHeight="1">
      <c r="B1530" s="88" t="s">
        <v>596</v>
      </c>
      <c r="C1530" s="89" t="s">
        <v>597</v>
      </c>
      <c r="D1530" s="470">
        <v>23</v>
      </c>
      <c r="E1530" s="471"/>
      <c r="F1530" s="471"/>
      <c r="G1530" s="471"/>
      <c r="H1530" s="84" t="s">
        <v>598</v>
      </c>
      <c r="I1530" s="84" t="s">
        <v>594</v>
      </c>
      <c r="J1530" s="471">
        <f>[186]자재단가!R6</f>
        <v>1496</v>
      </c>
      <c r="K1530" s="471"/>
      <c r="L1530" s="471"/>
      <c r="M1530" s="471"/>
      <c r="N1530" s="84"/>
      <c r="O1530" s="84"/>
      <c r="P1530" s="84"/>
      <c r="Q1530" s="84"/>
      <c r="R1530" s="84"/>
      <c r="S1530" s="84"/>
      <c r="T1530" s="84"/>
      <c r="U1530" s="84"/>
      <c r="V1530" s="84"/>
      <c r="W1530" s="84"/>
      <c r="X1530" s="84"/>
      <c r="Y1530" s="84"/>
      <c r="Z1530" s="90"/>
      <c r="AA1530" s="91"/>
      <c r="AB1530" s="91">
        <f>TRUNC(D1530*J1530,0)</f>
        <v>34408</v>
      </c>
      <c r="AC1530" s="91"/>
      <c r="AD1530" s="92" t="s">
        <v>4</v>
      </c>
    </row>
    <row r="1531" spans="2:30" ht="19.7" customHeight="1">
      <c r="B1531" s="88" t="s">
        <v>599</v>
      </c>
      <c r="C1531" s="89" t="s">
        <v>600</v>
      </c>
      <c r="D1531" s="470">
        <v>24</v>
      </c>
      <c r="E1531" s="471"/>
      <c r="F1531" s="471"/>
      <c r="G1531" s="471"/>
      <c r="H1531" s="84" t="s">
        <v>601</v>
      </c>
      <c r="I1531" s="84" t="s">
        <v>594</v>
      </c>
      <c r="J1531" s="471">
        <f>AB1530</f>
        <v>34408</v>
      </c>
      <c r="K1531" s="471"/>
      <c r="L1531" s="471"/>
      <c r="M1531" s="471"/>
      <c r="N1531" s="84"/>
      <c r="O1531" s="84"/>
      <c r="P1531" s="84"/>
      <c r="Q1531" s="84"/>
      <c r="R1531" s="84"/>
      <c r="S1531" s="84"/>
      <c r="T1531" s="84"/>
      <c r="U1531" s="84"/>
      <c r="V1531" s="84"/>
      <c r="W1531" s="84"/>
      <c r="X1531" s="84"/>
      <c r="Y1531" s="84"/>
      <c r="Z1531" s="90"/>
      <c r="AA1531" s="91"/>
      <c r="AB1531" s="91">
        <f>TRUNC(D1531/100*J1531,0)</f>
        <v>8257</v>
      </c>
      <c r="AC1531" s="91"/>
      <c r="AD1531" s="92" t="s">
        <v>4</v>
      </c>
    </row>
    <row r="1532" spans="2:30" ht="19.7" customHeight="1">
      <c r="B1532" s="88" t="s">
        <v>236</v>
      </c>
      <c r="C1532" s="89" t="s">
        <v>4</v>
      </c>
      <c r="D1532" s="472">
        <v>1</v>
      </c>
      <c r="E1532" s="471"/>
      <c r="F1532" s="471"/>
      <c r="G1532" s="84" t="s">
        <v>98</v>
      </c>
      <c r="H1532" s="84" t="s">
        <v>594</v>
      </c>
      <c r="I1532" s="471">
        <f>[186]노임단가!L59</f>
        <v>81728</v>
      </c>
      <c r="J1532" s="471"/>
      <c r="K1532" s="471"/>
      <c r="L1532" s="471"/>
      <c r="M1532" s="84" t="s">
        <v>594</v>
      </c>
      <c r="N1532" s="471" t="s">
        <v>603</v>
      </c>
      <c r="O1532" s="471"/>
      <c r="P1532" s="471"/>
      <c r="Q1532" s="471"/>
      <c r="R1532" s="471"/>
      <c r="S1532" s="471"/>
      <c r="T1532" s="471"/>
      <c r="U1532" s="471"/>
      <c r="V1532" s="471"/>
      <c r="W1532" s="84"/>
      <c r="X1532" s="84"/>
      <c r="Y1532" s="84"/>
      <c r="Z1532" s="90"/>
      <c r="AA1532" s="91">
        <f>TRUNC(D1532*I1532*[186]기계경비적용기준!E18,0)</f>
        <v>17026</v>
      </c>
      <c r="AB1532" s="91"/>
      <c r="AC1532" s="91"/>
      <c r="AD1532" s="92" t="s">
        <v>4</v>
      </c>
    </row>
    <row r="1533" spans="2:30" ht="19.7" customHeight="1">
      <c r="B1533" s="88" t="s">
        <v>4</v>
      </c>
      <c r="C1533" s="89" t="s">
        <v>4</v>
      </c>
      <c r="D1533" s="84"/>
      <c r="E1533" s="84"/>
      <c r="F1533" s="84"/>
      <c r="G1533" s="84"/>
      <c r="H1533" s="84"/>
      <c r="I1533" s="84"/>
      <c r="J1533" s="84"/>
      <c r="K1533" s="84"/>
      <c r="L1533" s="84"/>
      <c r="M1533" s="84"/>
      <c r="N1533" s="84"/>
      <c r="O1533" s="84"/>
      <c r="P1533" s="84"/>
      <c r="Q1533" s="84"/>
      <c r="R1533" s="84"/>
      <c r="S1533" s="84"/>
      <c r="T1533" s="84"/>
      <c r="U1533" s="84"/>
      <c r="V1533" s="84"/>
      <c r="W1533" s="84"/>
      <c r="X1533" s="84"/>
      <c r="Y1533" s="84"/>
      <c r="Z1533" s="90"/>
      <c r="AA1533" s="91"/>
      <c r="AB1533" s="91"/>
      <c r="AC1533" s="91"/>
      <c r="AD1533" s="92" t="s">
        <v>4</v>
      </c>
    </row>
    <row r="1534" spans="2:30" ht="19.7" customHeight="1">
      <c r="B1534" s="82" t="s">
        <v>1210</v>
      </c>
      <c r="C1534" s="83" t="s">
        <v>1211</v>
      </c>
      <c r="D1534" s="84"/>
      <c r="E1534" s="84"/>
      <c r="F1534" s="84"/>
      <c r="G1534" s="84"/>
      <c r="H1534" s="84"/>
      <c r="I1534" s="84"/>
      <c r="J1534" s="84"/>
      <c r="K1534" s="84"/>
      <c r="L1534" s="84"/>
      <c r="M1534" s="84"/>
      <c r="N1534" s="84"/>
      <c r="O1534" s="84"/>
      <c r="P1534" s="84"/>
      <c r="Q1534" s="84"/>
      <c r="R1534" s="84"/>
      <c r="S1534" s="84"/>
      <c r="T1534" s="84"/>
      <c r="U1534" s="84"/>
      <c r="V1534" s="84"/>
      <c r="W1534" s="84"/>
      <c r="X1534" s="84"/>
      <c r="Y1534" s="84"/>
      <c r="Z1534" s="85" t="str">
        <f>TEXT(AA1534+AB1534+AC1534,"#,##0")</f>
        <v>81,385</v>
      </c>
      <c r="AA1534" s="86">
        <f>TRUNC(AA1535+AA1536+AA1537+AA1538)</f>
        <v>17026</v>
      </c>
      <c r="AB1534" s="86">
        <f>TRUNC(AB1535+AB1536+AB1537+AB1538)</f>
        <v>56763</v>
      </c>
      <c r="AC1534" s="86">
        <f>TRUNC(AC1535+AC1536+AC1537+AC1538)</f>
        <v>7596</v>
      </c>
      <c r="AD1534" s="87"/>
    </row>
    <row r="1535" spans="2:30" ht="19.7" customHeight="1">
      <c r="B1535" s="88" t="s">
        <v>592</v>
      </c>
      <c r="C1535" s="89" t="s">
        <v>4</v>
      </c>
      <c r="D1535" s="471">
        <v>33116000</v>
      </c>
      <c r="E1535" s="471"/>
      <c r="F1535" s="471"/>
      <c r="G1535" s="471"/>
      <c r="H1535" s="471"/>
      <c r="I1535" s="471" t="s">
        <v>605</v>
      </c>
      <c r="J1535" s="471"/>
      <c r="K1535" s="471">
        <v>2294</v>
      </c>
      <c r="L1535" s="471"/>
      <c r="M1535" s="471"/>
      <c r="N1535" s="84" t="s">
        <v>594</v>
      </c>
      <c r="O1535" s="471" t="s">
        <v>595</v>
      </c>
      <c r="P1535" s="471"/>
      <c r="Q1535" s="471"/>
      <c r="R1535" s="84"/>
      <c r="S1535" s="84"/>
      <c r="T1535" s="84"/>
      <c r="U1535" s="84"/>
      <c r="V1535" s="84"/>
      <c r="W1535" s="84"/>
      <c r="X1535" s="84"/>
      <c r="Y1535" s="84"/>
      <c r="Z1535" s="90"/>
      <c r="AA1535" s="91"/>
      <c r="AB1535" s="91"/>
      <c r="AC1535" s="91">
        <f>TRUNC(D1535*K1535*0.0000001,0)</f>
        <v>7596</v>
      </c>
      <c r="AD1535" s="92" t="s">
        <v>4</v>
      </c>
    </row>
    <row r="1536" spans="2:30" ht="19.7" customHeight="1">
      <c r="B1536" s="88" t="s">
        <v>596</v>
      </c>
      <c r="C1536" s="89" t="s">
        <v>597</v>
      </c>
      <c r="D1536" s="470">
        <v>30.6</v>
      </c>
      <c r="E1536" s="471"/>
      <c r="F1536" s="471"/>
      <c r="G1536" s="471"/>
      <c r="H1536" s="84" t="s">
        <v>598</v>
      </c>
      <c r="I1536" s="84" t="s">
        <v>594</v>
      </c>
      <c r="J1536" s="471">
        <f>[186]자재단가!R6</f>
        <v>1496</v>
      </c>
      <c r="K1536" s="471"/>
      <c r="L1536" s="471"/>
      <c r="M1536" s="471"/>
      <c r="N1536" s="84"/>
      <c r="O1536" s="84"/>
      <c r="P1536" s="84"/>
      <c r="Q1536" s="84"/>
      <c r="R1536" s="84"/>
      <c r="S1536" s="84"/>
      <c r="T1536" s="84"/>
      <c r="U1536" s="84"/>
      <c r="V1536" s="84"/>
      <c r="W1536" s="84"/>
      <c r="X1536" s="84"/>
      <c r="Y1536" s="84"/>
      <c r="Z1536" s="90"/>
      <c r="AA1536" s="91"/>
      <c r="AB1536" s="91">
        <f>TRUNC(D1536*J1536,0)</f>
        <v>45777</v>
      </c>
      <c r="AC1536" s="91"/>
      <c r="AD1536" s="92" t="s">
        <v>4</v>
      </c>
    </row>
    <row r="1537" spans="2:30" ht="19.7" customHeight="1">
      <c r="B1537" s="88" t="s">
        <v>599</v>
      </c>
      <c r="C1537" s="89" t="s">
        <v>600</v>
      </c>
      <c r="D1537" s="470">
        <v>24</v>
      </c>
      <c r="E1537" s="471"/>
      <c r="F1537" s="471"/>
      <c r="G1537" s="471"/>
      <c r="H1537" s="84" t="s">
        <v>601</v>
      </c>
      <c r="I1537" s="84" t="s">
        <v>594</v>
      </c>
      <c r="J1537" s="471">
        <f>AB1536</f>
        <v>45777</v>
      </c>
      <c r="K1537" s="471"/>
      <c r="L1537" s="471"/>
      <c r="M1537" s="471"/>
      <c r="N1537" s="84"/>
      <c r="O1537" s="84"/>
      <c r="P1537" s="84"/>
      <c r="Q1537" s="84"/>
      <c r="R1537" s="84"/>
      <c r="S1537" s="84"/>
      <c r="T1537" s="84"/>
      <c r="U1537" s="84"/>
      <c r="V1537" s="84"/>
      <c r="W1537" s="84"/>
      <c r="X1537" s="84"/>
      <c r="Y1537" s="84"/>
      <c r="Z1537" s="90"/>
      <c r="AA1537" s="91"/>
      <c r="AB1537" s="91">
        <f>TRUNC(D1537/100*J1537,0)</f>
        <v>10986</v>
      </c>
      <c r="AC1537" s="91"/>
      <c r="AD1537" s="92" t="s">
        <v>4</v>
      </c>
    </row>
    <row r="1538" spans="2:30" ht="19.7" customHeight="1">
      <c r="B1538" s="88" t="s">
        <v>236</v>
      </c>
      <c r="C1538" s="89" t="s">
        <v>4</v>
      </c>
      <c r="D1538" s="472">
        <v>1</v>
      </c>
      <c r="E1538" s="471"/>
      <c r="F1538" s="471"/>
      <c r="G1538" s="84" t="s">
        <v>98</v>
      </c>
      <c r="H1538" s="84" t="s">
        <v>594</v>
      </c>
      <c r="I1538" s="471">
        <f>[186]노임단가!L59</f>
        <v>81728</v>
      </c>
      <c r="J1538" s="471"/>
      <c r="K1538" s="471"/>
      <c r="L1538" s="471"/>
      <c r="M1538" s="84" t="s">
        <v>594</v>
      </c>
      <c r="N1538" s="471" t="s">
        <v>603</v>
      </c>
      <c r="O1538" s="471"/>
      <c r="P1538" s="471"/>
      <c r="Q1538" s="471"/>
      <c r="R1538" s="471"/>
      <c r="S1538" s="471"/>
      <c r="T1538" s="471"/>
      <c r="U1538" s="471"/>
      <c r="V1538" s="471"/>
      <c r="W1538" s="84"/>
      <c r="X1538" s="84"/>
      <c r="Y1538" s="84"/>
      <c r="Z1538" s="90"/>
      <c r="AA1538" s="91">
        <f>TRUNC(D1538*I1538*[186]기계경비적용기준!E18,0)</f>
        <v>17026</v>
      </c>
      <c r="AB1538" s="91"/>
      <c r="AC1538" s="91"/>
      <c r="AD1538" s="92" t="s">
        <v>4</v>
      </c>
    </row>
    <row r="1539" spans="2:30" ht="19.7" customHeight="1">
      <c r="B1539" s="88" t="s">
        <v>4</v>
      </c>
      <c r="C1539" s="89" t="s">
        <v>4</v>
      </c>
      <c r="D1539" s="84"/>
      <c r="E1539" s="84"/>
      <c r="F1539" s="84"/>
      <c r="G1539" s="84"/>
      <c r="H1539" s="84"/>
      <c r="I1539" s="84"/>
      <c r="J1539" s="84"/>
      <c r="K1539" s="84"/>
      <c r="L1539" s="84"/>
      <c r="M1539" s="84"/>
      <c r="N1539" s="84"/>
      <c r="O1539" s="84"/>
      <c r="P1539" s="84"/>
      <c r="Q1539" s="84"/>
      <c r="R1539" s="84"/>
      <c r="S1539" s="84"/>
      <c r="T1539" s="84"/>
      <c r="U1539" s="84"/>
      <c r="V1539" s="84"/>
      <c r="W1539" s="84"/>
      <c r="X1539" s="84"/>
      <c r="Y1539" s="84"/>
      <c r="Z1539" s="90"/>
      <c r="AA1539" s="91"/>
      <c r="AB1539" s="91"/>
      <c r="AC1539" s="91"/>
      <c r="AD1539" s="92" t="s">
        <v>4</v>
      </c>
    </row>
    <row r="1540" spans="2:30" ht="19.7" customHeight="1">
      <c r="B1540" s="82" t="s">
        <v>1212</v>
      </c>
      <c r="C1540" s="83" t="s">
        <v>1213</v>
      </c>
      <c r="D1540" s="84"/>
      <c r="E1540" s="84"/>
      <c r="F1540" s="84"/>
      <c r="G1540" s="84"/>
      <c r="H1540" s="84"/>
      <c r="I1540" s="84"/>
      <c r="J1540" s="84"/>
      <c r="K1540" s="84"/>
      <c r="L1540" s="84"/>
      <c r="M1540" s="84"/>
      <c r="N1540" s="84"/>
      <c r="O1540" s="84"/>
      <c r="P1540" s="84"/>
      <c r="Q1540" s="84"/>
      <c r="R1540" s="84"/>
      <c r="S1540" s="84"/>
      <c r="T1540" s="84"/>
      <c r="U1540" s="84"/>
      <c r="V1540" s="84"/>
      <c r="W1540" s="84"/>
      <c r="X1540" s="84"/>
      <c r="Y1540" s="84"/>
      <c r="Z1540" s="85" t="str">
        <f>TEXT(AA1540+AB1540+AC1540,"#,##0")</f>
        <v>97,837</v>
      </c>
      <c r="AA1540" s="86">
        <f>TRUNC(AA1541+AA1542+AA1543+AA1544)</f>
        <v>17026</v>
      </c>
      <c r="AB1540" s="86">
        <f>TRUNC(AB1541+AB1542+AB1543+AB1544)</f>
        <v>71047</v>
      </c>
      <c r="AC1540" s="86">
        <f>TRUNC(AC1541+AC1542+AC1543+AC1544)</f>
        <v>9764</v>
      </c>
      <c r="AD1540" s="87"/>
    </row>
    <row r="1541" spans="2:30" ht="19.7" customHeight="1">
      <c r="B1541" s="88" t="s">
        <v>592</v>
      </c>
      <c r="C1541" s="89" t="s">
        <v>4</v>
      </c>
      <c r="D1541" s="471">
        <v>42566000</v>
      </c>
      <c r="E1541" s="471"/>
      <c r="F1541" s="471"/>
      <c r="G1541" s="471"/>
      <c r="H1541" s="471"/>
      <c r="I1541" s="471" t="s">
        <v>605</v>
      </c>
      <c r="J1541" s="471"/>
      <c r="K1541" s="471">
        <v>2294</v>
      </c>
      <c r="L1541" s="471"/>
      <c r="M1541" s="471"/>
      <c r="N1541" s="84" t="s">
        <v>594</v>
      </c>
      <c r="O1541" s="471" t="s">
        <v>595</v>
      </c>
      <c r="P1541" s="471"/>
      <c r="Q1541" s="471"/>
      <c r="R1541" s="84"/>
      <c r="S1541" s="84"/>
      <c r="T1541" s="84"/>
      <c r="U1541" s="84"/>
      <c r="V1541" s="84"/>
      <c r="W1541" s="84"/>
      <c r="X1541" s="84"/>
      <c r="Y1541" s="84"/>
      <c r="Z1541" s="90"/>
      <c r="AA1541" s="91"/>
      <c r="AB1541" s="91"/>
      <c r="AC1541" s="91">
        <f>TRUNC(D1541*K1541*0.0000001,0)</f>
        <v>9764</v>
      </c>
      <c r="AD1541" s="92" t="s">
        <v>4</v>
      </c>
    </row>
    <row r="1542" spans="2:30" ht="19.7" customHeight="1">
      <c r="B1542" s="88" t="s">
        <v>596</v>
      </c>
      <c r="C1542" s="89" t="s">
        <v>597</v>
      </c>
      <c r="D1542" s="470">
        <v>38.299999999999997</v>
      </c>
      <c r="E1542" s="471"/>
      <c r="F1542" s="471"/>
      <c r="G1542" s="471"/>
      <c r="H1542" s="84" t="s">
        <v>598</v>
      </c>
      <c r="I1542" s="84" t="s">
        <v>594</v>
      </c>
      <c r="J1542" s="471">
        <f>[186]자재단가!R6</f>
        <v>1496</v>
      </c>
      <c r="K1542" s="471"/>
      <c r="L1542" s="471"/>
      <c r="M1542" s="471"/>
      <c r="N1542" s="84"/>
      <c r="O1542" s="84"/>
      <c r="P1542" s="84"/>
      <c r="Q1542" s="84"/>
      <c r="R1542" s="84"/>
      <c r="S1542" s="84"/>
      <c r="T1542" s="84"/>
      <c r="U1542" s="84"/>
      <c r="V1542" s="84"/>
      <c r="W1542" s="84"/>
      <c r="X1542" s="84"/>
      <c r="Y1542" s="84"/>
      <c r="Z1542" s="90"/>
      <c r="AA1542" s="91"/>
      <c r="AB1542" s="91">
        <f>TRUNC(D1542*J1542,0)</f>
        <v>57296</v>
      </c>
      <c r="AC1542" s="91"/>
      <c r="AD1542" s="92" t="s">
        <v>4</v>
      </c>
    </row>
    <row r="1543" spans="2:30" ht="19.7" customHeight="1">
      <c r="B1543" s="101" t="s">
        <v>599</v>
      </c>
      <c r="C1543" s="102" t="s">
        <v>600</v>
      </c>
      <c r="D1543" s="479">
        <v>24</v>
      </c>
      <c r="E1543" s="477"/>
      <c r="F1543" s="477"/>
      <c r="G1543" s="477"/>
      <c r="H1543" s="103" t="s">
        <v>601</v>
      </c>
      <c r="I1543" s="103" t="s">
        <v>594</v>
      </c>
      <c r="J1543" s="477">
        <f>AB1542</f>
        <v>57296</v>
      </c>
      <c r="K1543" s="477"/>
      <c r="L1543" s="477"/>
      <c r="M1543" s="477"/>
      <c r="N1543" s="103"/>
      <c r="O1543" s="103"/>
      <c r="P1543" s="103"/>
      <c r="Q1543" s="103"/>
      <c r="R1543" s="103"/>
      <c r="S1543" s="103"/>
      <c r="T1543" s="103"/>
      <c r="U1543" s="103"/>
      <c r="V1543" s="103"/>
      <c r="W1543" s="103"/>
      <c r="X1543" s="103"/>
      <c r="Y1543" s="103"/>
      <c r="Z1543" s="104"/>
      <c r="AA1543" s="105"/>
      <c r="AB1543" s="105">
        <f>TRUNC(D1543/100*J1543,0)</f>
        <v>13751</v>
      </c>
      <c r="AC1543" s="105"/>
      <c r="AD1543" s="106" t="s">
        <v>4</v>
      </c>
    </row>
    <row r="1544" spans="2:30" ht="19.7" customHeight="1">
      <c r="B1544" s="88" t="s">
        <v>236</v>
      </c>
      <c r="C1544" s="89" t="s">
        <v>4</v>
      </c>
      <c r="D1544" s="472">
        <v>1</v>
      </c>
      <c r="E1544" s="471"/>
      <c r="F1544" s="471"/>
      <c r="G1544" s="84" t="s">
        <v>98</v>
      </c>
      <c r="H1544" s="84" t="s">
        <v>594</v>
      </c>
      <c r="I1544" s="471">
        <f>[186]노임단가!L59</f>
        <v>81728</v>
      </c>
      <c r="J1544" s="471"/>
      <c r="K1544" s="471"/>
      <c r="L1544" s="471"/>
      <c r="M1544" s="84" t="s">
        <v>594</v>
      </c>
      <c r="N1544" s="471" t="s">
        <v>603</v>
      </c>
      <c r="O1544" s="471"/>
      <c r="P1544" s="471"/>
      <c r="Q1544" s="471"/>
      <c r="R1544" s="471"/>
      <c r="S1544" s="471"/>
      <c r="T1544" s="471"/>
      <c r="U1544" s="471"/>
      <c r="V1544" s="471"/>
      <c r="W1544" s="84"/>
      <c r="X1544" s="84"/>
      <c r="Y1544" s="84"/>
      <c r="Z1544" s="90"/>
      <c r="AA1544" s="91">
        <f>TRUNC(D1544*I1544*[186]기계경비적용기준!E18,0)</f>
        <v>17026</v>
      </c>
      <c r="AB1544" s="91"/>
      <c r="AC1544" s="91"/>
      <c r="AD1544" s="92" t="s">
        <v>4</v>
      </c>
    </row>
    <row r="1545" spans="2:30" ht="19.7" customHeight="1">
      <c r="B1545" s="88" t="s">
        <v>4</v>
      </c>
      <c r="C1545" s="89" t="s">
        <v>4</v>
      </c>
      <c r="D1545" s="84"/>
      <c r="E1545" s="84"/>
      <c r="F1545" s="84"/>
      <c r="G1545" s="84"/>
      <c r="H1545" s="84"/>
      <c r="I1545" s="84"/>
      <c r="J1545" s="84"/>
      <c r="K1545" s="84"/>
      <c r="L1545" s="84"/>
      <c r="M1545" s="84"/>
      <c r="N1545" s="84"/>
      <c r="O1545" s="84"/>
      <c r="P1545" s="84"/>
      <c r="Q1545" s="84"/>
      <c r="R1545" s="84"/>
      <c r="S1545" s="84"/>
      <c r="T1545" s="84"/>
      <c r="U1545" s="84"/>
      <c r="V1545" s="84"/>
      <c r="W1545" s="84"/>
      <c r="X1545" s="84"/>
      <c r="Y1545" s="84"/>
      <c r="Z1545" s="90"/>
      <c r="AA1545" s="91"/>
      <c r="AB1545" s="91"/>
      <c r="AC1545" s="91"/>
      <c r="AD1545" s="92" t="s">
        <v>4</v>
      </c>
    </row>
    <row r="1546" spans="2:30" ht="19.7" customHeight="1">
      <c r="B1546" s="82" t="s">
        <v>1214</v>
      </c>
      <c r="C1546" s="83" t="s">
        <v>1215</v>
      </c>
      <c r="D1546" s="84"/>
      <c r="E1546" s="84"/>
      <c r="F1546" s="84"/>
      <c r="G1546" s="84"/>
      <c r="H1546" s="84"/>
      <c r="I1546" s="84"/>
      <c r="J1546" s="84"/>
      <c r="K1546" s="84"/>
      <c r="L1546" s="84"/>
      <c r="M1546" s="84"/>
      <c r="N1546" s="84"/>
      <c r="O1546" s="84"/>
      <c r="P1546" s="84"/>
      <c r="Q1546" s="84"/>
      <c r="R1546" s="84"/>
      <c r="S1546" s="84"/>
      <c r="T1546" s="84"/>
      <c r="U1546" s="84"/>
      <c r="V1546" s="84"/>
      <c r="W1546" s="84"/>
      <c r="X1546" s="84"/>
      <c r="Y1546" s="84"/>
      <c r="Z1546" s="85" t="str">
        <f>TEXT(AA1546+AB1546+AC1546,"#,##0")</f>
        <v>128,382</v>
      </c>
      <c r="AA1546" s="86">
        <f>TRUNC(AA1547+AA1548+AA1549+AA1550)</f>
        <v>17026</v>
      </c>
      <c r="AB1546" s="86">
        <f>TRUNC(AB1547+AB1548+AB1549+AB1550)</f>
        <v>99429</v>
      </c>
      <c r="AC1546" s="86">
        <f>TRUNC(AC1547+AC1548+AC1549+AC1550)</f>
        <v>11927</v>
      </c>
      <c r="AD1546" s="87"/>
    </row>
    <row r="1547" spans="2:30" ht="19.7" customHeight="1">
      <c r="B1547" s="88" t="s">
        <v>592</v>
      </c>
      <c r="C1547" s="89" t="s">
        <v>4</v>
      </c>
      <c r="D1547" s="471">
        <v>51994000</v>
      </c>
      <c r="E1547" s="471"/>
      <c r="F1547" s="471"/>
      <c r="G1547" s="471"/>
      <c r="H1547" s="471"/>
      <c r="I1547" s="471" t="s">
        <v>605</v>
      </c>
      <c r="J1547" s="471"/>
      <c r="K1547" s="471">
        <v>2294</v>
      </c>
      <c r="L1547" s="471"/>
      <c r="M1547" s="471"/>
      <c r="N1547" s="84" t="s">
        <v>594</v>
      </c>
      <c r="O1547" s="471" t="s">
        <v>595</v>
      </c>
      <c r="P1547" s="471"/>
      <c r="Q1547" s="471"/>
      <c r="R1547" s="84"/>
      <c r="S1547" s="84"/>
      <c r="T1547" s="84"/>
      <c r="U1547" s="84"/>
      <c r="V1547" s="84"/>
      <c r="W1547" s="84"/>
      <c r="X1547" s="84"/>
      <c r="Y1547" s="84"/>
      <c r="Z1547" s="90"/>
      <c r="AA1547" s="91"/>
      <c r="AB1547" s="91"/>
      <c r="AC1547" s="91">
        <f>TRUNC(D1547*K1547*0.0000001,0)</f>
        <v>11927</v>
      </c>
      <c r="AD1547" s="92" t="s">
        <v>4</v>
      </c>
    </row>
    <row r="1548" spans="2:30" ht="19.7" customHeight="1">
      <c r="B1548" s="88" t="s">
        <v>596</v>
      </c>
      <c r="C1548" s="89" t="s">
        <v>597</v>
      </c>
      <c r="D1548" s="470">
        <v>53.6</v>
      </c>
      <c r="E1548" s="471"/>
      <c r="F1548" s="471"/>
      <c r="G1548" s="471"/>
      <c r="H1548" s="84" t="s">
        <v>598</v>
      </c>
      <c r="I1548" s="84" t="s">
        <v>594</v>
      </c>
      <c r="J1548" s="471">
        <f>[186]자재단가!R6</f>
        <v>1496</v>
      </c>
      <c r="K1548" s="471"/>
      <c r="L1548" s="471"/>
      <c r="M1548" s="471"/>
      <c r="N1548" s="84"/>
      <c r="O1548" s="84"/>
      <c r="P1548" s="84"/>
      <c r="Q1548" s="84"/>
      <c r="R1548" s="84"/>
      <c r="S1548" s="84"/>
      <c r="T1548" s="84"/>
      <c r="U1548" s="84"/>
      <c r="V1548" s="84"/>
      <c r="W1548" s="84"/>
      <c r="X1548" s="84"/>
      <c r="Y1548" s="84"/>
      <c r="Z1548" s="90"/>
      <c r="AA1548" s="91"/>
      <c r="AB1548" s="91">
        <f>TRUNC(D1548*J1548,0)</f>
        <v>80185</v>
      </c>
      <c r="AC1548" s="91"/>
      <c r="AD1548" s="92" t="s">
        <v>4</v>
      </c>
    </row>
    <row r="1549" spans="2:30" ht="19.7" customHeight="1">
      <c r="B1549" s="88" t="s">
        <v>599</v>
      </c>
      <c r="C1549" s="89" t="s">
        <v>600</v>
      </c>
      <c r="D1549" s="470">
        <v>24</v>
      </c>
      <c r="E1549" s="471"/>
      <c r="F1549" s="471"/>
      <c r="G1549" s="471"/>
      <c r="H1549" s="84" t="s">
        <v>601</v>
      </c>
      <c r="I1549" s="84" t="s">
        <v>594</v>
      </c>
      <c r="J1549" s="471">
        <f>AB1548</f>
        <v>80185</v>
      </c>
      <c r="K1549" s="471"/>
      <c r="L1549" s="471"/>
      <c r="M1549" s="471"/>
      <c r="N1549" s="84"/>
      <c r="O1549" s="84"/>
      <c r="P1549" s="84"/>
      <c r="Q1549" s="84"/>
      <c r="R1549" s="84"/>
      <c r="S1549" s="84"/>
      <c r="T1549" s="84"/>
      <c r="U1549" s="84"/>
      <c r="V1549" s="84"/>
      <c r="W1549" s="84"/>
      <c r="X1549" s="84"/>
      <c r="Y1549" s="84"/>
      <c r="Z1549" s="90"/>
      <c r="AA1549" s="91"/>
      <c r="AB1549" s="91">
        <f>TRUNC(D1549/100*J1549,0)</f>
        <v>19244</v>
      </c>
      <c r="AC1549" s="91"/>
      <c r="AD1549" s="92" t="s">
        <v>4</v>
      </c>
    </row>
    <row r="1550" spans="2:30" ht="19.7" customHeight="1">
      <c r="B1550" s="88" t="s">
        <v>236</v>
      </c>
      <c r="C1550" s="89" t="s">
        <v>4</v>
      </c>
      <c r="D1550" s="472">
        <v>1</v>
      </c>
      <c r="E1550" s="471"/>
      <c r="F1550" s="471"/>
      <c r="G1550" s="84" t="s">
        <v>98</v>
      </c>
      <c r="H1550" s="84" t="s">
        <v>594</v>
      </c>
      <c r="I1550" s="471">
        <f>[186]노임단가!L59</f>
        <v>81728</v>
      </c>
      <c r="J1550" s="471"/>
      <c r="K1550" s="471"/>
      <c r="L1550" s="471"/>
      <c r="M1550" s="84" t="s">
        <v>594</v>
      </c>
      <c r="N1550" s="471" t="s">
        <v>603</v>
      </c>
      <c r="O1550" s="471"/>
      <c r="P1550" s="471"/>
      <c r="Q1550" s="471"/>
      <c r="R1550" s="471"/>
      <c r="S1550" s="471"/>
      <c r="T1550" s="471"/>
      <c r="U1550" s="471"/>
      <c r="V1550" s="471"/>
      <c r="W1550" s="84"/>
      <c r="X1550" s="84"/>
      <c r="Y1550" s="84"/>
      <c r="Z1550" s="90"/>
      <c r="AA1550" s="91">
        <f>TRUNC(D1550*I1550*[186]기계경비적용기준!E18,0)</f>
        <v>17026</v>
      </c>
      <c r="AB1550" s="91"/>
      <c r="AC1550" s="91"/>
      <c r="AD1550" s="92" t="s">
        <v>4</v>
      </c>
    </row>
    <row r="1551" spans="2:30" ht="19.7" customHeight="1">
      <c r="B1551" s="88" t="s">
        <v>4</v>
      </c>
      <c r="C1551" s="89" t="s">
        <v>4</v>
      </c>
      <c r="D1551" s="84"/>
      <c r="E1551" s="84"/>
      <c r="F1551" s="84"/>
      <c r="G1551" s="84"/>
      <c r="H1551" s="84"/>
      <c r="I1551" s="84"/>
      <c r="J1551" s="84"/>
      <c r="K1551" s="84"/>
      <c r="L1551" s="84"/>
      <c r="M1551" s="84"/>
      <c r="N1551" s="84"/>
      <c r="O1551" s="84"/>
      <c r="P1551" s="84"/>
      <c r="Q1551" s="84"/>
      <c r="R1551" s="84"/>
      <c r="S1551" s="84"/>
      <c r="T1551" s="84"/>
      <c r="U1551" s="84"/>
      <c r="V1551" s="84"/>
      <c r="W1551" s="84"/>
      <c r="X1551" s="84"/>
      <c r="Y1551" s="84"/>
      <c r="Z1551" s="90"/>
      <c r="AA1551" s="91"/>
      <c r="AB1551" s="91"/>
      <c r="AC1551" s="91"/>
      <c r="AD1551" s="92" t="s">
        <v>4</v>
      </c>
    </row>
    <row r="1552" spans="2:30" ht="19.7" customHeight="1">
      <c r="B1552" s="82" t="s">
        <v>1216</v>
      </c>
      <c r="C1552" s="83" t="s">
        <v>1217</v>
      </c>
      <c r="D1552" s="84"/>
      <c r="E1552" s="84"/>
      <c r="F1552" s="84"/>
      <c r="G1552" s="84"/>
      <c r="H1552" s="84"/>
      <c r="I1552" s="84"/>
      <c r="J1552" s="84"/>
      <c r="K1552" s="84"/>
      <c r="L1552" s="84"/>
      <c r="M1552" s="84"/>
      <c r="N1552" s="84"/>
      <c r="O1552" s="84"/>
      <c r="P1552" s="84"/>
      <c r="Q1552" s="84"/>
      <c r="R1552" s="84"/>
      <c r="S1552" s="84"/>
      <c r="T1552" s="84"/>
      <c r="U1552" s="84"/>
      <c r="V1552" s="84"/>
      <c r="W1552" s="84"/>
      <c r="X1552" s="84"/>
      <c r="Y1552" s="84"/>
      <c r="Z1552" s="85" t="str">
        <f>TEXT(AA1552+AB1552+AC1552,"#,##0")</f>
        <v>162,425</v>
      </c>
      <c r="AA1552" s="86">
        <f>TRUNC(AA1553+AA1554+AA1555+AA1556)</f>
        <v>17026</v>
      </c>
      <c r="AB1552" s="86">
        <f>TRUNC(AB1553+AB1554+AB1555+AB1556)</f>
        <v>127811</v>
      </c>
      <c r="AC1552" s="86">
        <f>TRUNC(AC1553+AC1554+AC1555+AC1556)</f>
        <v>17588</v>
      </c>
      <c r="AD1552" s="87"/>
    </row>
    <row r="1553" spans="2:30" ht="19.7" customHeight="1">
      <c r="B1553" s="88" t="s">
        <v>592</v>
      </c>
      <c r="C1553" s="89" t="s">
        <v>4</v>
      </c>
      <c r="D1553" s="471">
        <v>76673000</v>
      </c>
      <c r="E1553" s="471"/>
      <c r="F1553" s="471"/>
      <c r="G1553" s="471"/>
      <c r="H1553" s="471"/>
      <c r="I1553" s="471" t="s">
        <v>605</v>
      </c>
      <c r="J1553" s="471"/>
      <c r="K1553" s="471">
        <v>2294</v>
      </c>
      <c r="L1553" s="471"/>
      <c r="M1553" s="471"/>
      <c r="N1553" s="84" t="s">
        <v>594</v>
      </c>
      <c r="O1553" s="471" t="s">
        <v>595</v>
      </c>
      <c r="P1553" s="471"/>
      <c r="Q1553" s="471"/>
      <c r="R1553" s="84"/>
      <c r="S1553" s="84"/>
      <c r="T1553" s="84"/>
      <c r="U1553" s="84"/>
      <c r="V1553" s="84"/>
      <c r="W1553" s="84"/>
      <c r="X1553" s="84"/>
      <c r="Y1553" s="84"/>
      <c r="Z1553" s="90"/>
      <c r="AA1553" s="91"/>
      <c r="AB1553" s="91"/>
      <c r="AC1553" s="91">
        <f>TRUNC(D1553*K1553*0.0000001,0)</f>
        <v>17588</v>
      </c>
      <c r="AD1553" s="92" t="s">
        <v>4</v>
      </c>
    </row>
    <row r="1554" spans="2:30" ht="19.7" customHeight="1">
      <c r="B1554" s="88" t="s">
        <v>596</v>
      </c>
      <c r="C1554" s="89" t="s">
        <v>597</v>
      </c>
      <c r="D1554" s="470">
        <v>68.900000000000006</v>
      </c>
      <c r="E1554" s="471"/>
      <c r="F1554" s="471"/>
      <c r="G1554" s="471"/>
      <c r="H1554" s="84" t="s">
        <v>598</v>
      </c>
      <c r="I1554" s="84" t="s">
        <v>594</v>
      </c>
      <c r="J1554" s="471">
        <f>[186]자재단가!R6</f>
        <v>1496</v>
      </c>
      <c r="K1554" s="471"/>
      <c r="L1554" s="471"/>
      <c r="M1554" s="471"/>
      <c r="N1554" s="84"/>
      <c r="O1554" s="84"/>
      <c r="P1554" s="84"/>
      <c r="Q1554" s="84"/>
      <c r="R1554" s="84"/>
      <c r="S1554" s="84"/>
      <c r="T1554" s="84"/>
      <c r="U1554" s="84"/>
      <c r="V1554" s="84"/>
      <c r="W1554" s="84"/>
      <c r="X1554" s="84"/>
      <c r="Y1554" s="84"/>
      <c r="Z1554" s="90"/>
      <c r="AA1554" s="91"/>
      <c r="AB1554" s="91">
        <f>TRUNC(D1554*J1554,0)</f>
        <v>103074</v>
      </c>
      <c r="AC1554" s="91"/>
      <c r="AD1554" s="92" t="s">
        <v>4</v>
      </c>
    </row>
    <row r="1555" spans="2:30" ht="19.7" customHeight="1">
      <c r="B1555" s="88" t="s">
        <v>599</v>
      </c>
      <c r="C1555" s="89" t="s">
        <v>600</v>
      </c>
      <c r="D1555" s="470">
        <v>24</v>
      </c>
      <c r="E1555" s="471"/>
      <c r="F1555" s="471"/>
      <c r="G1555" s="471"/>
      <c r="H1555" s="84" t="s">
        <v>601</v>
      </c>
      <c r="I1555" s="84" t="s">
        <v>594</v>
      </c>
      <c r="J1555" s="471">
        <f>AB1554</f>
        <v>103074</v>
      </c>
      <c r="K1555" s="471"/>
      <c r="L1555" s="471"/>
      <c r="M1555" s="471"/>
      <c r="N1555" s="84"/>
      <c r="O1555" s="84"/>
      <c r="P1555" s="84"/>
      <c r="Q1555" s="84"/>
      <c r="R1555" s="84"/>
      <c r="S1555" s="84"/>
      <c r="T1555" s="84"/>
      <c r="U1555" s="84"/>
      <c r="V1555" s="84"/>
      <c r="W1555" s="84"/>
      <c r="X1555" s="84"/>
      <c r="Y1555" s="84"/>
      <c r="Z1555" s="90"/>
      <c r="AA1555" s="91"/>
      <c r="AB1555" s="91">
        <f>TRUNC(D1555/100*J1555,0)</f>
        <v>24737</v>
      </c>
      <c r="AC1555" s="91"/>
      <c r="AD1555" s="92" t="s">
        <v>4</v>
      </c>
    </row>
    <row r="1556" spans="2:30" ht="19.7" customHeight="1">
      <c r="B1556" s="88" t="s">
        <v>236</v>
      </c>
      <c r="C1556" s="89" t="s">
        <v>4</v>
      </c>
      <c r="D1556" s="472">
        <v>1</v>
      </c>
      <c r="E1556" s="471"/>
      <c r="F1556" s="471"/>
      <c r="G1556" s="84" t="s">
        <v>98</v>
      </c>
      <c r="H1556" s="84" t="s">
        <v>594</v>
      </c>
      <c r="I1556" s="471">
        <f>[186]노임단가!L59</f>
        <v>81728</v>
      </c>
      <c r="J1556" s="471"/>
      <c r="K1556" s="471"/>
      <c r="L1556" s="471"/>
      <c r="M1556" s="84" t="s">
        <v>594</v>
      </c>
      <c r="N1556" s="471" t="s">
        <v>603</v>
      </c>
      <c r="O1556" s="471"/>
      <c r="P1556" s="471"/>
      <c r="Q1556" s="471"/>
      <c r="R1556" s="471"/>
      <c r="S1556" s="471"/>
      <c r="T1556" s="471"/>
      <c r="U1556" s="471"/>
      <c r="V1556" s="471"/>
      <c r="W1556" s="84"/>
      <c r="X1556" s="84"/>
      <c r="Y1556" s="84"/>
      <c r="Z1556" s="90"/>
      <c r="AA1556" s="91">
        <f>TRUNC(D1556*I1556*[186]기계경비적용기준!E18,0)</f>
        <v>17026</v>
      </c>
      <c r="AB1556" s="91"/>
      <c r="AC1556" s="91"/>
      <c r="AD1556" s="92" t="s">
        <v>4</v>
      </c>
    </row>
    <row r="1557" spans="2:30" ht="19.7" customHeight="1">
      <c r="B1557" s="88" t="s">
        <v>4</v>
      </c>
      <c r="C1557" s="89" t="s">
        <v>4</v>
      </c>
      <c r="D1557" s="84"/>
      <c r="E1557" s="84"/>
      <c r="F1557" s="84"/>
      <c r="G1557" s="84"/>
      <c r="H1557" s="84"/>
      <c r="I1557" s="84"/>
      <c r="J1557" s="84"/>
      <c r="K1557" s="84"/>
      <c r="L1557" s="84"/>
      <c r="M1557" s="84"/>
      <c r="N1557" s="84"/>
      <c r="O1557" s="84"/>
      <c r="P1557" s="84"/>
      <c r="Q1557" s="84"/>
      <c r="R1557" s="84"/>
      <c r="S1557" s="84"/>
      <c r="T1557" s="84"/>
      <c r="U1557" s="84"/>
      <c r="V1557" s="84"/>
      <c r="W1557" s="84"/>
      <c r="X1557" s="84"/>
      <c r="Y1557" s="84"/>
      <c r="Z1557" s="90"/>
      <c r="AA1557" s="91"/>
      <c r="AB1557" s="91"/>
      <c r="AC1557" s="91"/>
      <c r="AD1557" s="92" t="s">
        <v>4</v>
      </c>
    </row>
    <row r="1558" spans="2:30" ht="19.7" customHeight="1">
      <c r="B1558" s="82" t="s">
        <v>1218</v>
      </c>
      <c r="C1558" s="83" t="s">
        <v>1219</v>
      </c>
      <c r="D1558" s="84"/>
      <c r="E1558" s="84"/>
      <c r="F1558" s="84"/>
      <c r="G1558" s="84"/>
      <c r="H1558" s="84"/>
      <c r="I1558" s="84"/>
      <c r="J1558" s="84"/>
      <c r="K1558" s="84"/>
      <c r="L1558" s="84"/>
      <c r="M1558" s="84"/>
      <c r="N1558" s="84"/>
      <c r="O1558" s="84"/>
      <c r="P1558" s="84"/>
      <c r="Q1558" s="84"/>
      <c r="R1558" s="84"/>
      <c r="S1558" s="84"/>
      <c r="T1558" s="84"/>
      <c r="U1558" s="84"/>
      <c r="V1558" s="84"/>
      <c r="W1558" s="84"/>
      <c r="X1558" s="84"/>
      <c r="Y1558" s="84"/>
      <c r="Z1558" s="85" t="str">
        <f>TEXT(AA1558+AB1558+AC1558,"#,##0")</f>
        <v>178,412</v>
      </c>
      <c r="AA1558" s="86">
        <f>TRUNC(AA1559+AA1560+AA1561+AA1562)</f>
        <v>17026</v>
      </c>
      <c r="AB1558" s="86">
        <f>TRUNC(AB1559+AB1560+AB1561+AB1562)</f>
        <v>142095</v>
      </c>
      <c r="AC1558" s="86">
        <f>TRUNC(AC1559+AC1560+AC1561+AC1562)</f>
        <v>19291</v>
      </c>
      <c r="AD1558" s="87"/>
    </row>
    <row r="1559" spans="2:30" ht="19.7" customHeight="1">
      <c r="B1559" s="88" t="s">
        <v>592</v>
      </c>
      <c r="C1559" s="89" t="s">
        <v>4</v>
      </c>
      <c r="D1559" s="471">
        <v>84096000</v>
      </c>
      <c r="E1559" s="471"/>
      <c r="F1559" s="471"/>
      <c r="G1559" s="471"/>
      <c r="H1559" s="471"/>
      <c r="I1559" s="471" t="s">
        <v>605</v>
      </c>
      <c r="J1559" s="471"/>
      <c r="K1559" s="471">
        <v>2294</v>
      </c>
      <c r="L1559" s="471"/>
      <c r="M1559" s="471"/>
      <c r="N1559" s="84" t="s">
        <v>594</v>
      </c>
      <c r="O1559" s="471" t="s">
        <v>595</v>
      </c>
      <c r="P1559" s="471"/>
      <c r="Q1559" s="471"/>
      <c r="R1559" s="84"/>
      <c r="S1559" s="84"/>
      <c r="T1559" s="84"/>
      <c r="U1559" s="84"/>
      <c r="V1559" s="84"/>
      <c r="W1559" s="84"/>
      <c r="X1559" s="84"/>
      <c r="Y1559" s="84"/>
      <c r="Z1559" s="90"/>
      <c r="AA1559" s="91"/>
      <c r="AB1559" s="91"/>
      <c r="AC1559" s="91">
        <f>TRUNC(D1559*K1559*0.0000001,0)</f>
        <v>19291</v>
      </c>
      <c r="AD1559" s="92" t="s">
        <v>4</v>
      </c>
    </row>
    <row r="1560" spans="2:30" ht="19.7" customHeight="1">
      <c r="B1560" s="88" t="s">
        <v>596</v>
      </c>
      <c r="C1560" s="89" t="s">
        <v>597</v>
      </c>
      <c r="D1560" s="470">
        <v>76.599999999999994</v>
      </c>
      <c r="E1560" s="471"/>
      <c r="F1560" s="471"/>
      <c r="G1560" s="471"/>
      <c r="H1560" s="84" t="s">
        <v>598</v>
      </c>
      <c r="I1560" s="84" t="s">
        <v>594</v>
      </c>
      <c r="J1560" s="471">
        <f>[186]자재단가!R6</f>
        <v>1496</v>
      </c>
      <c r="K1560" s="471"/>
      <c r="L1560" s="471"/>
      <c r="M1560" s="471"/>
      <c r="N1560" s="84"/>
      <c r="O1560" s="84"/>
      <c r="P1560" s="84"/>
      <c r="Q1560" s="84"/>
      <c r="R1560" s="84"/>
      <c r="S1560" s="84"/>
      <c r="T1560" s="84"/>
      <c r="U1560" s="84"/>
      <c r="V1560" s="84"/>
      <c r="W1560" s="84"/>
      <c r="X1560" s="84"/>
      <c r="Y1560" s="84"/>
      <c r="Z1560" s="90"/>
      <c r="AA1560" s="91"/>
      <c r="AB1560" s="91">
        <f>TRUNC(D1560*J1560,0)</f>
        <v>114593</v>
      </c>
      <c r="AC1560" s="91"/>
      <c r="AD1560" s="92" t="s">
        <v>4</v>
      </c>
    </row>
    <row r="1561" spans="2:30" ht="19.7" customHeight="1">
      <c r="B1561" s="88" t="s">
        <v>599</v>
      </c>
      <c r="C1561" s="89" t="s">
        <v>600</v>
      </c>
      <c r="D1561" s="470">
        <v>24</v>
      </c>
      <c r="E1561" s="471"/>
      <c r="F1561" s="471"/>
      <c r="G1561" s="471"/>
      <c r="H1561" s="84" t="s">
        <v>601</v>
      </c>
      <c r="I1561" s="84" t="s">
        <v>594</v>
      </c>
      <c r="J1561" s="471">
        <f>AB1560</f>
        <v>114593</v>
      </c>
      <c r="K1561" s="471"/>
      <c r="L1561" s="471"/>
      <c r="M1561" s="471"/>
      <c r="N1561" s="84"/>
      <c r="O1561" s="84"/>
      <c r="P1561" s="84"/>
      <c r="Q1561" s="84"/>
      <c r="R1561" s="84"/>
      <c r="S1561" s="84"/>
      <c r="T1561" s="84"/>
      <c r="U1561" s="84"/>
      <c r="V1561" s="84"/>
      <c r="W1561" s="84"/>
      <c r="X1561" s="84"/>
      <c r="Y1561" s="84"/>
      <c r="Z1561" s="90"/>
      <c r="AA1561" s="91"/>
      <c r="AB1561" s="91">
        <f>TRUNC(D1561/100*J1561,0)</f>
        <v>27502</v>
      </c>
      <c r="AC1561" s="91"/>
      <c r="AD1561" s="92" t="s">
        <v>4</v>
      </c>
    </row>
    <row r="1562" spans="2:30" ht="19.7" customHeight="1">
      <c r="B1562" s="88" t="s">
        <v>236</v>
      </c>
      <c r="C1562" s="89" t="s">
        <v>4</v>
      </c>
      <c r="D1562" s="472">
        <v>1</v>
      </c>
      <c r="E1562" s="471"/>
      <c r="F1562" s="471"/>
      <c r="G1562" s="84" t="s">
        <v>98</v>
      </c>
      <c r="H1562" s="84" t="s">
        <v>594</v>
      </c>
      <c r="I1562" s="471">
        <f>[186]노임단가!L59</f>
        <v>81728</v>
      </c>
      <c r="J1562" s="471"/>
      <c r="K1562" s="471"/>
      <c r="L1562" s="471"/>
      <c r="M1562" s="84" t="s">
        <v>594</v>
      </c>
      <c r="N1562" s="471" t="s">
        <v>603</v>
      </c>
      <c r="O1562" s="471"/>
      <c r="P1562" s="471"/>
      <c r="Q1562" s="471"/>
      <c r="R1562" s="471"/>
      <c r="S1562" s="471"/>
      <c r="T1562" s="471"/>
      <c r="U1562" s="471"/>
      <c r="V1562" s="471"/>
      <c r="W1562" s="84"/>
      <c r="X1562" s="84"/>
      <c r="Y1562" s="84"/>
      <c r="Z1562" s="90"/>
      <c r="AA1562" s="91">
        <f>TRUNC(D1562*I1562*[186]기계경비적용기준!E18,0)</f>
        <v>17026</v>
      </c>
      <c r="AB1562" s="91"/>
      <c r="AC1562" s="91"/>
      <c r="AD1562" s="92" t="s">
        <v>4</v>
      </c>
    </row>
    <row r="1563" spans="2:30" ht="19.7" customHeight="1">
      <c r="B1563" s="88" t="s">
        <v>4</v>
      </c>
      <c r="C1563" s="89" t="s">
        <v>4</v>
      </c>
      <c r="D1563" s="84"/>
      <c r="E1563" s="84"/>
      <c r="F1563" s="84"/>
      <c r="G1563" s="84"/>
      <c r="H1563" s="84"/>
      <c r="I1563" s="84"/>
      <c r="J1563" s="84"/>
      <c r="K1563" s="84"/>
      <c r="L1563" s="84"/>
      <c r="M1563" s="84"/>
      <c r="N1563" s="84"/>
      <c r="O1563" s="84"/>
      <c r="P1563" s="84"/>
      <c r="Q1563" s="84"/>
      <c r="R1563" s="84"/>
      <c r="S1563" s="84"/>
      <c r="T1563" s="84"/>
      <c r="U1563" s="84"/>
      <c r="V1563" s="84"/>
      <c r="W1563" s="84"/>
      <c r="X1563" s="84"/>
      <c r="Y1563" s="84"/>
      <c r="Z1563" s="90"/>
      <c r="AA1563" s="91"/>
      <c r="AB1563" s="91"/>
      <c r="AC1563" s="91"/>
      <c r="AD1563" s="92" t="s">
        <v>4</v>
      </c>
    </row>
    <row r="1564" spans="2:30" ht="19.7" customHeight="1">
      <c r="B1564" s="82" t="s">
        <v>1220</v>
      </c>
      <c r="C1564" s="83" t="s">
        <v>1221</v>
      </c>
      <c r="D1564" s="84"/>
      <c r="E1564" s="84"/>
      <c r="F1564" s="84"/>
      <c r="G1564" s="84"/>
      <c r="H1564" s="84"/>
      <c r="I1564" s="84"/>
      <c r="J1564" s="84"/>
      <c r="K1564" s="84"/>
      <c r="L1564" s="84"/>
      <c r="M1564" s="84"/>
      <c r="N1564" s="84"/>
      <c r="O1564" s="84"/>
      <c r="P1564" s="84"/>
      <c r="Q1564" s="84"/>
      <c r="R1564" s="84"/>
      <c r="S1564" s="84"/>
      <c r="T1564" s="84"/>
      <c r="U1564" s="84"/>
      <c r="V1564" s="84"/>
      <c r="W1564" s="84"/>
      <c r="X1564" s="84"/>
      <c r="Y1564" s="84"/>
      <c r="Z1564" s="85" t="str">
        <f>TEXT(AA1564+AB1564+AC1564,"#,##0")</f>
        <v>246,003</v>
      </c>
      <c r="AA1564" s="86">
        <f>TRUNC(AA1565+AA1566+AA1567+AA1568)</f>
        <v>17026</v>
      </c>
      <c r="AB1564" s="86">
        <f>TRUNC(AB1565+AB1566+AB1567+AB1568)</f>
        <v>199044</v>
      </c>
      <c r="AC1564" s="86">
        <f>TRUNC(AC1565+AC1566+AC1567+AC1568)</f>
        <v>29933</v>
      </c>
      <c r="AD1564" s="87"/>
    </row>
    <row r="1565" spans="2:30" ht="19.7" customHeight="1">
      <c r="B1565" s="88" t="s">
        <v>592</v>
      </c>
      <c r="C1565" s="89" t="s">
        <v>4</v>
      </c>
      <c r="D1565" s="471">
        <v>130485000</v>
      </c>
      <c r="E1565" s="471"/>
      <c r="F1565" s="471"/>
      <c r="G1565" s="471"/>
      <c r="H1565" s="471"/>
      <c r="I1565" s="471" t="s">
        <v>605</v>
      </c>
      <c r="J1565" s="471"/>
      <c r="K1565" s="471">
        <v>2294</v>
      </c>
      <c r="L1565" s="471"/>
      <c r="M1565" s="471"/>
      <c r="N1565" s="84" t="s">
        <v>594</v>
      </c>
      <c r="O1565" s="471" t="s">
        <v>595</v>
      </c>
      <c r="P1565" s="471"/>
      <c r="Q1565" s="471"/>
      <c r="R1565" s="84"/>
      <c r="S1565" s="84"/>
      <c r="T1565" s="84"/>
      <c r="U1565" s="84"/>
      <c r="V1565" s="84"/>
      <c r="W1565" s="84"/>
      <c r="X1565" s="84"/>
      <c r="Y1565" s="84"/>
      <c r="Z1565" s="90"/>
      <c r="AA1565" s="91"/>
      <c r="AB1565" s="91"/>
      <c r="AC1565" s="91">
        <f>TRUNC(D1565*K1565*0.0000001,0)</f>
        <v>29933</v>
      </c>
      <c r="AD1565" s="92" t="s">
        <v>4</v>
      </c>
    </row>
    <row r="1566" spans="2:30" ht="19.7" customHeight="1">
      <c r="B1566" s="88" t="s">
        <v>596</v>
      </c>
      <c r="C1566" s="89" t="s">
        <v>597</v>
      </c>
      <c r="D1566" s="470">
        <v>107.3</v>
      </c>
      <c r="E1566" s="471"/>
      <c r="F1566" s="471"/>
      <c r="G1566" s="471"/>
      <c r="H1566" s="84" t="s">
        <v>598</v>
      </c>
      <c r="I1566" s="84" t="s">
        <v>594</v>
      </c>
      <c r="J1566" s="471">
        <f>[186]자재단가!R6</f>
        <v>1496</v>
      </c>
      <c r="K1566" s="471"/>
      <c r="L1566" s="471"/>
      <c r="M1566" s="471"/>
      <c r="N1566" s="84"/>
      <c r="O1566" s="84"/>
      <c r="P1566" s="84"/>
      <c r="Q1566" s="84"/>
      <c r="R1566" s="84"/>
      <c r="S1566" s="84"/>
      <c r="T1566" s="84"/>
      <c r="U1566" s="84"/>
      <c r="V1566" s="84"/>
      <c r="W1566" s="84"/>
      <c r="X1566" s="84"/>
      <c r="Y1566" s="84"/>
      <c r="Z1566" s="90"/>
      <c r="AA1566" s="91"/>
      <c r="AB1566" s="91">
        <f>TRUNC(D1566*J1566,0)</f>
        <v>160520</v>
      </c>
      <c r="AC1566" s="91"/>
      <c r="AD1566" s="92" t="s">
        <v>4</v>
      </c>
    </row>
    <row r="1567" spans="2:30" ht="19.7" customHeight="1">
      <c r="B1567" s="88" t="s">
        <v>599</v>
      </c>
      <c r="C1567" s="89" t="s">
        <v>600</v>
      </c>
      <c r="D1567" s="470">
        <v>24</v>
      </c>
      <c r="E1567" s="471"/>
      <c r="F1567" s="471"/>
      <c r="G1567" s="471"/>
      <c r="H1567" s="84" t="s">
        <v>601</v>
      </c>
      <c r="I1567" s="84" t="s">
        <v>594</v>
      </c>
      <c r="J1567" s="471">
        <f>AB1566</f>
        <v>160520</v>
      </c>
      <c r="K1567" s="471"/>
      <c r="L1567" s="471"/>
      <c r="M1567" s="471"/>
      <c r="N1567" s="84"/>
      <c r="O1567" s="84"/>
      <c r="P1567" s="84"/>
      <c r="Q1567" s="84"/>
      <c r="R1567" s="84"/>
      <c r="S1567" s="84"/>
      <c r="T1567" s="84"/>
      <c r="U1567" s="84"/>
      <c r="V1567" s="84"/>
      <c r="W1567" s="84"/>
      <c r="X1567" s="84"/>
      <c r="Y1567" s="84"/>
      <c r="Z1567" s="90"/>
      <c r="AA1567" s="91"/>
      <c r="AB1567" s="91">
        <f>TRUNC(D1567/100*J1567,0)</f>
        <v>38524</v>
      </c>
      <c r="AC1567" s="91"/>
      <c r="AD1567" s="92" t="s">
        <v>4</v>
      </c>
    </row>
    <row r="1568" spans="2:30" ht="19.7" customHeight="1">
      <c r="B1568" s="88" t="s">
        <v>236</v>
      </c>
      <c r="C1568" s="89" t="s">
        <v>4</v>
      </c>
      <c r="D1568" s="472">
        <v>1</v>
      </c>
      <c r="E1568" s="471"/>
      <c r="F1568" s="471"/>
      <c r="G1568" s="84" t="s">
        <v>98</v>
      </c>
      <c r="H1568" s="84" t="s">
        <v>594</v>
      </c>
      <c r="I1568" s="471">
        <f>[186]노임단가!L59</f>
        <v>81728</v>
      </c>
      <c r="J1568" s="471"/>
      <c r="K1568" s="471"/>
      <c r="L1568" s="471"/>
      <c r="M1568" s="84" t="s">
        <v>594</v>
      </c>
      <c r="N1568" s="471" t="s">
        <v>603</v>
      </c>
      <c r="O1568" s="471"/>
      <c r="P1568" s="471"/>
      <c r="Q1568" s="471"/>
      <c r="R1568" s="471"/>
      <c r="S1568" s="471"/>
      <c r="T1568" s="471"/>
      <c r="U1568" s="471"/>
      <c r="V1568" s="471"/>
      <c r="W1568" s="84"/>
      <c r="X1568" s="84"/>
      <c r="Y1568" s="84"/>
      <c r="Z1568" s="90"/>
      <c r="AA1568" s="91">
        <f>TRUNC(D1568*I1568*[186]기계경비적용기준!E18,0)</f>
        <v>17026</v>
      </c>
      <c r="AB1568" s="91"/>
      <c r="AC1568" s="91"/>
      <c r="AD1568" s="92" t="s">
        <v>4</v>
      </c>
    </row>
    <row r="1569" spans="2:30" ht="19.7" customHeight="1">
      <c r="B1569" s="101" t="s">
        <v>4</v>
      </c>
      <c r="C1569" s="102" t="s">
        <v>4</v>
      </c>
      <c r="D1569" s="103"/>
      <c r="E1569" s="103"/>
      <c r="F1569" s="103"/>
      <c r="G1569" s="103"/>
      <c r="H1569" s="103"/>
      <c r="I1569" s="103"/>
      <c r="J1569" s="103"/>
      <c r="K1569" s="103"/>
      <c r="L1569" s="103"/>
      <c r="M1569" s="103"/>
      <c r="N1569" s="103"/>
      <c r="O1569" s="103"/>
      <c r="P1569" s="103"/>
      <c r="Q1569" s="103"/>
      <c r="R1569" s="103"/>
      <c r="S1569" s="103"/>
      <c r="T1569" s="103"/>
      <c r="U1569" s="103"/>
      <c r="V1569" s="103"/>
      <c r="W1569" s="103"/>
      <c r="X1569" s="103"/>
      <c r="Y1569" s="103"/>
      <c r="Z1569" s="104"/>
      <c r="AA1569" s="105"/>
      <c r="AB1569" s="105"/>
      <c r="AC1569" s="105"/>
      <c r="AD1569" s="106" t="s">
        <v>4</v>
      </c>
    </row>
    <row r="1570" spans="2:30" ht="19.7" customHeight="1">
      <c r="B1570" s="82" t="s">
        <v>1222</v>
      </c>
      <c r="C1570" s="83" t="s">
        <v>1223</v>
      </c>
      <c r="D1570" s="84"/>
      <c r="E1570" s="84"/>
      <c r="F1570" s="84"/>
      <c r="G1570" s="84"/>
      <c r="H1570" s="84"/>
      <c r="I1570" s="84"/>
      <c r="J1570" s="84"/>
      <c r="K1570" s="84"/>
      <c r="L1570" s="84"/>
      <c r="M1570" s="84"/>
      <c r="N1570" s="84"/>
      <c r="O1570" s="84"/>
      <c r="P1570" s="84"/>
      <c r="Q1570" s="84"/>
      <c r="R1570" s="84"/>
      <c r="S1570" s="84"/>
      <c r="T1570" s="84"/>
      <c r="U1570" s="84"/>
      <c r="V1570" s="84"/>
      <c r="W1570" s="84"/>
      <c r="X1570" s="84"/>
      <c r="Y1570" s="84"/>
      <c r="Z1570" s="85" t="str">
        <f>TEXT(AA1570+AB1570+AC1570,"#,##0")</f>
        <v>72</v>
      </c>
      <c r="AA1570" s="86">
        <f>TRUNC(AA1571)</f>
        <v>0</v>
      </c>
      <c r="AB1570" s="86">
        <f>TRUNC(AB1571)</f>
        <v>0</v>
      </c>
      <c r="AC1570" s="86">
        <f>TRUNC(AC1571)</f>
        <v>72</v>
      </c>
      <c r="AD1570" s="87"/>
    </row>
    <row r="1571" spans="2:30" ht="19.7" customHeight="1">
      <c r="B1571" s="88" t="s">
        <v>592</v>
      </c>
      <c r="C1571" s="89" t="s">
        <v>4</v>
      </c>
      <c r="D1571" s="471">
        <v>315000</v>
      </c>
      <c r="E1571" s="471"/>
      <c r="F1571" s="471"/>
      <c r="G1571" s="471"/>
      <c r="H1571" s="471"/>
      <c r="I1571" s="471" t="s">
        <v>605</v>
      </c>
      <c r="J1571" s="471"/>
      <c r="K1571" s="471">
        <v>2294</v>
      </c>
      <c r="L1571" s="471"/>
      <c r="M1571" s="471"/>
      <c r="N1571" s="84" t="s">
        <v>594</v>
      </c>
      <c r="O1571" s="471" t="s">
        <v>595</v>
      </c>
      <c r="P1571" s="471"/>
      <c r="Q1571" s="471"/>
      <c r="R1571" s="84"/>
      <c r="S1571" s="84"/>
      <c r="T1571" s="84"/>
      <c r="U1571" s="84"/>
      <c r="V1571" s="84"/>
      <c r="W1571" s="84"/>
      <c r="X1571" s="84"/>
      <c r="Y1571" s="84"/>
      <c r="Z1571" s="90"/>
      <c r="AA1571" s="91"/>
      <c r="AB1571" s="91"/>
      <c r="AC1571" s="91">
        <f>TRUNC(D1571*K1571*0.0000001,0)</f>
        <v>72</v>
      </c>
      <c r="AD1571" s="92" t="s">
        <v>4</v>
      </c>
    </row>
    <row r="1572" spans="2:30" ht="19.7" customHeight="1">
      <c r="B1572" s="88" t="s">
        <v>4</v>
      </c>
      <c r="C1572" s="89" t="s">
        <v>4</v>
      </c>
      <c r="D1572" s="84"/>
      <c r="E1572" s="84"/>
      <c r="F1572" s="84"/>
      <c r="G1572" s="84"/>
      <c r="H1572" s="84"/>
      <c r="I1572" s="84"/>
      <c r="J1572" s="84"/>
      <c r="K1572" s="84"/>
      <c r="L1572" s="84"/>
      <c r="M1572" s="84"/>
      <c r="N1572" s="84"/>
      <c r="O1572" s="84"/>
      <c r="P1572" s="84"/>
      <c r="Q1572" s="84"/>
      <c r="R1572" s="84"/>
      <c r="S1572" s="84"/>
      <c r="T1572" s="84"/>
      <c r="U1572" s="84"/>
      <c r="V1572" s="84"/>
      <c r="W1572" s="84"/>
      <c r="X1572" s="84"/>
      <c r="Y1572" s="84"/>
      <c r="Z1572" s="90"/>
      <c r="AA1572" s="91"/>
      <c r="AB1572" s="91"/>
      <c r="AC1572" s="91"/>
      <c r="AD1572" s="92" t="s">
        <v>4</v>
      </c>
    </row>
    <row r="1573" spans="2:30" ht="19.7" customHeight="1">
      <c r="B1573" s="82" t="s">
        <v>1224</v>
      </c>
      <c r="C1573" s="83" t="s">
        <v>1225</v>
      </c>
      <c r="D1573" s="84"/>
      <c r="E1573" s="84"/>
      <c r="F1573" s="84"/>
      <c r="G1573" s="84"/>
      <c r="H1573" s="84"/>
      <c r="I1573" s="84"/>
      <c r="J1573" s="84"/>
      <c r="K1573" s="84"/>
      <c r="L1573" s="84"/>
      <c r="M1573" s="84"/>
      <c r="N1573" s="84"/>
      <c r="O1573" s="84"/>
      <c r="P1573" s="84"/>
      <c r="Q1573" s="84"/>
      <c r="R1573" s="84"/>
      <c r="S1573" s="84"/>
      <c r="T1573" s="84"/>
      <c r="U1573" s="84"/>
      <c r="V1573" s="84"/>
      <c r="W1573" s="84"/>
      <c r="X1573" s="84"/>
      <c r="Y1573" s="84"/>
      <c r="Z1573" s="85" t="str">
        <f>TEXT(AA1573+AB1573+AC1573,"#,##0")</f>
        <v>94</v>
      </c>
      <c r="AA1573" s="86">
        <f>TRUNC(AA1574)</f>
        <v>0</v>
      </c>
      <c r="AB1573" s="86">
        <f>TRUNC(AB1574)</f>
        <v>0</v>
      </c>
      <c r="AC1573" s="86">
        <f>TRUNC(AC1574)</f>
        <v>94</v>
      </c>
      <c r="AD1573" s="87"/>
    </row>
    <row r="1574" spans="2:30" ht="19.7" customHeight="1">
      <c r="B1574" s="88" t="s">
        <v>592</v>
      </c>
      <c r="C1574" s="89" t="s">
        <v>4</v>
      </c>
      <c r="D1574" s="471">
        <v>413000</v>
      </c>
      <c r="E1574" s="471"/>
      <c r="F1574" s="471"/>
      <c r="G1574" s="471"/>
      <c r="H1574" s="471"/>
      <c r="I1574" s="471" t="s">
        <v>605</v>
      </c>
      <c r="J1574" s="471"/>
      <c r="K1574" s="471">
        <v>2294</v>
      </c>
      <c r="L1574" s="471"/>
      <c r="M1574" s="471"/>
      <c r="N1574" s="84" t="s">
        <v>594</v>
      </c>
      <c r="O1574" s="471" t="s">
        <v>595</v>
      </c>
      <c r="P1574" s="471"/>
      <c r="Q1574" s="471"/>
      <c r="R1574" s="84"/>
      <c r="S1574" s="84"/>
      <c r="T1574" s="84"/>
      <c r="U1574" s="84"/>
      <c r="V1574" s="84"/>
      <c r="W1574" s="84"/>
      <c r="X1574" s="84"/>
      <c r="Y1574" s="84"/>
      <c r="Z1574" s="90"/>
      <c r="AA1574" s="91"/>
      <c r="AB1574" s="91"/>
      <c r="AC1574" s="91">
        <f>TRUNC(D1574*K1574*0.0000001,0)</f>
        <v>94</v>
      </c>
      <c r="AD1574" s="92" t="s">
        <v>4</v>
      </c>
    </row>
    <row r="1575" spans="2:30" ht="19.7" customHeight="1">
      <c r="B1575" s="88" t="s">
        <v>4</v>
      </c>
      <c r="C1575" s="89" t="s">
        <v>4</v>
      </c>
      <c r="D1575" s="84"/>
      <c r="E1575" s="84"/>
      <c r="F1575" s="84"/>
      <c r="G1575" s="84"/>
      <c r="H1575" s="84"/>
      <c r="I1575" s="84"/>
      <c r="J1575" s="84"/>
      <c r="K1575" s="84"/>
      <c r="L1575" s="84"/>
      <c r="M1575" s="84"/>
      <c r="N1575" s="84"/>
      <c r="O1575" s="84"/>
      <c r="P1575" s="84"/>
      <c r="Q1575" s="84"/>
      <c r="R1575" s="84"/>
      <c r="S1575" s="84"/>
      <c r="T1575" s="84"/>
      <c r="U1575" s="84"/>
      <c r="V1575" s="84"/>
      <c r="W1575" s="84"/>
      <c r="X1575" s="84"/>
      <c r="Y1575" s="84"/>
      <c r="Z1575" s="90"/>
      <c r="AA1575" s="91"/>
      <c r="AB1575" s="91"/>
      <c r="AC1575" s="91"/>
      <c r="AD1575" s="92" t="s">
        <v>4</v>
      </c>
    </row>
    <row r="1576" spans="2:30" ht="19.7" customHeight="1">
      <c r="B1576" s="82" t="s">
        <v>1226</v>
      </c>
      <c r="C1576" s="83" t="s">
        <v>1227</v>
      </c>
      <c r="D1576" s="84"/>
      <c r="E1576" s="84"/>
      <c r="F1576" s="84"/>
      <c r="G1576" s="84"/>
      <c r="H1576" s="84"/>
      <c r="I1576" s="84"/>
      <c r="J1576" s="84"/>
      <c r="K1576" s="84"/>
      <c r="L1576" s="84"/>
      <c r="M1576" s="84"/>
      <c r="N1576" s="84"/>
      <c r="O1576" s="84"/>
      <c r="P1576" s="84"/>
      <c r="Q1576" s="84"/>
      <c r="R1576" s="84"/>
      <c r="S1576" s="84"/>
      <c r="T1576" s="84"/>
      <c r="U1576" s="84"/>
      <c r="V1576" s="84"/>
      <c r="W1576" s="84"/>
      <c r="X1576" s="84"/>
      <c r="Y1576" s="84"/>
      <c r="Z1576" s="85" t="str">
        <f>TEXT(AA1576+AB1576+AC1576,"#,##0")</f>
        <v>106</v>
      </c>
      <c r="AA1576" s="86">
        <f>TRUNC(AA1577)</f>
        <v>0</v>
      </c>
      <c r="AB1576" s="86">
        <f>TRUNC(AB1577)</f>
        <v>0</v>
      </c>
      <c r="AC1576" s="86">
        <f>TRUNC(AC1577)</f>
        <v>106</v>
      </c>
      <c r="AD1576" s="87"/>
    </row>
    <row r="1577" spans="2:30" ht="19.7" customHeight="1">
      <c r="B1577" s="88" t="s">
        <v>592</v>
      </c>
      <c r="C1577" s="89" t="s">
        <v>4</v>
      </c>
      <c r="D1577" s="471">
        <v>464000</v>
      </c>
      <c r="E1577" s="471"/>
      <c r="F1577" s="471"/>
      <c r="G1577" s="471"/>
      <c r="H1577" s="471"/>
      <c r="I1577" s="471" t="s">
        <v>605</v>
      </c>
      <c r="J1577" s="471"/>
      <c r="K1577" s="471">
        <v>2294</v>
      </c>
      <c r="L1577" s="471"/>
      <c r="M1577" s="471"/>
      <c r="N1577" s="84" t="s">
        <v>594</v>
      </c>
      <c r="O1577" s="471" t="s">
        <v>595</v>
      </c>
      <c r="P1577" s="471"/>
      <c r="Q1577" s="471"/>
      <c r="R1577" s="84"/>
      <c r="S1577" s="84"/>
      <c r="T1577" s="84"/>
      <c r="U1577" s="84"/>
      <c r="V1577" s="84"/>
      <c r="W1577" s="84"/>
      <c r="X1577" s="84"/>
      <c r="Y1577" s="84"/>
      <c r="Z1577" s="90"/>
      <c r="AA1577" s="91"/>
      <c r="AB1577" s="91"/>
      <c r="AC1577" s="91">
        <f>TRUNC(D1577*K1577*0.0000001,0)</f>
        <v>106</v>
      </c>
      <c r="AD1577" s="92" t="s">
        <v>4</v>
      </c>
    </row>
    <row r="1578" spans="2:30" ht="19.7" customHeight="1">
      <c r="B1578" s="88" t="s">
        <v>4</v>
      </c>
      <c r="C1578" s="89" t="s">
        <v>4</v>
      </c>
      <c r="D1578" s="84"/>
      <c r="E1578" s="84"/>
      <c r="F1578" s="84"/>
      <c r="G1578" s="84"/>
      <c r="H1578" s="84"/>
      <c r="I1578" s="84"/>
      <c r="J1578" s="84"/>
      <c r="K1578" s="84"/>
      <c r="L1578" s="84"/>
      <c r="M1578" s="84"/>
      <c r="N1578" s="84"/>
      <c r="O1578" s="84"/>
      <c r="P1578" s="84"/>
      <c r="Q1578" s="84"/>
      <c r="R1578" s="84"/>
      <c r="S1578" s="84"/>
      <c r="T1578" s="84"/>
      <c r="U1578" s="84"/>
      <c r="V1578" s="84"/>
      <c r="W1578" s="84"/>
      <c r="X1578" s="84"/>
      <c r="Y1578" s="84"/>
      <c r="Z1578" s="90"/>
      <c r="AA1578" s="91"/>
      <c r="AB1578" s="91"/>
      <c r="AC1578" s="91"/>
      <c r="AD1578" s="92" t="s">
        <v>4</v>
      </c>
    </row>
    <row r="1579" spans="2:30" ht="19.7" customHeight="1">
      <c r="B1579" s="82" t="s">
        <v>1228</v>
      </c>
      <c r="C1579" s="83" t="s">
        <v>1229</v>
      </c>
      <c r="D1579" s="84"/>
      <c r="E1579" s="84"/>
      <c r="F1579" s="84"/>
      <c r="G1579" s="84"/>
      <c r="H1579" s="84"/>
      <c r="I1579" s="84"/>
      <c r="J1579" s="84"/>
      <c r="K1579" s="84"/>
      <c r="L1579" s="84"/>
      <c r="M1579" s="84"/>
      <c r="N1579" s="84"/>
      <c r="O1579" s="84"/>
      <c r="P1579" s="84"/>
      <c r="Q1579" s="84"/>
      <c r="R1579" s="84"/>
      <c r="S1579" s="84"/>
      <c r="T1579" s="84"/>
      <c r="U1579" s="84"/>
      <c r="V1579" s="84"/>
      <c r="W1579" s="84"/>
      <c r="X1579" s="84"/>
      <c r="Y1579" s="84"/>
      <c r="Z1579" s="85" t="str">
        <f>TEXT(AA1579+AB1579+AC1579,"#,##0")</f>
        <v>124</v>
      </c>
      <c r="AA1579" s="86">
        <f>TRUNC(AA1580)</f>
        <v>0</v>
      </c>
      <c r="AB1579" s="86">
        <f>TRUNC(AB1580)</f>
        <v>0</v>
      </c>
      <c r="AC1579" s="86">
        <f>TRUNC(AC1580)</f>
        <v>124</v>
      </c>
      <c r="AD1579" s="87"/>
    </row>
    <row r="1580" spans="2:30" ht="19.7" customHeight="1">
      <c r="B1580" s="88" t="s">
        <v>592</v>
      </c>
      <c r="C1580" s="89" t="s">
        <v>4</v>
      </c>
      <c r="D1580" s="471">
        <v>544000</v>
      </c>
      <c r="E1580" s="471"/>
      <c r="F1580" s="471"/>
      <c r="G1580" s="471"/>
      <c r="H1580" s="471"/>
      <c r="I1580" s="471" t="s">
        <v>605</v>
      </c>
      <c r="J1580" s="471"/>
      <c r="K1580" s="471">
        <v>2294</v>
      </c>
      <c r="L1580" s="471"/>
      <c r="M1580" s="471"/>
      <c r="N1580" s="84" t="s">
        <v>594</v>
      </c>
      <c r="O1580" s="471" t="s">
        <v>595</v>
      </c>
      <c r="P1580" s="471"/>
      <c r="Q1580" s="471"/>
      <c r="R1580" s="84"/>
      <c r="S1580" s="84"/>
      <c r="T1580" s="84"/>
      <c r="U1580" s="84"/>
      <c r="V1580" s="84"/>
      <c r="W1580" s="84"/>
      <c r="X1580" s="84"/>
      <c r="Y1580" s="84"/>
      <c r="Z1580" s="90"/>
      <c r="AA1580" s="91"/>
      <c r="AB1580" s="91"/>
      <c r="AC1580" s="91">
        <f>TRUNC(D1580*K1580*0.0000001,0)</f>
        <v>124</v>
      </c>
      <c r="AD1580" s="92" t="s">
        <v>4</v>
      </c>
    </row>
    <row r="1581" spans="2:30" ht="19.7" customHeight="1">
      <c r="B1581" s="88" t="s">
        <v>4</v>
      </c>
      <c r="C1581" s="89" t="s">
        <v>4</v>
      </c>
      <c r="D1581" s="84"/>
      <c r="E1581" s="84"/>
      <c r="F1581" s="84"/>
      <c r="G1581" s="84"/>
      <c r="H1581" s="84"/>
      <c r="I1581" s="84"/>
      <c r="J1581" s="84"/>
      <c r="K1581" s="84"/>
      <c r="L1581" s="84"/>
      <c r="M1581" s="84"/>
      <c r="N1581" s="84"/>
      <c r="O1581" s="84"/>
      <c r="P1581" s="84"/>
      <c r="Q1581" s="84"/>
      <c r="R1581" s="84"/>
      <c r="S1581" s="84"/>
      <c r="T1581" s="84"/>
      <c r="U1581" s="84"/>
      <c r="V1581" s="84"/>
      <c r="W1581" s="84"/>
      <c r="X1581" s="84"/>
      <c r="Y1581" s="84"/>
      <c r="Z1581" s="90"/>
      <c r="AA1581" s="91"/>
      <c r="AB1581" s="91"/>
      <c r="AC1581" s="91"/>
      <c r="AD1581" s="92" t="s">
        <v>4</v>
      </c>
    </row>
    <row r="1582" spans="2:30" ht="19.7" customHeight="1">
      <c r="B1582" s="82" t="s">
        <v>1230</v>
      </c>
      <c r="C1582" s="83" t="s">
        <v>1223</v>
      </c>
      <c r="D1582" s="84"/>
      <c r="E1582" s="84"/>
      <c r="F1582" s="84"/>
      <c r="G1582" s="84"/>
      <c r="H1582" s="84"/>
      <c r="I1582" s="84"/>
      <c r="J1582" s="84"/>
      <c r="K1582" s="84"/>
      <c r="L1582" s="84"/>
      <c r="M1582" s="84"/>
      <c r="N1582" s="84"/>
      <c r="O1582" s="84"/>
      <c r="P1582" s="84"/>
      <c r="Q1582" s="84"/>
      <c r="R1582" s="84"/>
      <c r="S1582" s="84"/>
      <c r="T1582" s="84"/>
      <c r="U1582" s="84"/>
      <c r="V1582" s="84"/>
      <c r="W1582" s="84"/>
      <c r="X1582" s="84"/>
      <c r="Y1582" s="84"/>
      <c r="Z1582" s="85" t="str">
        <f>TEXT(AA1582+AB1582+AC1582,"#,##0")</f>
        <v>289</v>
      </c>
      <c r="AA1582" s="86">
        <f>TRUNC(AA1583)</f>
        <v>0</v>
      </c>
      <c r="AB1582" s="86">
        <f>TRUNC(AB1583)</f>
        <v>0</v>
      </c>
      <c r="AC1582" s="86">
        <f>TRUNC(AC1583)</f>
        <v>289</v>
      </c>
      <c r="AD1582" s="87"/>
    </row>
    <row r="1583" spans="2:30" ht="19.7" customHeight="1">
      <c r="B1583" s="88" t="s">
        <v>592</v>
      </c>
      <c r="C1583" s="89" t="s">
        <v>4</v>
      </c>
      <c r="D1583" s="471">
        <v>1260000</v>
      </c>
      <c r="E1583" s="471"/>
      <c r="F1583" s="471"/>
      <c r="G1583" s="471"/>
      <c r="H1583" s="471"/>
      <c r="I1583" s="471" t="s">
        <v>605</v>
      </c>
      <c r="J1583" s="471"/>
      <c r="K1583" s="471">
        <v>2294</v>
      </c>
      <c r="L1583" s="471"/>
      <c r="M1583" s="471"/>
      <c r="N1583" s="84" t="s">
        <v>594</v>
      </c>
      <c r="O1583" s="471" t="s">
        <v>595</v>
      </c>
      <c r="P1583" s="471"/>
      <c r="Q1583" s="471"/>
      <c r="R1583" s="84"/>
      <c r="S1583" s="84"/>
      <c r="T1583" s="84"/>
      <c r="U1583" s="84"/>
      <c r="V1583" s="84"/>
      <c r="W1583" s="84"/>
      <c r="X1583" s="84"/>
      <c r="Y1583" s="84"/>
      <c r="Z1583" s="90"/>
      <c r="AA1583" s="91"/>
      <c r="AB1583" s="91"/>
      <c r="AC1583" s="91">
        <f>TRUNC(D1583*K1583*0.0000001,0)</f>
        <v>289</v>
      </c>
      <c r="AD1583" s="92" t="s">
        <v>4</v>
      </c>
    </row>
    <row r="1584" spans="2:30" ht="19.7" customHeight="1">
      <c r="B1584" s="88" t="s">
        <v>4</v>
      </c>
      <c r="C1584" s="89" t="s">
        <v>4</v>
      </c>
      <c r="D1584" s="84"/>
      <c r="E1584" s="84"/>
      <c r="F1584" s="84"/>
      <c r="G1584" s="84"/>
      <c r="H1584" s="84"/>
      <c r="I1584" s="84"/>
      <c r="J1584" s="84"/>
      <c r="K1584" s="84"/>
      <c r="L1584" s="84"/>
      <c r="M1584" s="84"/>
      <c r="N1584" s="84"/>
      <c r="O1584" s="84"/>
      <c r="P1584" s="84"/>
      <c r="Q1584" s="84"/>
      <c r="R1584" s="84"/>
      <c r="S1584" s="84"/>
      <c r="T1584" s="84"/>
      <c r="U1584" s="84"/>
      <c r="V1584" s="84"/>
      <c r="W1584" s="84"/>
      <c r="X1584" s="84"/>
      <c r="Y1584" s="84"/>
      <c r="Z1584" s="90"/>
      <c r="AA1584" s="91"/>
      <c r="AB1584" s="91"/>
      <c r="AC1584" s="91"/>
      <c r="AD1584" s="92" t="s">
        <v>4</v>
      </c>
    </row>
    <row r="1585" spans="2:30" ht="19.7" customHeight="1">
      <c r="B1585" s="82" t="s">
        <v>1231</v>
      </c>
      <c r="C1585" s="83" t="s">
        <v>1225</v>
      </c>
      <c r="D1585" s="84"/>
      <c r="E1585" s="84"/>
      <c r="F1585" s="84"/>
      <c r="G1585" s="84"/>
      <c r="H1585" s="84"/>
      <c r="I1585" s="84"/>
      <c r="J1585" s="84"/>
      <c r="K1585" s="84"/>
      <c r="L1585" s="84"/>
      <c r="M1585" s="84"/>
      <c r="N1585" s="84"/>
      <c r="O1585" s="84"/>
      <c r="P1585" s="84"/>
      <c r="Q1585" s="84"/>
      <c r="R1585" s="84"/>
      <c r="S1585" s="84"/>
      <c r="T1585" s="84"/>
      <c r="U1585" s="84"/>
      <c r="V1585" s="84"/>
      <c r="W1585" s="84"/>
      <c r="X1585" s="84"/>
      <c r="Y1585" s="84"/>
      <c r="Z1585" s="85" t="str">
        <f>TEXT(AA1585+AB1585+AC1585,"#,##0")</f>
        <v>332</v>
      </c>
      <c r="AA1585" s="86">
        <f>TRUNC(AA1586)</f>
        <v>0</v>
      </c>
      <c r="AB1585" s="86">
        <f>TRUNC(AB1586)</f>
        <v>0</v>
      </c>
      <c r="AC1585" s="86">
        <f>TRUNC(AC1586)</f>
        <v>332</v>
      </c>
      <c r="AD1585" s="87"/>
    </row>
    <row r="1586" spans="2:30" ht="19.7" customHeight="1">
      <c r="B1586" s="88" t="s">
        <v>673</v>
      </c>
      <c r="C1586" s="89" t="s">
        <v>4</v>
      </c>
      <c r="D1586" s="471">
        <v>1449000</v>
      </c>
      <c r="E1586" s="471"/>
      <c r="F1586" s="471"/>
      <c r="G1586" s="471"/>
      <c r="H1586" s="471"/>
      <c r="I1586" s="471" t="s">
        <v>605</v>
      </c>
      <c r="J1586" s="471"/>
      <c r="K1586" s="471">
        <v>2294</v>
      </c>
      <c r="L1586" s="471"/>
      <c r="M1586" s="471"/>
      <c r="N1586" s="84" t="s">
        <v>594</v>
      </c>
      <c r="O1586" s="471" t="s">
        <v>595</v>
      </c>
      <c r="P1586" s="471"/>
      <c r="Q1586" s="471"/>
      <c r="R1586" s="84"/>
      <c r="S1586" s="84"/>
      <c r="T1586" s="84"/>
      <c r="U1586" s="84"/>
      <c r="V1586" s="84"/>
      <c r="W1586" s="84"/>
      <c r="X1586" s="84"/>
      <c r="Y1586" s="84"/>
      <c r="Z1586" s="90"/>
      <c r="AA1586" s="91"/>
      <c r="AB1586" s="91"/>
      <c r="AC1586" s="91">
        <f>TRUNC(D1586*K1586*0.0000001,0)</f>
        <v>332</v>
      </c>
      <c r="AD1586" s="92" t="s">
        <v>4</v>
      </c>
    </row>
    <row r="1587" spans="2:30" ht="19.7" customHeight="1">
      <c r="B1587" s="88" t="s">
        <v>4</v>
      </c>
      <c r="C1587" s="89" t="s">
        <v>4</v>
      </c>
      <c r="D1587" s="84"/>
      <c r="E1587" s="84"/>
      <c r="F1587" s="84"/>
      <c r="G1587" s="84"/>
      <c r="H1587" s="84"/>
      <c r="I1587" s="84"/>
      <c r="J1587" s="84"/>
      <c r="K1587" s="84"/>
      <c r="L1587" s="84"/>
      <c r="M1587" s="84"/>
      <c r="N1587" s="84"/>
      <c r="O1587" s="84"/>
      <c r="P1587" s="84"/>
      <c r="Q1587" s="84"/>
      <c r="R1587" s="84"/>
      <c r="S1587" s="84"/>
      <c r="T1587" s="84"/>
      <c r="U1587" s="84"/>
      <c r="V1587" s="84"/>
      <c r="W1587" s="84"/>
      <c r="X1587" s="84"/>
      <c r="Y1587" s="84"/>
      <c r="Z1587" s="90"/>
      <c r="AA1587" s="91"/>
      <c r="AB1587" s="91"/>
      <c r="AC1587" s="91"/>
      <c r="AD1587" s="92" t="s">
        <v>4</v>
      </c>
    </row>
    <row r="1588" spans="2:30" ht="19.7" customHeight="1">
      <c r="B1588" s="82" t="s">
        <v>1232</v>
      </c>
      <c r="C1588" s="83" t="s">
        <v>1227</v>
      </c>
      <c r="D1588" s="84"/>
      <c r="E1588" s="84"/>
      <c r="F1588" s="84"/>
      <c r="G1588" s="84"/>
      <c r="H1588" s="84"/>
      <c r="I1588" s="84"/>
      <c r="J1588" s="84"/>
      <c r="K1588" s="84"/>
      <c r="L1588" s="84"/>
      <c r="M1588" s="84"/>
      <c r="N1588" s="84"/>
      <c r="O1588" s="84"/>
      <c r="P1588" s="84"/>
      <c r="Q1588" s="84"/>
      <c r="R1588" s="84"/>
      <c r="S1588" s="84"/>
      <c r="T1588" s="84"/>
      <c r="U1588" s="84"/>
      <c r="V1588" s="84"/>
      <c r="W1588" s="84"/>
      <c r="X1588" s="84"/>
      <c r="Y1588" s="84"/>
      <c r="Z1588" s="85" t="str">
        <f>TEXT(AA1588+AB1588+AC1588,"#,##0")</f>
        <v>433</v>
      </c>
      <c r="AA1588" s="86">
        <f>TRUNC(AA1589)</f>
        <v>0</v>
      </c>
      <c r="AB1588" s="86">
        <f>TRUNC(AB1589)</f>
        <v>0</v>
      </c>
      <c r="AC1588" s="86">
        <f>TRUNC(AC1589)</f>
        <v>433</v>
      </c>
      <c r="AD1588" s="87"/>
    </row>
    <row r="1589" spans="2:30" ht="19.7" customHeight="1">
      <c r="B1589" s="88" t="s">
        <v>592</v>
      </c>
      <c r="C1589" s="89" t="s">
        <v>4</v>
      </c>
      <c r="D1589" s="471">
        <v>1890000</v>
      </c>
      <c r="E1589" s="471"/>
      <c r="F1589" s="471"/>
      <c r="G1589" s="471"/>
      <c r="H1589" s="471"/>
      <c r="I1589" s="471" t="s">
        <v>605</v>
      </c>
      <c r="J1589" s="471"/>
      <c r="K1589" s="471">
        <v>2294</v>
      </c>
      <c r="L1589" s="471"/>
      <c r="M1589" s="471"/>
      <c r="N1589" s="84" t="s">
        <v>594</v>
      </c>
      <c r="O1589" s="471" t="s">
        <v>595</v>
      </c>
      <c r="P1589" s="471"/>
      <c r="Q1589" s="471"/>
      <c r="R1589" s="84"/>
      <c r="S1589" s="84"/>
      <c r="T1589" s="84"/>
      <c r="U1589" s="84"/>
      <c r="V1589" s="84"/>
      <c r="W1589" s="84"/>
      <c r="X1589" s="84"/>
      <c r="Y1589" s="84"/>
      <c r="Z1589" s="90"/>
      <c r="AA1589" s="91"/>
      <c r="AB1589" s="91"/>
      <c r="AC1589" s="91">
        <f>TRUNC(D1589*K1589*0.0000001,0)</f>
        <v>433</v>
      </c>
      <c r="AD1589" s="92" t="s">
        <v>4</v>
      </c>
    </row>
    <row r="1590" spans="2:30" ht="19.7" customHeight="1">
      <c r="B1590" s="88" t="s">
        <v>4</v>
      </c>
      <c r="C1590" s="89" t="s">
        <v>4</v>
      </c>
      <c r="D1590" s="84"/>
      <c r="E1590" s="84"/>
      <c r="F1590" s="84"/>
      <c r="G1590" s="84"/>
      <c r="H1590" s="84"/>
      <c r="I1590" s="84"/>
      <c r="J1590" s="84"/>
      <c r="K1590" s="84"/>
      <c r="L1590" s="84"/>
      <c r="M1590" s="84"/>
      <c r="N1590" s="84"/>
      <c r="O1590" s="84"/>
      <c r="P1590" s="84"/>
      <c r="Q1590" s="84"/>
      <c r="R1590" s="84"/>
      <c r="S1590" s="84"/>
      <c r="T1590" s="84"/>
      <c r="U1590" s="84"/>
      <c r="V1590" s="84"/>
      <c r="W1590" s="84"/>
      <c r="X1590" s="84"/>
      <c r="Y1590" s="84"/>
      <c r="Z1590" s="90"/>
      <c r="AA1590" s="91"/>
      <c r="AB1590" s="91"/>
      <c r="AC1590" s="91"/>
      <c r="AD1590" s="92" t="s">
        <v>4</v>
      </c>
    </row>
    <row r="1591" spans="2:30" ht="19.7" customHeight="1">
      <c r="B1591" s="82" t="s">
        <v>1233</v>
      </c>
      <c r="C1591" s="83" t="s">
        <v>1234</v>
      </c>
      <c r="D1591" s="84"/>
      <c r="E1591" s="84"/>
      <c r="F1591" s="84"/>
      <c r="G1591" s="84"/>
      <c r="H1591" s="84"/>
      <c r="I1591" s="84"/>
      <c r="J1591" s="84"/>
      <c r="K1591" s="84"/>
      <c r="L1591" s="84"/>
      <c r="M1591" s="84"/>
      <c r="N1591" s="84"/>
      <c r="O1591" s="84"/>
      <c r="P1591" s="84"/>
      <c r="Q1591" s="84"/>
      <c r="R1591" s="84"/>
      <c r="S1591" s="84"/>
      <c r="T1591" s="84"/>
      <c r="U1591" s="84"/>
      <c r="V1591" s="84"/>
      <c r="W1591" s="84"/>
      <c r="X1591" s="84"/>
      <c r="Y1591" s="84"/>
      <c r="Z1591" s="85" t="str">
        <f>TEXT(AA1591+AB1591+AC1591,"#,##0")</f>
        <v>664</v>
      </c>
      <c r="AA1591" s="86">
        <f>TRUNC(AA1592)</f>
        <v>0</v>
      </c>
      <c r="AB1591" s="86">
        <f>TRUNC(AB1592)</f>
        <v>0</v>
      </c>
      <c r="AC1591" s="86">
        <f>TRUNC(AC1592)</f>
        <v>664</v>
      </c>
      <c r="AD1591" s="87"/>
    </row>
    <row r="1592" spans="2:30" ht="19.7" customHeight="1">
      <c r="B1592" s="88" t="s">
        <v>685</v>
      </c>
      <c r="C1592" s="89" t="s">
        <v>4</v>
      </c>
      <c r="D1592" s="471">
        <v>2898000</v>
      </c>
      <c r="E1592" s="471"/>
      <c r="F1592" s="471"/>
      <c r="G1592" s="471"/>
      <c r="H1592" s="471"/>
      <c r="I1592" s="471" t="s">
        <v>605</v>
      </c>
      <c r="J1592" s="471"/>
      <c r="K1592" s="471">
        <v>2294</v>
      </c>
      <c r="L1592" s="471"/>
      <c r="M1592" s="471"/>
      <c r="N1592" s="84" t="s">
        <v>594</v>
      </c>
      <c r="O1592" s="471" t="s">
        <v>595</v>
      </c>
      <c r="P1592" s="471"/>
      <c r="Q1592" s="471"/>
      <c r="R1592" s="84"/>
      <c r="S1592" s="84"/>
      <c r="T1592" s="84"/>
      <c r="U1592" s="84"/>
      <c r="V1592" s="84"/>
      <c r="W1592" s="84"/>
      <c r="X1592" s="84"/>
      <c r="Y1592" s="84"/>
      <c r="Z1592" s="90"/>
      <c r="AA1592" s="91"/>
      <c r="AB1592" s="91"/>
      <c r="AC1592" s="91">
        <f>TRUNC(D1592*K1592*0.0000001,0)</f>
        <v>664</v>
      </c>
      <c r="AD1592" s="92" t="s">
        <v>4</v>
      </c>
    </row>
    <row r="1593" spans="2:30" ht="19.7" customHeight="1">
      <c r="B1593" s="88" t="s">
        <v>4</v>
      </c>
      <c r="C1593" s="89" t="s">
        <v>4</v>
      </c>
      <c r="D1593" s="84"/>
      <c r="E1593" s="84"/>
      <c r="F1593" s="84"/>
      <c r="G1593" s="84"/>
      <c r="H1593" s="84"/>
      <c r="I1593" s="84"/>
      <c r="J1593" s="84"/>
      <c r="K1593" s="84"/>
      <c r="L1593" s="84"/>
      <c r="M1593" s="84"/>
      <c r="N1593" s="84"/>
      <c r="O1593" s="84"/>
      <c r="P1593" s="84"/>
      <c r="Q1593" s="84"/>
      <c r="R1593" s="84"/>
      <c r="S1593" s="84"/>
      <c r="T1593" s="84"/>
      <c r="U1593" s="84"/>
      <c r="V1593" s="84"/>
      <c r="W1593" s="84"/>
      <c r="X1593" s="84"/>
      <c r="Y1593" s="84"/>
      <c r="Z1593" s="90"/>
      <c r="AA1593" s="91"/>
      <c r="AB1593" s="91"/>
      <c r="AC1593" s="91"/>
      <c r="AD1593" s="92" t="s">
        <v>4</v>
      </c>
    </row>
    <row r="1594" spans="2:30" ht="19.7" customHeight="1">
      <c r="B1594" s="82" t="s">
        <v>1235</v>
      </c>
      <c r="C1594" s="83" t="s">
        <v>1236</v>
      </c>
      <c r="D1594" s="84"/>
      <c r="E1594" s="84"/>
      <c r="F1594" s="84"/>
      <c r="G1594" s="84"/>
      <c r="H1594" s="84"/>
      <c r="I1594" s="84"/>
      <c r="J1594" s="84"/>
      <c r="K1594" s="84"/>
      <c r="L1594" s="84"/>
      <c r="M1594" s="84"/>
      <c r="N1594" s="84"/>
      <c r="O1594" s="84"/>
      <c r="P1594" s="84"/>
      <c r="Q1594" s="84"/>
      <c r="R1594" s="84"/>
      <c r="S1594" s="84"/>
      <c r="T1594" s="84"/>
      <c r="U1594" s="84"/>
      <c r="V1594" s="84"/>
      <c r="W1594" s="84"/>
      <c r="X1594" s="84"/>
      <c r="Y1594" s="84"/>
      <c r="Z1594" s="85" t="str">
        <f>TEXT(AA1594+AB1594+AC1594,"#,##0")</f>
        <v>1,011</v>
      </c>
      <c r="AA1594" s="86">
        <f>TRUNC(AA1595)</f>
        <v>0</v>
      </c>
      <c r="AB1594" s="86">
        <f>TRUNC(AB1595)</f>
        <v>0</v>
      </c>
      <c r="AC1594" s="86">
        <f>TRUNC(AC1595)</f>
        <v>1011</v>
      </c>
      <c r="AD1594" s="87"/>
    </row>
    <row r="1595" spans="2:30" ht="19.7" customHeight="1">
      <c r="B1595" s="101" t="s">
        <v>685</v>
      </c>
      <c r="C1595" s="102" t="s">
        <v>4</v>
      </c>
      <c r="D1595" s="477">
        <v>4410000</v>
      </c>
      <c r="E1595" s="477"/>
      <c r="F1595" s="477"/>
      <c r="G1595" s="477"/>
      <c r="H1595" s="477"/>
      <c r="I1595" s="477" t="s">
        <v>605</v>
      </c>
      <c r="J1595" s="477"/>
      <c r="K1595" s="477">
        <v>2294</v>
      </c>
      <c r="L1595" s="477"/>
      <c r="M1595" s="477"/>
      <c r="N1595" s="103" t="s">
        <v>594</v>
      </c>
      <c r="O1595" s="477" t="s">
        <v>595</v>
      </c>
      <c r="P1595" s="477"/>
      <c r="Q1595" s="477"/>
      <c r="R1595" s="103"/>
      <c r="S1595" s="103"/>
      <c r="T1595" s="103"/>
      <c r="U1595" s="103"/>
      <c r="V1595" s="103"/>
      <c r="W1595" s="103"/>
      <c r="X1595" s="103"/>
      <c r="Y1595" s="103"/>
      <c r="Z1595" s="104"/>
      <c r="AA1595" s="105"/>
      <c r="AB1595" s="105"/>
      <c r="AC1595" s="105">
        <f>TRUNC(D1595*K1595*0.0000001,0)</f>
        <v>1011</v>
      </c>
      <c r="AD1595" s="106" t="s">
        <v>4</v>
      </c>
    </row>
    <row r="1596" spans="2:30" ht="19.7" customHeight="1">
      <c r="B1596" s="88" t="s">
        <v>4</v>
      </c>
      <c r="C1596" s="89" t="s">
        <v>4</v>
      </c>
      <c r="D1596" s="84"/>
      <c r="E1596" s="84"/>
      <c r="F1596" s="84"/>
      <c r="G1596" s="84"/>
      <c r="H1596" s="84"/>
      <c r="I1596" s="84"/>
      <c r="J1596" s="84"/>
      <c r="K1596" s="84"/>
      <c r="L1596" s="84"/>
      <c r="M1596" s="84"/>
      <c r="N1596" s="84"/>
      <c r="O1596" s="84"/>
      <c r="P1596" s="84"/>
      <c r="Q1596" s="84"/>
      <c r="R1596" s="84"/>
      <c r="S1596" s="84"/>
      <c r="T1596" s="84"/>
      <c r="U1596" s="84"/>
      <c r="V1596" s="84"/>
      <c r="W1596" s="84"/>
      <c r="X1596" s="84"/>
      <c r="Y1596" s="84"/>
      <c r="Z1596" s="90"/>
      <c r="AA1596" s="91"/>
      <c r="AB1596" s="91"/>
      <c r="AC1596" s="91"/>
      <c r="AD1596" s="92" t="s">
        <v>4</v>
      </c>
    </row>
    <row r="1597" spans="2:30" ht="19.7" customHeight="1">
      <c r="B1597" s="82" t="s">
        <v>1237</v>
      </c>
      <c r="C1597" s="83" t="s">
        <v>1238</v>
      </c>
      <c r="D1597" s="84"/>
      <c r="E1597" s="84"/>
      <c r="F1597" s="84"/>
      <c r="G1597" s="84"/>
      <c r="H1597" s="84"/>
      <c r="I1597" s="84"/>
      <c r="J1597" s="84"/>
      <c r="K1597" s="84"/>
      <c r="L1597" s="84"/>
      <c r="M1597" s="84"/>
      <c r="N1597" s="84"/>
      <c r="O1597" s="84"/>
      <c r="P1597" s="84"/>
      <c r="Q1597" s="84"/>
      <c r="R1597" s="84"/>
      <c r="S1597" s="84"/>
      <c r="T1597" s="84"/>
      <c r="U1597" s="84"/>
      <c r="V1597" s="84"/>
      <c r="W1597" s="84"/>
      <c r="X1597" s="84"/>
      <c r="Y1597" s="84"/>
      <c r="Z1597" s="85" t="str">
        <f>TEXT(AA1597+AB1597+AC1597,"#,##0")</f>
        <v>1,387</v>
      </c>
      <c r="AA1597" s="86">
        <f>TRUNC(AA1598)</f>
        <v>0</v>
      </c>
      <c r="AB1597" s="86">
        <f>TRUNC(AB1598)</f>
        <v>0</v>
      </c>
      <c r="AC1597" s="86">
        <f>TRUNC(AC1598)</f>
        <v>1387</v>
      </c>
      <c r="AD1597" s="87"/>
    </row>
    <row r="1598" spans="2:30" ht="19.7" customHeight="1">
      <c r="B1598" s="88" t="s">
        <v>685</v>
      </c>
      <c r="C1598" s="89" t="s">
        <v>4</v>
      </c>
      <c r="D1598" s="471">
        <v>6048000</v>
      </c>
      <c r="E1598" s="471"/>
      <c r="F1598" s="471"/>
      <c r="G1598" s="471"/>
      <c r="H1598" s="471"/>
      <c r="I1598" s="471" t="s">
        <v>605</v>
      </c>
      <c r="J1598" s="471"/>
      <c r="K1598" s="471">
        <v>2294</v>
      </c>
      <c r="L1598" s="471"/>
      <c r="M1598" s="471"/>
      <c r="N1598" s="84" t="s">
        <v>594</v>
      </c>
      <c r="O1598" s="471" t="s">
        <v>595</v>
      </c>
      <c r="P1598" s="471"/>
      <c r="Q1598" s="471"/>
      <c r="R1598" s="84"/>
      <c r="S1598" s="84"/>
      <c r="T1598" s="84"/>
      <c r="U1598" s="84"/>
      <c r="V1598" s="84"/>
      <c r="W1598" s="84"/>
      <c r="X1598" s="84"/>
      <c r="Y1598" s="84"/>
      <c r="Z1598" s="90"/>
      <c r="AA1598" s="91"/>
      <c r="AB1598" s="91"/>
      <c r="AC1598" s="91">
        <f>TRUNC(D1598*K1598*0.0000001,0)</f>
        <v>1387</v>
      </c>
      <c r="AD1598" s="92" t="s">
        <v>4</v>
      </c>
    </row>
    <row r="1599" spans="2:30" ht="19.7" customHeight="1">
      <c r="B1599" s="88" t="s">
        <v>4</v>
      </c>
      <c r="C1599" s="89" t="s">
        <v>4</v>
      </c>
      <c r="D1599" s="84"/>
      <c r="E1599" s="84"/>
      <c r="F1599" s="84"/>
      <c r="G1599" s="84"/>
      <c r="H1599" s="84"/>
      <c r="I1599" s="84"/>
      <c r="J1599" s="84"/>
      <c r="K1599" s="84"/>
      <c r="L1599" s="84"/>
      <c r="M1599" s="84"/>
      <c r="N1599" s="84"/>
      <c r="O1599" s="84"/>
      <c r="P1599" s="84"/>
      <c r="Q1599" s="84"/>
      <c r="R1599" s="84"/>
      <c r="S1599" s="84"/>
      <c r="T1599" s="84"/>
      <c r="U1599" s="84"/>
      <c r="V1599" s="84"/>
      <c r="W1599" s="84"/>
      <c r="X1599" s="84"/>
      <c r="Y1599" s="84"/>
      <c r="Z1599" s="90"/>
      <c r="AA1599" s="91"/>
      <c r="AB1599" s="91"/>
      <c r="AC1599" s="91"/>
      <c r="AD1599" s="92" t="s">
        <v>4</v>
      </c>
    </row>
    <row r="1600" spans="2:30" ht="19.7" customHeight="1">
      <c r="B1600" s="82" t="s">
        <v>1239</v>
      </c>
      <c r="C1600" s="83" t="s">
        <v>1035</v>
      </c>
      <c r="D1600" s="84"/>
      <c r="E1600" s="84"/>
      <c r="F1600" s="84"/>
      <c r="G1600" s="84"/>
      <c r="H1600" s="84"/>
      <c r="I1600" s="84"/>
      <c r="J1600" s="84"/>
      <c r="K1600" s="84"/>
      <c r="L1600" s="84"/>
      <c r="M1600" s="84"/>
      <c r="N1600" s="84"/>
      <c r="O1600" s="84"/>
      <c r="P1600" s="84"/>
      <c r="Q1600" s="84"/>
      <c r="R1600" s="84"/>
      <c r="S1600" s="84"/>
      <c r="T1600" s="84"/>
      <c r="U1600" s="84"/>
      <c r="V1600" s="84"/>
      <c r="W1600" s="84"/>
      <c r="X1600" s="84"/>
      <c r="Y1600" s="84"/>
      <c r="Z1600" s="85" t="str">
        <f>TEXT(AA1600+AB1600+AC1600,"#,##0")</f>
        <v>1,878</v>
      </c>
      <c r="AA1600" s="86">
        <f>TRUNC(AA1601)</f>
        <v>0</v>
      </c>
      <c r="AB1600" s="86">
        <f>TRUNC(AB1601)</f>
        <v>0</v>
      </c>
      <c r="AC1600" s="86">
        <f>TRUNC(AC1601)</f>
        <v>1878</v>
      </c>
      <c r="AD1600" s="87"/>
    </row>
    <row r="1601" spans="2:30" ht="19.7" customHeight="1">
      <c r="B1601" s="88" t="s">
        <v>685</v>
      </c>
      <c r="C1601" s="89" t="s">
        <v>4</v>
      </c>
      <c r="D1601" s="471">
        <v>8190000</v>
      </c>
      <c r="E1601" s="471"/>
      <c r="F1601" s="471"/>
      <c r="G1601" s="471"/>
      <c r="H1601" s="471"/>
      <c r="I1601" s="471" t="s">
        <v>605</v>
      </c>
      <c r="J1601" s="471"/>
      <c r="K1601" s="471">
        <v>2294</v>
      </c>
      <c r="L1601" s="471"/>
      <c r="M1601" s="471"/>
      <c r="N1601" s="84" t="s">
        <v>594</v>
      </c>
      <c r="O1601" s="471" t="s">
        <v>595</v>
      </c>
      <c r="P1601" s="471"/>
      <c r="Q1601" s="471"/>
      <c r="R1601" s="84"/>
      <c r="S1601" s="84"/>
      <c r="T1601" s="84"/>
      <c r="U1601" s="84"/>
      <c r="V1601" s="84"/>
      <c r="W1601" s="84"/>
      <c r="X1601" s="84"/>
      <c r="Y1601" s="84"/>
      <c r="Z1601" s="90"/>
      <c r="AA1601" s="91"/>
      <c r="AB1601" s="91"/>
      <c r="AC1601" s="91">
        <f>TRUNC(D1601*K1601*0.0000001,0)</f>
        <v>1878</v>
      </c>
      <c r="AD1601" s="92" t="s">
        <v>4</v>
      </c>
    </row>
    <row r="1602" spans="2:30" ht="19.7" customHeight="1">
      <c r="B1602" s="88" t="s">
        <v>4</v>
      </c>
      <c r="C1602" s="89" t="s">
        <v>4</v>
      </c>
      <c r="D1602" s="84"/>
      <c r="E1602" s="84"/>
      <c r="F1602" s="84"/>
      <c r="G1602" s="84"/>
      <c r="H1602" s="84"/>
      <c r="I1602" s="84"/>
      <c r="J1602" s="84"/>
      <c r="K1602" s="84"/>
      <c r="L1602" s="84"/>
      <c r="M1602" s="84"/>
      <c r="N1602" s="84"/>
      <c r="O1602" s="84"/>
      <c r="P1602" s="84"/>
      <c r="Q1602" s="84"/>
      <c r="R1602" s="84"/>
      <c r="S1602" s="84"/>
      <c r="T1602" s="84"/>
      <c r="U1602" s="84"/>
      <c r="V1602" s="84"/>
      <c r="W1602" s="84"/>
      <c r="X1602" s="84"/>
      <c r="Y1602" s="84"/>
      <c r="Z1602" s="90"/>
      <c r="AA1602" s="91"/>
      <c r="AB1602" s="91"/>
      <c r="AC1602" s="91"/>
      <c r="AD1602" s="92" t="s">
        <v>4</v>
      </c>
    </row>
    <row r="1603" spans="2:30" ht="19.7" customHeight="1">
      <c r="B1603" s="82" t="s">
        <v>1240</v>
      </c>
      <c r="C1603" s="83" t="s">
        <v>1241</v>
      </c>
      <c r="D1603" s="84"/>
      <c r="E1603" s="84"/>
      <c r="F1603" s="84"/>
      <c r="G1603" s="84"/>
      <c r="H1603" s="84"/>
      <c r="I1603" s="84"/>
      <c r="J1603" s="84"/>
      <c r="K1603" s="84"/>
      <c r="L1603" s="84"/>
      <c r="M1603" s="84"/>
      <c r="N1603" s="84"/>
      <c r="O1603" s="84"/>
      <c r="P1603" s="84"/>
      <c r="Q1603" s="84"/>
      <c r="R1603" s="84"/>
      <c r="S1603" s="84"/>
      <c r="T1603" s="84"/>
      <c r="U1603" s="84"/>
      <c r="V1603" s="84"/>
      <c r="W1603" s="84"/>
      <c r="X1603" s="84"/>
      <c r="Y1603" s="84"/>
      <c r="Z1603" s="85" t="str">
        <f>TEXT(AA1603+AB1603+AC1603,"#,##0")</f>
        <v>2,399</v>
      </c>
      <c r="AA1603" s="86">
        <f>TRUNC(AA1604)</f>
        <v>0</v>
      </c>
      <c r="AB1603" s="86">
        <f>TRUNC(AB1604)</f>
        <v>0</v>
      </c>
      <c r="AC1603" s="86">
        <f>TRUNC(AC1604)</f>
        <v>2399</v>
      </c>
      <c r="AD1603" s="87"/>
    </row>
    <row r="1604" spans="2:30" ht="19.7" customHeight="1">
      <c r="B1604" s="88" t="s">
        <v>685</v>
      </c>
      <c r="C1604" s="89" t="s">
        <v>4</v>
      </c>
      <c r="D1604" s="471">
        <v>10458000</v>
      </c>
      <c r="E1604" s="471"/>
      <c r="F1604" s="471"/>
      <c r="G1604" s="471"/>
      <c r="H1604" s="471"/>
      <c r="I1604" s="471" t="s">
        <v>605</v>
      </c>
      <c r="J1604" s="471"/>
      <c r="K1604" s="471">
        <v>2294</v>
      </c>
      <c r="L1604" s="471"/>
      <c r="M1604" s="471"/>
      <c r="N1604" s="84" t="s">
        <v>594</v>
      </c>
      <c r="O1604" s="471" t="s">
        <v>595</v>
      </c>
      <c r="P1604" s="471"/>
      <c r="Q1604" s="471"/>
      <c r="R1604" s="84"/>
      <c r="S1604" s="84"/>
      <c r="T1604" s="84"/>
      <c r="U1604" s="84"/>
      <c r="V1604" s="84"/>
      <c r="W1604" s="84"/>
      <c r="X1604" s="84"/>
      <c r="Y1604" s="84"/>
      <c r="Z1604" s="90"/>
      <c r="AA1604" s="91"/>
      <c r="AB1604" s="91"/>
      <c r="AC1604" s="91">
        <f>TRUNC(D1604*K1604*0.0000001,0)</f>
        <v>2399</v>
      </c>
      <c r="AD1604" s="92" t="s">
        <v>4</v>
      </c>
    </row>
    <row r="1605" spans="2:30" ht="19.7" customHeight="1">
      <c r="B1605" s="88" t="s">
        <v>4</v>
      </c>
      <c r="C1605" s="89" t="s">
        <v>4</v>
      </c>
      <c r="D1605" s="84"/>
      <c r="E1605" s="84"/>
      <c r="F1605" s="84"/>
      <c r="G1605" s="84"/>
      <c r="H1605" s="84"/>
      <c r="I1605" s="84"/>
      <c r="J1605" s="84"/>
      <c r="K1605" s="84"/>
      <c r="L1605" s="84"/>
      <c r="M1605" s="84"/>
      <c r="N1605" s="84"/>
      <c r="O1605" s="84"/>
      <c r="P1605" s="84"/>
      <c r="Q1605" s="84"/>
      <c r="R1605" s="84"/>
      <c r="S1605" s="84"/>
      <c r="T1605" s="84"/>
      <c r="U1605" s="84"/>
      <c r="V1605" s="84"/>
      <c r="W1605" s="84"/>
      <c r="X1605" s="84"/>
      <c r="Y1605" s="84"/>
      <c r="Z1605" s="90"/>
      <c r="AA1605" s="91"/>
      <c r="AB1605" s="91"/>
      <c r="AC1605" s="91"/>
      <c r="AD1605" s="92" t="s">
        <v>4</v>
      </c>
    </row>
    <row r="1606" spans="2:30" ht="19.7" customHeight="1">
      <c r="B1606" s="82" t="s">
        <v>1242</v>
      </c>
      <c r="C1606" s="83" t="s">
        <v>1243</v>
      </c>
      <c r="D1606" s="84"/>
      <c r="E1606" s="84"/>
      <c r="F1606" s="84"/>
      <c r="G1606" s="84"/>
      <c r="H1606" s="84"/>
      <c r="I1606" s="84"/>
      <c r="J1606" s="84"/>
      <c r="K1606" s="84"/>
      <c r="L1606" s="84"/>
      <c r="M1606" s="84"/>
      <c r="N1606" s="84"/>
      <c r="O1606" s="84"/>
      <c r="P1606" s="84"/>
      <c r="Q1606" s="84"/>
      <c r="R1606" s="84"/>
      <c r="S1606" s="84"/>
      <c r="T1606" s="84"/>
      <c r="U1606" s="84"/>
      <c r="V1606" s="84"/>
      <c r="W1606" s="84"/>
      <c r="X1606" s="84"/>
      <c r="Y1606" s="84"/>
      <c r="Z1606" s="85" t="str">
        <f>TEXT(AA1606+AB1606+AC1606,"#,##0")</f>
        <v>6,331</v>
      </c>
      <c r="AA1606" s="86">
        <f>TRUNC(AA1607)</f>
        <v>0</v>
      </c>
      <c r="AB1606" s="86">
        <f>TRUNC(AB1607)</f>
        <v>0</v>
      </c>
      <c r="AC1606" s="86">
        <f>TRUNC(AC1607)</f>
        <v>6331</v>
      </c>
      <c r="AD1606" s="87"/>
    </row>
    <row r="1607" spans="2:30" ht="19.7" customHeight="1">
      <c r="B1607" s="88" t="s">
        <v>685</v>
      </c>
      <c r="C1607" s="89" t="s">
        <v>4</v>
      </c>
      <c r="D1607" s="471">
        <v>27600000</v>
      </c>
      <c r="E1607" s="471"/>
      <c r="F1607" s="471"/>
      <c r="G1607" s="471"/>
      <c r="H1607" s="471"/>
      <c r="I1607" s="471" t="s">
        <v>605</v>
      </c>
      <c r="J1607" s="471"/>
      <c r="K1607" s="471">
        <v>2294</v>
      </c>
      <c r="L1607" s="471"/>
      <c r="M1607" s="471"/>
      <c r="N1607" s="84" t="s">
        <v>594</v>
      </c>
      <c r="O1607" s="471" t="s">
        <v>595</v>
      </c>
      <c r="P1607" s="471"/>
      <c r="Q1607" s="471"/>
      <c r="R1607" s="84"/>
      <c r="S1607" s="84"/>
      <c r="T1607" s="84"/>
      <c r="U1607" s="84"/>
      <c r="V1607" s="84"/>
      <c r="W1607" s="84"/>
      <c r="X1607" s="84"/>
      <c r="Y1607" s="84"/>
      <c r="Z1607" s="90"/>
      <c r="AA1607" s="91"/>
      <c r="AB1607" s="91"/>
      <c r="AC1607" s="91">
        <f>TRUNC(D1607*K1607*0.0000001,0)</f>
        <v>6331</v>
      </c>
      <c r="AD1607" s="92" t="s">
        <v>4</v>
      </c>
    </row>
    <row r="1608" spans="2:30" ht="19.7" customHeight="1">
      <c r="B1608" s="88" t="s">
        <v>4</v>
      </c>
      <c r="C1608" s="89" t="s">
        <v>4</v>
      </c>
      <c r="D1608" s="84"/>
      <c r="E1608" s="84"/>
      <c r="F1608" s="84"/>
      <c r="G1608" s="84"/>
      <c r="H1608" s="84"/>
      <c r="I1608" s="84"/>
      <c r="J1608" s="84"/>
      <c r="K1608" s="84"/>
      <c r="L1608" s="84"/>
      <c r="M1608" s="84"/>
      <c r="N1608" s="84"/>
      <c r="O1608" s="84"/>
      <c r="P1608" s="84"/>
      <c r="Q1608" s="84"/>
      <c r="R1608" s="84"/>
      <c r="S1608" s="84"/>
      <c r="T1608" s="84"/>
      <c r="U1608" s="84"/>
      <c r="V1608" s="84"/>
      <c r="W1608" s="84"/>
      <c r="X1608" s="84"/>
      <c r="Y1608" s="84"/>
      <c r="Z1608" s="90"/>
      <c r="AA1608" s="91"/>
      <c r="AB1608" s="91"/>
      <c r="AC1608" s="91"/>
      <c r="AD1608" s="92" t="s">
        <v>4</v>
      </c>
    </row>
    <row r="1609" spans="2:30" ht="19.7" customHeight="1">
      <c r="B1609" s="82" t="s">
        <v>1244</v>
      </c>
      <c r="C1609" s="83" t="s">
        <v>1225</v>
      </c>
      <c r="D1609" s="84"/>
      <c r="E1609" s="84"/>
      <c r="F1609" s="84"/>
      <c r="G1609" s="84"/>
      <c r="H1609" s="84"/>
      <c r="I1609" s="84"/>
      <c r="J1609" s="84"/>
      <c r="K1609" s="84"/>
      <c r="L1609" s="84"/>
      <c r="M1609" s="84"/>
      <c r="N1609" s="84"/>
      <c r="O1609" s="84"/>
      <c r="P1609" s="84"/>
      <c r="Q1609" s="84"/>
      <c r="R1609" s="84"/>
      <c r="S1609" s="84"/>
      <c r="T1609" s="84"/>
      <c r="U1609" s="84"/>
      <c r="V1609" s="84"/>
      <c r="W1609" s="84"/>
      <c r="X1609" s="84"/>
      <c r="Y1609" s="84"/>
      <c r="Z1609" s="85" t="str">
        <f>TEXT(AA1609+AB1609+AC1609,"#,##0")</f>
        <v>373</v>
      </c>
      <c r="AA1609" s="86">
        <f>TRUNC(AA1610)</f>
        <v>0</v>
      </c>
      <c r="AB1609" s="86">
        <f>TRUNC(AB1610)</f>
        <v>0</v>
      </c>
      <c r="AC1609" s="86">
        <f>TRUNC(AC1610)</f>
        <v>373</v>
      </c>
      <c r="AD1609" s="87"/>
    </row>
    <row r="1610" spans="2:30" ht="19.7" customHeight="1">
      <c r="B1610" s="88" t="s">
        <v>685</v>
      </c>
      <c r="C1610" s="89" t="s">
        <v>4</v>
      </c>
      <c r="D1610" s="471">
        <v>1630000</v>
      </c>
      <c r="E1610" s="471"/>
      <c r="F1610" s="471"/>
      <c r="G1610" s="471"/>
      <c r="H1610" s="471"/>
      <c r="I1610" s="471" t="s">
        <v>605</v>
      </c>
      <c r="J1610" s="471"/>
      <c r="K1610" s="471">
        <v>2294</v>
      </c>
      <c r="L1610" s="471"/>
      <c r="M1610" s="471"/>
      <c r="N1610" s="84" t="s">
        <v>594</v>
      </c>
      <c r="O1610" s="471" t="s">
        <v>595</v>
      </c>
      <c r="P1610" s="471"/>
      <c r="Q1610" s="471"/>
      <c r="R1610" s="84"/>
      <c r="S1610" s="84"/>
      <c r="T1610" s="84"/>
      <c r="U1610" s="84"/>
      <c r="V1610" s="84"/>
      <c r="W1610" s="84"/>
      <c r="X1610" s="84"/>
      <c r="Y1610" s="84"/>
      <c r="Z1610" s="90"/>
      <c r="AA1610" s="91"/>
      <c r="AB1610" s="91"/>
      <c r="AC1610" s="91">
        <f>TRUNC(D1610*K1610*0.0000001,0)</f>
        <v>373</v>
      </c>
      <c r="AD1610" s="92" t="s">
        <v>4</v>
      </c>
    </row>
    <row r="1611" spans="2:30" ht="19.7" customHeight="1">
      <c r="B1611" s="88" t="s">
        <v>4</v>
      </c>
      <c r="C1611" s="89" t="s">
        <v>4</v>
      </c>
      <c r="D1611" s="84"/>
      <c r="E1611" s="84"/>
      <c r="F1611" s="84"/>
      <c r="G1611" s="84"/>
      <c r="H1611" s="84"/>
      <c r="I1611" s="84"/>
      <c r="J1611" s="84"/>
      <c r="K1611" s="84"/>
      <c r="L1611" s="84"/>
      <c r="M1611" s="84"/>
      <c r="N1611" s="84"/>
      <c r="O1611" s="84"/>
      <c r="P1611" s="84"/>
      <c r="Q1611" s="84"/>
      <c r="R1611" s="84"/>
      <c r="S1611" s="84"/>
      <c r="T1611" s="84"/>
      <c r="U1611" s="84"/>
      <c r="V1611" s="84"/>
      <c r="W1611" s="84"/>
      <c r="X1611" s="84"/>
      <c r="Y1611" s="84"/>
      <c r="Z1611" s="90"/>
      <c r="AA1611" s="91"/>
      <c r="AB1611" s="91"/>
      <c r="AC1611" s="91"/>
      <c r="AD1611" s="92" t="s">
        <v>4</v>
      </c>
    </row>
    <row r="1612" spans="2:30" ht="19.7" customHeight="1">
      <c r="B1612" s="82" t="s">
        <v>1245</v>
      </c>
      <c r="C1612" s="83" t="s">
        <v>1246</v>
      </c>
      <c r="D1612" s="84"/>
      <c r="E1612" s="84"/>
      <c r="F1612" s="84"/>
      <c r="G1612" s="84"/>
      <c r="H1612" s="84"/>
      <c r="I1612" s="84"/>
      <c r="J1612" s="84"/>
      <c r="K1612" s="84"/>
      <c r="L1612" s="84"/>
      <c r="M1612" s="84"/>
      <c r="N1612" s="84"/>
      <c r="O1612" s="84"/>
      <c r="P1612" s="84"/>
      <c r="Q1612" s="84"/>
      <c r="R1612" s="84"/>
      <c r="S1612" s="84"/>
      <c r="T1612" s="84"/>
      <c r="U1612" s="84"/>
      <c r="V1612" s="84"/>
      <c r="W1612" s="84"/>
      <c r="X1612" s="84"/>
      <c r="Y1612" s="84"/>
      <c r="Z1612" s="85" t="str">
        <f>TEXT(AA1612+AB1612+AC1612,"#,##0")</f>
        <v>258</v>
      </c>
      <c r="AA1612" s="86">
        <f>TRUNC(AA1613)</f>
        <v>0</v>
      </c>
      <c r="AB1612" s="86">
        <f>TRUNC(AB1613)</f>
        <v>0</v>
      </c>
      <c r="AC1612" s="86">
        <f>TRUNC(AC1613)</f>
        <v>258</v>
      </c>
      <c r="AD1612" s="87"/>
    </row>
    <row r="1613" spans="2:30" ht="19.7" customHeight="1">
      <c r="B1613" s="88" t="s">
        <v>592</v>
      </c>
      <c r="C1613" s="89" t="s">
        <v>4</v>
      </c>
      <c r="D1613" s="471">
        <v>427000</v>
      </c>
      <c r="E1613" s="471"/>
      <c r="F1613" s="471"/>
      <c r="G1613" s="471"/>
      <c r="H1613" s="471"/>
      <c r="I1613" s="471" t="s">
        <v>605</v>
      </c>
      <c r="J1613" s="471"/>
      <c r="K1613" s="471">
        <v>6044</v>
      </c>
      <c r="L1613" s="471"/>
      <c r="M1613" s="471"/>
      <c r="N1613" s="84" t="s">
        <v>594</v>
      </c>
      <c r="O1613" s="471" t="s">
        <v>595</v>
      </c>
      <c r="P1613" s="471"/>
      <c r="Q1613" s="471"/>
      <c r="R1613" s="84"/>
      <c r="S1613" s="84"/>
      <c r="T1613" s="84"/>
      <c r="U1613" s="84"/>
      <c r="V1613" s="84"/>
      <c r="W1613" s="84"/>
      <c r="X1613" s="84"/>
      <c r="Y1613" s="84"/>
      <c r="Z1613" s="90"/>
      <c r="AA1613" s="91"/>
      <c r="AB1613" s="91"/>
      <c r="AC1613" s="91">
        <f>TRUNC(D1613*K1613*0.0000001,0)</f>
        <v>258</v>
      </c>
      <c r="AD1613" s="92" t="s">
        <v>4</v>
      </c>
    </row>
    <row r="1614" spans="2:30" ht="19.7" customHeight="1">
      <c r="B1614" s="88" t="s">
        <v>4</v>
      </c>
      <c r="C1614" s="89" t="s">
        <v>4</v>
      </c>
      <c r="D1614" s="84"/>
      <c r="E1614" s="84"/>
      <c r="F1614" s="84"/>
      <c r="G1614" s="84"/>
      <c r="H1614" s="84"/>
      <c r="I1614" s="84"/>
      <c r="J1614" s="84"/>
      <c r="K1614" s="84"/>
      <c r="L1614" s="84"/>
      <c r="M1614" s="84"/>
      <c r="N1614" s="84"/>
      <c r="O1614" s="84"/>
      <c r="P1614" s="84"/>
      <c r="Q1614" s="84"/>
      <c r="R1614" s="84"/>
      <c r="S1614" s="84"/>
      <c r="T1614" s="84"/>
      <c r="U1614" s="84"/>
      <c r="V1614" s="84"/>
      <c r="W1614" s="84"/>
      <c r="X1614" s="84"/>
      <c r="Y1614" s="84"/>
      <c r="Z1614" s="90"/>
      <c r="AA1614" s="91"/>
      <c r="AB1614" s="91"/>
      <c r="AC1614" s="91"/>
      <c r="AD1614" s="92" t="s">
        <v>4</v>
      </c>
    </row>
    <row r="1615" spans="2:30" ht="19.7" customHeight="1">
      <c r="B1615" s="82" t="s">
        <v>1247</v>
      </c>
      <c r="C1615" s="83" t="s">
        <v>1248</v>
      </c>
      <c r="D1615" s="84"/>
      <c r="E1615" s="84"/>
      <c r="F1615" s="84"/>
      <c r="G1615" s="84"/>
      <c r="H1615" s="84"/>
      <c r="I1615" s="84"/>
      <c r="J1615" s="84"/>
      <c r="K1615" s="84"/>
      <c r="L1615" s="84"/>
      <c r="M1615" s="84"/>
      <c r="N1615" s="84"/>
      <c r="O1615" s="84"/>
      <c r="P1615" s="84"/>
      <c r="Q1615" s="84"/>
      <c r="R1615" s="84"/>
      <c r="S1615" s="84"/>
      <c r="T1615" s="84"/>
      <c r="U1615" s="84"/>
      <c r="V1615" s="84"/>
      <c r="W1615" s="84"/>
      <c r="X1615" s="84"/>
      <c r="Y1615" s="84"/>
      <c r="Z1615" s="85" t="str">
        <f>TEXT(AA1615+AB1615+AC1615,"#,##0")</f>
        <v>815</v>
      </c>
      <c r="AA1615" s="86">
        <f>TRUNC(AA1616)</f>
        <v>0</v>
      </c>
      <c r="AB1615" s="86">
        <f>TRUNC(AB1616)</f>
        <v>0</v>
      </c>
      <c r="AC1615" s="86">
        <f>TRUNC(AC1616)</f>
        <v>815</v>
      </c>
      <c r="AD1615" s="87"/>
    </row>
    <row r="1616" spans="2:30" ht="19.7" customHeight="1">
      <c r="B1616" s="88" t="s">
        <v>592</v>
      </c>
      <c r="C1616" s="89" t="s">
        <v>4</v>
      </c>
      <c r="D1616" s="471">
        <v>1350000</v>
      </c>
      <c r="E1616" s="471"/>
      <c r="F1616" s="471"/>
      <c r="G1616" s="471"/>
      <c r="H1616" s="471"/>
      <c r="I1616" s="471" t="s">
        <v>605</v>
      </c>
      <c r="J1616" s="471"/>
      <c r="K1616" s="471">
        <v>6044</v>
      </c>
      <c r="L1616" s="471"/>
      <c r="M1616" s="471"/>
      <c r="N1616" s="84" t="s">
        <v>594</v>
      </c>
      <c r="O1616" s="471" t="s">
        <v>595</v>
      </c>
      <c r="P1616" s="471"/>
      <c r="Q1616" s="471"/>
      <c r="R1616" s="84"/>
      <c r="S1616" s="84"/>
      <c r="T1616" s="84"/>
      <c r="U1616" s="84"/>
      <c r="V1616" s="84"/>
      <c r="W1616" s="84"/>
      <c r="X1616" s="84"/>
      <c r="Y1616" s="84"/>
      <c r="Z1616" s="90"/>
      <c r="AA1616" s="91"/>
      <c r="AB1616" s="91"/>
      <c r="AC1616" s="91">
        <f>TRUNC(D1616*K1616*0.0000001,0)</f>
        <v>815</v>
      </c>
      <c r="AD1616" s="92" t="s">
        <v>4</v>
      </c>
    </row>
    <row r="1617" spans="2:30" ht="19.7" customHeight="1">
      <c r="B1617" s="88" t="s">
        <v>4</v>
      </c>
      <c r="C1617" s="89" t="s">
        <v>4</v>
      </c>
      <c r="D1617" s="84"/>
      <c r="E1617" s="84"/>
      <c r="F1617" s="84"/>
      <c r="G1617" s="84"/>
      <c r="H1617" s="84"/>
      <c r="I1617" s="84"/>
      <c r="J1617" s="84"/>
      <c r="K1617" s="84"/>
      <c r="L1617" s="84"/>
      <c r="M1617" s="84"/>
      <c r="N1617" s="84"/>
      <c r="O1617" s="84"/>
      <c r="P1617" s="84"/>
      <c r="Q1617" s="84"/>
      <c r="R1617" s="84"/>
      <c r="S1617" s="84"/>
      <c r="T1617" s="84"/>
      <c r="U1617" s="84"/>
      <c r="V1617" s="84"/>
      <c r="W1617" s="84"/>
      <c r="X1617" s="84"/>
      <c r="Y1617" s="84"/>
      <c r="Z1617" s="90"/>
      <c r="AA1617" s="91"/>
      <c r="AB1617" s="91"/>
      <c r="AC1617" s="91"/>
      <c r="AD1617" s="92" t="s">
        <v>4</v>
      </c>
    </row>
    <row r="1618" spans="2:30" ht="19.7" customHeight="1">
      <c r="B1618" s="82" t="s">
        <v>1249</v>
      </c>
      <c r="C1618" s="83" t="s">
        <v>1250</v>
      </c>
      <c r="D1618" s="84"/>
      <c r="E1618" s="84"/>
      <c r="F1618" s="84"/>
      <c r="G1618" s="84"/>
      <c r="H1618" s="84"/>
      <c r="I1618" s="84"/>
      <c r="J1618" s="84"/>
      <c r="K1618" s="84"/>
      <c r="L1618" s="84"/>
      <c r="M1618" s="84"/>
      <c r="N1618" s="84"/>
      <c r="O1618" s="84"/>
      <c r="P1618" s="84"/>
      <c r="Q1618" s="84"/>
      <c r="R1618" s="84"/>
      <c r="S1618" s="84"/>
      <c r="T1618" s="84"/>
      <c r="U1618" s="84"/>
      <c r="V1618" s="84"/>
      <c r="W1618" s="84"/>
      <c r="X1618" s="84"/>
      <c r="Y1618" s="84"/>
      <c r="Z1618" s="85" t="str">
        <f>TEXT(AA1618+AB1618+AC1618,"#,##0")</f>
        <v>711</v>
      </c>
      <c r="AA1618" s="86">
        <f>TRUNC(AA1619)</f>
        <v>0</v>
      </c>
      <c r="AB1618" s="86">
        <f>TRUNC(AB1619)</f>
        <v>0</v>
      </c>
      <c r="AC1618" s="86">
        <f>TRUNC(AC1619)</f>
        <v>711</v>
      </c>
      <c r="AD1618" s="87"/>
    </row>
    <row r="1619" spans="2:30" ht="19.7" customHeight="1">
      <c r="B1619" s="88" t="s">
        <v>592</v>
      </c>
      <c r="C1619" s="89" t="s">
        <v>4</v>
      </c>
      <c r="D1619" s="471">
        <v>3100000</v>
      </c>
      <c r="E1619" s="471"/>
      <c r="F1619" s="471"/>
      <c r="G1619" s="471"/>
      <c r="H1619" s="471"/>
      <c r="I1619" s="471" t="s">
        <v>605</v>
      </c>
      <c r="J1619" s="471"/>
      <c r="K1619" s="471">
        <v>2294</v>
      </c>
      <c r="L1619" s="471"/>
      <c r="M1619" s="471"/>
      <c r="N1619" s="84" t="s">
        <v>594</v>
      </c>
      <c r="O1619" s="471" t="s">
        <v>595</v>
      </c>
      <c r="P1619" s="471"/>
      <c r="Q1619" s="471"/>
      <c r="R1619" s="84"/>
      <c r="S1619" s="84"/>
      <c r="T1619" s="84"/>
      <c r="U1619" s="84"/>
      <c r="V1619" s="84"/>
      <c r="W1619" s="84"/>
      <c r="X1619" s="84"/>
      <c r="Y1619" s="84"/>
      <c r="Z1619" s="90"/>
      <c r="AA1619" s="91"/>
      <c r="AB1619" s="91"/>
      <c r="AC1619" s="91">
        <f>TRUNC(D1619*K1619*0.0000001,0)</f>
        <v>711</v>
      </c>
      <c r="AD1619" s="92" t="s">
        <v>4</v>
      </c>
    </row>
    <row r="1620" spans="2:30" ht="19.7" customHeight="1">
      <c r="B1620" s="88" t="s">
        <v>4</v>
      </c>
      <c r="C1620" s="89" t="s">
        <v>4</v>
      </c>
      <c r="D1620" s="84"/>
      <c r="E1620" s="84"/>
      <c r="F1620" s="84"/>
      <c r="G1620" s="84"/>
      <c r="H1620" s="84"/>
      <c r="I1620" s="84"/>
      <c r="J1620" s="84"/>
      <c r="K1620" s="84"/>
      <c r="L1620" s="84"/>
      <c r="M1620" s="84"/>
      <c r="N1620" s="84"/>
      <c r="O1620" s="84"/>
      <c r="P1620" s="84"/>
      <c r="Q1620" s="84"/>
      <c r="R1620" s="84"/>
      <c r="S1620" s="84"/>
      <c r="T1620" s="84"/>
      <c r="U1620" s="84"/>
      <c r="V1620" s="84"/>
      <c r="W1620" s="84"/>
      <c r="X1620" s="84"/>
      <c r="Y1620" s="84"/>
      <c r="Z1620" s="90"/>
      <c r="AA1620" s="91"/>
      <c r="AB1620" s="91"/>
      <c r="AC1620" s="91"/>
      <c r="AD1620" s="92" t="s">
        <v>4</v>
      </c>
    </row>
    <row r="1621" spans="2:30" ht="19.7" customHeight="1">
      <c r="B1621" s="107" t="s">
        <v>1251</v>
      </c>
      <c r="C1621" s="108" t="s">
        <v>1252</v>
      </c>
      <c r="D1621" s="103"/>
      <c r="E1621" s="103"/>
      <c r="F1621" s="103"/>
      <c r="G1621" s="103"/>
      <c r="H1621" s="103"/>
      <c r="I1621" s="103"/>
      <c r="J1621" s="103"/>
      <c r="K1621" s="103"/>
      <c r="L1621" s="103"/>
      <c r="M1621" s="103"/>
      <c r="N1621" s="103"/>
      <c r="O1621" s="103"/>
      <c r="P1621" s="103"/>
      <c r="Q1621" s="103"/>
      <c r="R1621" s="103"/>
      <c r="S1621" s="103"/>
      <c r="T1621" s="103"/>
      <c r="U1621" s="103"/>
      <c r="V1621" s="103"/>
      <c r="W1621" s="103"/>
      <c r="X1621" s="103"/>
      <c r="Y1621" s="103"/>
      <c r="Z1621" s="109" t="str">
        <f>TEXT(AA1621+AB1621+AC1621,"#,##0")</f>
        <v>54</v>
      </c>
      <c r="AA1621" s="110">
        <f>TRUNC(AA1622)</f>
        <v>0</v>
      </c>
      <c r="AB1621" s="110">
        <f>TRUNC(AB1622)</f>
        <v>0</v>
      </c>
      <c r="AC1621" s="110">
        <f>TRUNC(AC1622)</f>
        <v>54</v>
      </c>
      <c r="AD1621" s="111"/>
    </row>
    <row r="1622" spans="2:30" ht="19.7" customHeight="1">
      <c r="B1622" s="88" t="s">
        <v>592</v>
      </c>
      <c r="C1622" s="89" t="s">
        <v>4</v>
      </c>
      <c r="D1622" s="471">
        <v>202000</v>
      </c>
      <c r="E1622" s="471"/>
      <c r="F1622" s="471"/>
      <c r="G1622" s="471"/>
      <c r="H1622" s="471"/>
      <c r="I1622" s="471" t="s">
        <v>605</v>
      </c>
      <c r="J1622" s="471"/>
      <c r="K1622" s="471">
        <v>2686</v>
      </c>
      <c r="L1622" s="471"/>
      <c r="M1622" s="471"/>
      <c r="N1622" s="84" t="s">
        <v>594</v>
      </c>
      <c r="O1622" s="471" t="s">
        <v>595</v>
      </c>
      <c r="P1622" s="471"/>
      <c r="Q1622" s="471"/>
      <c r="R1622" s="84"/>
      <c r="S1622" s="84"/>
      <c r="T1622" s="84"/>
      <c r="U1622" s="84"/>
      <c r="V1622" s="84"/>
      <c r="W1622" s="84"/>
      <c r="X1622" s="84"/>
      <c r="Y1622" s="84"/>
      <c r="Z1622" s="90"/>
      <c r="AA1622" s="91"/>
      <c r="AB1622" s="91"/>
      <c r="AC1622" s="91">
        <f>TRUNC(D1622*K1622*0.0000001,0)</f>
        <v>54</v>
      </c>
      <c r="AD1622" s="92" t="s">
        <v>4</v>
      </c>
    </row>
    <row r="1623" spans="2:30" ht="19.7" customHeight="1">
      <c r="B1623" s="88" t="s">
        <v>4</v>
      </c>
      <c r="C1623" s="89" t="s">
        <v>4</v>
      </c>
      <c r="D1623" s="84"/>
      <c r="E1623" s="84"/>
      <c r="F1623" s="84"/>
      <c r="G1623" s="84"/>
      <c r="H1623" s="84"/>
      <c r="I1623" s="84"/>
      <c r="J1623" s="84"/>
      <c r="K1623" s="84"/>
      <c r="L1623" s="84"/>
      <c r="M1623" s="84"/>
      <c r="N1623" s="84"/>
      <c r="O1623" s="84"/>
      <c r="P1623" s="84"/>
      <c r="Q1623" s="84"/>
      <c r="R1623" s="84"/>
      <c r="S1623" s="84"/>
      <c r="T1623" s="84"/>
      <c r="U1623" s="84"/>
      <c r="V1623" s="84"/>
      <c r="W1623" s="84"/>
      <c r="X1623" s="84"/>
      <c r="Y1623" s="84"/>
      <c r="Z1623" s="90"/>
      <c r="AA1623" s="91"/>
      <c r="AB1623" s="91"/>
      <c r="AC1623" s="91"/>
      <c r="AD1623" s="92" t="s">
        <v>4</v>
      </c>
    </row>
    <row r="1624" spans="2:30" ht="19.7" customHeight="1">
      <c r="B1624" s="82" t="s">
        <v>1253</v>
      </c>
      <c r="C1624" s="83" t="s">
        <v>1254</v>
      </c>
      <c r="D1624" s="84"/>
      <c r="E1624" s="84"/>
      <c r="F1624" s="84"/>
      <c r="G1624" s="84"/>
      <c r="H1624" s="84"/>
      <c r="I1624" s="84"/>
      <c r="J1624" s="84"/>
      <c r="K1624" s="84"/>
      <c r="L1624" s="84"/>
      <c r="M1624" s="84"/>
      <c r="N1624" s="84"/>
      <c r="O1624" s="84"/>
      <c r="P1624" s="84"/>
      <c r="Q1624" s="84"/>
      <c r="R1624" s="84"/>
      <c r="S1624" s="84"/>
      <c r="T1624" s="84"/>
      <c r="U1624" s="84"/>
      <c r="V1624" s="84"/>
      <c r="W1624" s="84"/>
      <c r="X1624" s="84"/>
      <c r="Y1624" s="84"/>
      <c r="Z1624" s="85" t="str">
        <f>TEXT(AA1624+AB1624+AC1624,"#,##0")</f>
        <v>67</v>
      </c>
      <c r="AA1624" s="86">
        <f>TRUNC(AA1625)</f>
        <v>0</v>
      </c>
      <c r="AB1624" s="86">
        <f>TRUNC(AB1625)</f>
        <v>0</v>
      </c>
      <c r="AC1624" s="86">
        <f>TRUNC(AC1625)</f>
        <v>67</v>
      </c>
      <c r="AD1624" s="87"/>
    </row>
    <row r="1625" spans="2:30" ht="19.7" customHeight="1">
      <c r="B1625" s="88" t="s">
        <v>592</v>
      </c>
      <c r="C1625" s="89" t="s">
        <v>4</v>
      </c>
      <c r="D1625" s="471">
        <v>252000</v>
      </c>
      <c r="E1625" s="471"/>
      <c r="F1625" s="471"/>
      <c r="G1625" s="471"/>
      <c r="H1625" s="471"/>
      <c r="I1625" s="471" t="s">
        <v>605</v>
      </c>
      <c r="J1625" s="471"/>
      <c r="K1625" s="471">
        <v>2686</v>
      </c>
      <c r="L1625" s="471"/>
      <c r="M1625" s="471"/>
      <c r="N1625" s="84" t="s">
        <v>594</v>
      </c>
      <c r="O1625" s="471" t="s">
        <v>595</v>
      </c>
      <c r="P1625" s="471"/>
      <c r="Q1625" s="471"/>
      <c r="R1625" s="84"/>
      <c r="S1625" s="84"/>
      <c r="T1625" s="84"/>
      <c r="U1625" s="84"/>
      <c r="V1625" s="84"/>
      <c r="W1625" s="84"/>
      <c r="X1625" s="84"/>
      <c r="Y1625" s="84"/>
      <c r="Z1625" s="90"/>
      <c r="AA1625" s="91"/>
      <c r="AB1625" s="91"/>
      <c r="AC1625" s="91">
        <f>TRUNC(D1625*K1625*0.0000001,0)</f>
        <v>67</v>
      </c>
      <c r="AD1625" s="92" t="s">
        <v>4</v>
      </c>
    </row>
    <row r="1626" spans="2:30" ht="19.7" customHeight="1">
      <c r="B1626" s="88" t="s">
        <v>4</v>
      </c>
      <c r="C1626" s="89" t="s">
        <v>4</v>
      </c>
      <c r="D1626" s="84"/>
      <c r="E1626" s="84"/>
      <c r="F1626" s="84"/>
      <c r="G1626" s="84"/>
      <c r="H1626" s="84"/>
      <c r="I1626" s="84"/>
      <c r="J1626" s="84"/>
      <c r="K1626" s="84"/>
      <c r="L1626" s="84"/>
      <c r="M1626" s="84"/>
      <c r="N1626" s="84"/>
      <c r="O1626" s="84"/>
      <c r="P1626" s="84"/>
      <c r="Q1626" s="84"/>
      <c r="R1626" s="84"/>
      <c r="S1626" s="84"/>
      <c r="T1626" s="84"/>
      <c r="U1626" s="84"/>
      <c r="V1626" s="84"/>
      <c r="W1626" s="84"/>
      <c r="X1626" s="84"/>
      <c r="Y1626" s="84"/>
      <c r="Z1626" s="90"/>
      <c r="AA1626" s="91"/>
      <c r="AB1626" s="91"/>
      <c r="AC1626" s="91"/>
      <c r="AD1626" s="92" t="s">
        <v>4</v>
      </c>
    </row>
    <row r="1627" spans="2:30" ht="19.7" customHeight="1">
      <c r="B1627" s="82" t="s">
        <v>1255</v>
      </c>
      <c r="C1627" s="83" t="s">
        <v>1256</v>
      </c>
      <c r="D1627" s="84"/>
      <c r="E1627" s="84"/>
      <c r="F1627" s="84"/>
      <c r="G1627" s="84"/>
      <c r="H1627" s="84"/>
      <c r="I1627" s="84"/>
      <c r="J1627" s="84"/>
      <c r="K1627" s="84"/>
      <c r="L1627" s="84"/>
      <c r="M1627" s="84"/>
      <c r="N1627" s="84"/>
      <c r="O1627" s="84"/>
      <c r="P1627" s="84"/>
      <c r="Q1627" s="84"/>
      <c r="R1627" s="84"/>
      <c r="S1627" s="84"/>
      <c r="T1627" s="84"/>
      <c r="U1627" s="84"/>
      <c r="V1627" s="84"/>
      <c r="W1627" s="84"/>
      <c r="X1627" s="84"/>
      <c r="Y1627" s="84"/>
      <c r="Z1627" s="85" t="str">
        <f>TEXT(AA1627+AB1627+AC1627,"#,##0")</f>
        <v>77</v>
      </c>
      <c r="AA1627" s="86">
        <f>TRUNC(AA1628)</f>
        <v>0</v>
      </c>
      <c r="AB1627" s="86">
        <f>TRUNC(AB1628)</f>
        <v>0</v>
      </c>
      <c r="AC1627" s="86">
        <f>TRUNC(AC1628)</f>
        <v>77</v>
      </c>
      <c r="AD1627" s="87"/>
    </row>
    <row r="1628" spans="2:30" ht="19.7" customHeight="1">
      <c r="B1628" s="88" t="s">
        <v>592</v>
      </c>
      <c r="C1628" s="89" t="s">
        <v>4</v>
      </c>
      <c r="D1628" s="471">
        <v>290000</v>
      </c>
      <c r="E1628" s="471"/>
      <c r="F1628" s="471"/>
      <c r="G1628" s="471"/>
      <c r="H1628" s="471"/>
      <c r="I1628" s="471" t="s">
        <v>605</v>
      </c>
      <c r="J1628" s="471"/>
      <c r="K1628" s="471">
        <v>2686</v>
      </c>
      <c r="L1628" s="471"/>
      <c r="M1628" s="471"/>
      <c r="N1628" s="84" t="s">
        <v>594</v>
      </c>
      <c r="O1628" s="471" t="s">
        <v>595</v>
      </c>
      <c r="P1628" s="471"/>
      <c r="Q1628" s="471"/>
      <c r="R1628" s="84"/>
      <c r="S1628" s="84"/>
      <c r="T1628" s="84"/>
      <c r="U1628" s="84"/>
      <c r="V1628" s="84"/>
      <c r="W1628" s="84"/>
      <c r="X1628" s="84"/>
      <c r="Y1628" s="84"/>
      <c r="Z1628" s="90"/>
      <c r="AA1628" s="91"/>
      <c r="AB1628" s="91"/>
      <c r="AC1628" s="91">
        <f>TRUNC(D1628*K1628*0.0000001,0)</f>
        <v>77</v>
      </c>
      <c r="AD1628" s="92" t="s">
        <v>4</v>
      </c>
    </row>
    <row r="1629" spans="2:30" ht="19.7" customHeight="1">
      <c r="B1629" s="88" t="s">
        <v>4</v>
      </c>
      <c r="C1629" s="89" t="s">
        <v>4</v>
      </c>
      <c r="D1629" s="84"/>
      <c r="E1629" s="84"/>
      <c r="F1629" s="84"/>
      <c r="G1629" s="84"/>
      <c r="H1629" s="84"/>
      <c r="I1629" s="84"/>
      <c r="J1629" s="84"/>
      <c r="K1629" s="84"/>
      <c r="L1629" s="84"/>
      <c r="M1629" s="84"/>
      <c r="N1629" s="84"/>
      <c r="O1629" s="84"/>
      <c r="P1629" s="84"/>
      <c r="Q1629" s="84"/>
      <c r="R1629" s="84"/>
      <c r="S1629" s="84"/>
      <c r="T1629" s="84"/>
      <c r="U1629" s="84"/>
      <c r="V1629" s="84"/>
      <c r="W1629" s="84"/>
      <c r="X1629" s="84"/>
      <c r="Y1629" s="84"/>
      <c r="Z1629" s="90"/>
      <c r="AA1629" s="91"/>
      <c r="AB1629" s="91"/>
      <c r="AC1629" s="91"/>
      <c r="AD1629" s="92" t="s">
        <v>4</v>
      </c>
    </row>
    <row r="1630" spans="2:30" ht="19.7" customHeight="1">
      <c r="B1630" s="82" t="s">
        <v>1257</v>
      </c>
      <c r="C1630" s="83" t="s">
        <v>1258</v>
      </c>
      <c r="D1630" s="84"/>
      <c r="E1630" s="84"/>
      <c r="F1630" s="84"/>
      <c r="G1630" s="84"/>
      <c r="H1630" s="84"/>
      <c r="I1630" s="84"/>
      <c r="J1630" s="84"/>
      <c r="K1630" s="84"/>
      <c r="L1630" s="84"/>
      <c r="M1630" s="84"/>
      <c r="N1630" s="84"/>
      <c r="O1630" s="84"/>
      <c r="P1630" s="84"/>
      <c r="Q1630" s="84"/>
      <c r="R1630" s="84"/>
      <c r="S1630" s="84"/>
      <c r="T1630" s="84"/>
      <c r="U1630" s="84"/>
      <c r="V1630" s="84"/>
      <c r="W1630" s="84"/>
      <c r="X1630" s="84"/>
      <c r="Y1630" s="84"/>
      <c r="Z1630" s="85" t="str">
        <f>TEXT(AA1630+AB1630+AC1630,"#,##0")</f>
        <v>186</v>
      </c>
      <c r="AA1630" s="86">
        <f>TRUNC(AA1631)</f>
        <v>0</v>
      </c>
      <c r="AB1630" s="86">
        <f>TRUNC(AB1631)</f>
        <v>0</v>
      </c>
      <c r="AC1630" s="86">
        <f>TRUNC(AC1631)</f>
        <v>186</v>
      </c>
      <c r="AD1630" s="87"/>
    </row>
    <row r="1631" spans="2:30" ht="19.7" customHeight="1">
      <c r="B1631" s="88" t="s">
        <v>592</v>
      </c>
      <c r="C1631" s="89" t="s">
        <v>4</v>
      </c>
      <c r="D1631" s="471">
        <v>696000</v>
      </c>
      <c r="E1631" s="471"/>
      <c r="F1631" s="471"/>
      <c r="G1631" s="471"/>
      <c r="H1631" s="471"/>
      <c r="I1631" s="471" t="s">
        <v>605</v>
      </c>
      <c r="J1631" s="471"/>
      <c r="K1631" s="471">
        <v>2686</v>
      </c>
      <c r="L1631" s="471"/>
      <c r="M1631" s="471"/>
      <c r="N1631" s="84" t="s">
        <v>594</v>
      </c>
      <c r="O1631" s="471" t="s">
        <v>595</v>
      </c>
      <c r="P1631" s="471"/>
      <c r="Q1631" s="471"/>
      <c r="R1631" s="84"/>
      <c r="S1631" s="84"/>
      <c r="T1631" s="84"/>
      <c r="U1631" s="84"/>
      <c r="V1631" s="84"/>
      <c r="W1631" s="84"/>
      <c r="X1631" s="84"/>
      <c r="Y1631" s="84"/>
      <c r="Z1631" s="90"/>
      <c r="AA1631" s="91"/>
      <c r="AB1631" s="91"/>
      <c r="AC1631" s="91">
        <f>TRUNC(D1631*K1631*0.0000001,0)</f>
        <v>186</v>
      </c>
      <c r="AD1631" s="92" t="s">
        <v>4</v>
      </c>
    </row>
    <row r="1632" spans="2:30" ht="19.7" customHeight="1">
      <c r="B1632" s="88" t="s">
        <v>4</v>
      </c>
      <c r="C1632" s="89" t="s">
        <v>4</v>
      </c>
      <c r="D1632" s="84"/>
      <c r="E1632" s="84"/>
      <c r="F1632" s="84"/>
      <c r="G1632" s="84"/>
      <c r="H1632" s="84"/>
      <c r="I1632" s="84"/>
      <c r="J1632" s="84"/>
      <c r="K1632" s="84"/>
      <c r="L1632" s="84"/>
      <c r="M1632" s="84"/>
      <c r="N1632" s="84"/>
      <c r="O1632" s="84"/>
      <c r="P1632" s="84"/>
      <c r="Q1632" s="84"/>
      <c r="R1632" s="84"/>
      <c r="S1632" s="84"/>
      <c r="T1632" s="84"/>
      <c r="U1632" s="84"/>
      <c r="V1632" s="84"/>
      <c r="W1632" s="84"/>
      <c r="X1632" s="84"/>
      <c r="Y1632" s="84"/>
      <c r="Z1632" s="90"/>
      <c r="AA1632" s="91"/>
      <c r="AB1632" s="91"/>
      <c r="AC1632" s="91"/>
      <c r="AD1632" s="92" t="s">
        <v>4</v>
      </c>
    </row>
    <row r="1633" spans="2:30" ht="19.7" customHeight="1">
      <c r="B1633" s="82" t="s">
        <v>1259</v>
      </c>
      <c r="C1633" s="83" t="s">
        <v>1260</v>
      </c>
      <c r="D1633" s="84"/>
      <c r="E1633" s="84"/>
      <c r="F1633" s="84"/>
      <c r="G1633" s="84"/>
      <c r="H1633" s="84"/>
      <c r="I1633" s="84"/>
      <c r="J1633" s="84"/>
      <c r="K1633" s="84"/>
      <c r="L1633" s="84"/>
      <c r="M1633" s="84"/>
      <c r="N1633" s="84"/>
      <c r="O1633" s="84"/>
      <c r="P1633" s="84"/>
      <c r="Q1633" s="84"/>
      <c r="R1633" s="84"/>
      <c r="S1633" s="84"/>
      <c r="T1633" s="84"/>
      <c r="U1633" s="84"/>
      <c r="V1633" s="84"/>
      <c r="W1633" s="84"/>
      <c r="X1633" s="84"/>
      <c r="Y1633" s="84"/>
      <c r="Z1633" s="85" t="str">
        <f>TEXT(AA1633+AB1633+AC1633,"#,##0")</f>
        <v>244</v>
      </c>
      <c r="AA1633" s="86">
        <f>TRUNC(AA1634)</f>
        <v>0</v>
      </c>
      <c r="AB1633" s="86">
        <f>TRUNC(AB1634)</f>
        <v>0</v>
      </c>
      <c r="AC1633" s="86">
        <f>TRUNC(AC1634)</f>
        <v>244</v>
      </c>
      <c r="AD1633" s="87"/>
    </row>
    <row r="1634" spans="2:30" ht="19.7" customHeight="1">
      <c r="B1634" s="88" t="s">
        <v>592</v>
      </c>
      <c r="C1634" s="89" t="s">
        <v>4</v>
      </c>
      <c r="D1634" s="471">
        <v>912000</v>
      </c>
      <c r="E1634" s="471"/>
      <c r="F1634" s="471"/>
      <c r="G1634" s="471"/>
      <c r="H1634" s="471"/>
      <c r="I1634" s="471" t="s">
        <v>605</v>
      </c>
      <c r="J1634" s="471"/>
      <c r="K1634" s="471">
        <v>2686</v>
      </c>
      <c r="L1634" s="471"/>
      <c r="M1634" s="471"/>
      <c r="N1634" s="84" t="s">
        <v>594</v>
      </c>
      <c r="O1634" s="471" t="s">
        <v>595</v>
      </c>
      <c r="P1634" s="471"/>
      <c r="Q1634" s="471"/>
      <c r="R1634" s="84"/>
      <c r="S1634" s="84"/>
      <c r="T1634" s="84"/>
      <c r="U1634" s="84"/>
      <c r="V1634" s="84"/>
      <c r="W1634" s="84"/>
      <c r="X1634" s="84"/>
      <c r="Y1634" s="84"/>
      <c r="Z1634" s="90"/>
      <c r="AA1634" s="91"/>
      <c r="AB1634" s="91"/>
      <c r="AC1634" s="91">
        <f>TRUNC(D1634*K1634*0.0000001,0)</f>
        <v>244</v>
      </c>
      <c r="AD1634" s="92" t="s">
        <v>4</v>
      </c>
    </row>
    <row r="1635" spans="2:30" ht="19.7" customHeight="1">
      <c r="B1635" s="88" t="s">
        <v>4</v>
      </c>
      <c r="C1635" s="89" t="s">
        <v>4</v>
      </c>
      <c r="D1635" s="84"/>
      <c r="E1635" s="84"/>
      <c r="F1635" s="84"/>
      <c r="G1635" s="84"/>
      <c r="H1635" s="84"/>
      <c r="I1635" s="84"/>
      <c r="J1635" s="84"/>
      <c r="K1635" s="84"/>
      <c r="L1635" s="84"/>
      <c r="M1635" s="84"/>
      <c r="N1635" s="84"/>
      <c r="O1635" s="84"/>
      <c r="P1635" s="84"/>
      <c r="Q1635" s="84"/>
      <c r="R1635" s="84"/>
      <c r="S1635" s="84"/>
      <c r="T1635" s="84"/>
      <c r="U1635" s="84"/>
      <c r="V1635" s="84"/>
      <c r="W1635" s="84"/>
      <c r="X1635" s="84"/>
      <c r="Y1635" s="84"/>
      <c r="Z1635" s="90"/>
      <c r="AA1635" s="91"/>
      <c r="AB1635" s="91"/>
      <c r="AC1635" s="91"/>
      <c r="AD1635" s="92" t="s">
        <v>4</v>
      </c>
    </row>
    <row r="1636" spans="2:30" ht="19.7" customHeight="1">
      <c r="B1636" s="82" t="s">
        <v>1261</v>
      </c>
      <c r="C1636" s="83" t="s">
        <v>1254</v>
      </c>
      <c r="D1636" s="84"/>
      <c r="E1636" s="84"/>
      <c r="F1636" s="84"/>
      <c r="G1636" s="84"/>
      <c r="H1636" s="84"/>
      <c r="I1636" s="84"/>
      <c r="J1636" s="84"/>
      <c r="K1636" s="84"/>
      <c r="L1636" s="84"/>
      <c r="M1636" s="84"/>
      <c r="N1636" s="84"/>
      <c r="O1636" s="84"/>
      <c r="P1636" s="84"/>
      <c r="Q1636" s="84"/>
      <c r="R1636" s="84"/>
      <c r="S1636" s="84"/>
      <c r="T1636" s="84"/>
      <c r="U1636" s="84"/>
      <c r="V1636" s="84"/>
      <c r="W1636" s="84"/>
      <c r="X1636" s="84"/>
      <c r="Y1636" s="84"/>
      <c r="Z1636" s="85" t="str">
        <f>TEXT(AA1636+AB1636+AC1636,"#,##0")</f>
        <v>261</v>
      </c>
      <c r="AA1636" s="86">
        <f>TRUNC(AA1637)</f>
        <v>0</v>
      </c>
      <c r="AB1636" s="86">
        <f>TRUNC(AB1637)</f>
        <v>0</v>
      </c>
      <c r="AC1636" s="86">
        <f>TRUNC(AC1637)</f>
        <v>261</v>
      </c>
      <c r="AD1636" s="87"/>
    </row>
    <row r="1637" spans="2:30" ht="19.7" customHeight="1">
      <c r="B1637" s="88" t="s">
        <v>592</v>
      </c>
      <c r="C1637" s="89" t="s">
        <v>4</v>
      </c>
      <c r="D1637" s="471">
        <v>706000</v>
      </c>
      <c r="E1637" s="471"/>
      <c r="F1637" s="471"/>
      <c r="G1637" s="471"/>
      <c r="H1637" s="471"/>
      <c r="I1637" s="471" t="s">
        <v>605</v>
      </c>
      <c r="J1637" s="471"/>
      <c r="K1637" s="471">
        <v>3700</v>
      </c>
      <c r="L1637" s="471"/>
      <c r="M1637" s="471"/>
      <c r="N1637" s="84" t="s">
        <v>594</v>
      </c>
      <c r="O1637" s="471" t="s">
        <v>595</v>
      </c>
      <c r="P1637" s="471"/>
      <c r="Q1637" s="471"/>
      <c r="R1637" s="84"/>
      <c r="S1637" s="84"/>
      <c r="T1637" s="84"/>
      <c r="U1637" s="84"/>
      <c r="V1637" s="84"/>
      <c r="W1637" s="84"/>
      <c r="X1637" s="84"/>
      <c r="Y1637" s="84"/>
      <c r="Z1637" s="90"/>
      <c r="AA1637" s="91"/>
      <c r="AB1637" s="91"/>
      <c r="AC1637" s="91">
        <f>TRUNC(D1637*K1637*0.0000001,0)</f>
        <v>261</v>
      </c>
      <c r="AD1637" s="92" t="s">
        <v>4</v>
      </c>
    </row>
    <row r="1638" spans="2:30" ht="19.7" customHeight="1">
      <c r="B1638" s="88" t="s">
        <v>4</v>
      </c>
      <c r="C1638" s="89" t="s">
        <v>4</v>
      </c>
      <c r="D1638" s="84"/>
      <c r="E1638" s="84"/>
      <c r="F1638" s="84"/>
      <c r="G1638" s="84"/>
      <c r="H1638" s="84"/>
      <c r="I1638" s="84"/>
      <c r="J1638" s="84"/>
      <c r="K1638" s="84"/>
      <c r="L1638" s="84"/>
      <c r="M1638" s="84"/>
      <c r="N1638" s="84"/>
      <c r="O1638" s="84"/>
      <c r="P1638" s="84"/>
      <c r="Q1638" s="84"/>
      <c r="R1638" s="84"/>
      <c r="S1638" s="84"/>
      <c r="T1638" s="84"/>
      <c r="U1638" s="84"/>
      <c r="V1638" s="84"/>
      <c r="W1638" s="84"/>
      <c r="X1638" s="84"/>
      <c r="Y1638" s="84"/>
      <c r="Z1638" s="90"/>
      <c r="AA1638" s="91"/>
      <c r="AB1638" s="91"/>
      <c r="AC1638" s="91"/>
      <c r="AD1638" s="92" t="s">
        <v>4</v>
      </c>
    </row>
    <row r="1639" spans="2:30" ht="19.7" customHeight="1">
      <c r="B1639" s="82" t="s">
        <v>1262</v>
      </c>
      <c r="C1639" s="83" t="s">
        <v>1256</v>
      </c>
      <c r="D1639" s="84"/>
      <c r="E1639" s="84"/>
      <c r="F1639" s="84"/>
      <c r="G1639" s="84"/>
      <c r="H1639" s="84"/>
      <c r="I1639" s="84"/>
      <c r="J1639" s="84"/>
      <c r="K1639" s="84"/>
      <c r="L1639" s="84"/>
      <c r="M1639" s="84"/>
      <c r="N1639" s="84"/>
      <c r="O1639" s="84"/>
      <c r="P1639" s="84"/>
      <c r="Q1639" s="84"/>
      <c r="R1639" s="84"/>
      <c r="S1639" s="84"/>
      <c r="T1639" s="84"/>
      <c r="U1639" s="84"/>
      <c r="V1639" s="84"/>
      <c r="W1639" s="84"/>
      <c r="X1639" s="84"/>
      <c r="Y1639" s="84"/>
      <c r="Z1639" s="85" t="str">
        <f>TEXT(AA1639+AB1639+AC1639,"#,##0")</f>
        <v>303</v>
      </c>
      <c r="AA1639" s="86">
        <f>TRUNC(AA1640)</f>
        <v>0</v>
      </c>
      <c r="AB1639" s="86">
        <f>TRUNC(AB1640)</f>
        <v>0</v>
      </c>
      <c r="AC1639" s="86">
        <f>TRUNC(AC1640)</f>
        <v>303</v>
      </c>
      <c r="AD1639" s="87"/>
    </row>
    <row r="1640" spans="2:30" ht="19.7" customHeight="1">
      <c r="B1640" s="88" t="s">
        <v>592</v>
      </c>
      <c r="C1640" s="89" t="s">
        <v>4</v>
      </c>
      <c r="D1640" s="471">
        <v>819000</v>
      </c>
      <c r="E1640" s="471"/>
      <c r="F1640" s="471"/>
      <c r="G1640" s="471"/>
      <c r="H1640" s="471"/>
      <c r="I1640" s="471" t="s">
        <v>605</v>
      </c>
      <c r="J1640" s="471"/>
      <c r="K1640" s="471">
        <v>3700</v>
      </c>
      <c r="L1640" s="471"/>
      <c r="M1640" s="471"/>
      <c r="N1640" s="84" t="s">
        <v>594</v>
      </c>
      <c r="O1640" s="471" t="s">
        <v>595</v>
      </c>
      <c r="P1640" s="471"/>
      <c r="Q1640" s="471"/>
      <c r="R1640" s="84"/>
      <c r="S1640" s="84"/>
      <c r="T1640" s="84"/>
      <c r="U1640" s="84"/>
      <c r="V1640" s="84"/>
      <c r="W1640" s="84"/>
      <c r="X1640" s="84"/>
      <c r="Y1640" s="84"/>
      <c r="Z1640" s="90"/>
      <c r="AA1640" s="91"/>
      <c r="AB1640" s="91"/>
      <c r="AC1640" s="91">
        <f>TRUNC(D1640*K1640*0.0000001,0)</f>
        <v>303</v>
      </c>
      <c r="AD1640" s="92" t="s">
        <v>4</v>
      </c>
    </row>
    <row r="1641" spans="2:30" ht="19.7" customHeight="1">
      <c r="B1641" s="88" t="s">
        <v>4</v>
      </c>
      <c r="C1641" s="89" t="s">
        <v>4</v>
      </c>
      <c r="D1641" s="84"/>
      <c r="E1641" s="84"/>
      <c r="F1641" s="84"/>
      <c r="G1641" s="84"/>
      <c r="H1641" s="84"/>
      <c r="I1641" s="84"/>
      <c r="J1641" s="84"/>
      <c r="K1641" s="84"/>
      <c r="L1641" s="84"/>
      <c r="M1641" s="84"/>
      <c r="N1641" s="84"/>
      <c r="O1641" s="84"/>
      <c r="P1641" s="84"/>
      <c r="Q1641" s="84"/>
      <c r="R1641" s="84"/>
      <c r="S1641" s="84"/>
      <c r="T1641" s="84"/>
      <c r="U1641" s="84"/>
      <c r="V1641" s="84"/>
      <c r="W1641" s="84"/>
      <c r="X1641" s="84"/>
      <c r="Y1641" s="84"/>
      <c r="Z1641" s="90"/>
      <c r="AA1641" s="91"/>
      <c r="AB1641" s="91"/>
      <c r="AC1641" s="91"/>
      <c r="AD1641" s="92" t="s">
        <v>4</v>
      </c>
    </row>
    <row r="1642" spans="2:30" ht="19.7" customHeight="1">
      <c r="B1642" s="82" t="s">
        <v>1263</v>
      </c>
      <c r="C1642" s="83" t="s">
        <v>1260</v>
      </c>
      <c r="D1642" s="84"/>
      <c r="E1642" s="84"/>
      <c r="F1642" s="84"/>
      <c r="G1642" s="84"/>
      <c r="H1642" s="84"/>
      <c r="I1642" s="84"/>
      <c r="J1642" s="84"/>
      <c r="K1642" s="84"/>
      <c r="L1642" s="84"/>
      <c r="M1642" s="84"/>
      <c r="N1642" s="84"/>
      <c r="O1642" s="84"/>
      <c r="P1642" s="84"/>
      <c r="Q1642" s="84"/>
      <c r="R1642" s="84"/>
      <c r="S1642" s="84"/>
      <c r="T1642" s="84"/>
      <c r="U1642" s="84"/>
      <c r="V1642" s="84"/>
      <c r="W1642" s="84"/>
      <c r="X1642" s="84"/>
      <c r="Y1642" s="84"/>
      <c r="Z1642" s="85" t="str">
        <f>TEXT(AA1642+AB1642+AC1642,"#,##0")</f>
        <v>526</v>
      </c>
      <c r="AA1642" s="86">
        <f>TRUNC(AA1643)</f>
        <v>0</v>
      </c>
      <c r="AB1642" s="86">
        <f>TRUNC(AB1643)</f>
        <v>0</v>
      </c>
      <c r="AC1642" s="86">
        <f>TRUNC(AC1643)</f>
        <v>526</v>
      </c>
      <c r="AD1642" s="87"/>
    </row>
    <row r="1643" spans="2:30" ht="19.7" customHeight="1">
      <c r="B1643" s="88" t="s">
        <v>592</v>
      </c>
      <c r="C1643" s="89" t="s">
        <v>4</v>
      </c>
      <c r="D1643" s="471">
        <v>1424000</v>
      </c>
      <c r="E1643" s="471"/>
      <c r="F1643" s="471"/>
      <c r="G1643" s="471"/>
      <c r="H1643" s="471"/>
      <c r="I1643" s="471" t="s">
        <v>605</v>
      </c>
      <c r="J1643" s="471"/>
      <c r="K1643" s="471">
        <v>3700</v>
      </c>
      <c r="L1643" s="471"/>
      <c r="M1643" s="471"/>
      <c r="N1643" s="84" t="s">
        <v>594</v>
      </c>
      <c r="O1643" s="471" t="s">
        <v>595</v>
      </c>
      <c r="P1643" s="471"/>
      <c r="Q1643" s="471"/>
      <c r="R1643" s="84"/>
      <c r="S1643" s="84"/>
      <c r="T1643" s="84"/>
      <c r="U1643" s="84"/>
      <c r="V1643" s="84"/>
      <c r="W1643" s="84"/>
      <c r="X1643" s="84"/>
      <c r="Y1643" s="84"/>
      <c r="Z1643" s="90"/>
      <c r="AA1643" s="91"/>
      <c r="AB1643" s="91"/>
      <c r="AC1643" s="91">
        <f>TRUNC(D1643*K1643*0.0000001,0)</f>
        <v>526</v>
      </c>
      <c r="AD1643" s="92" t="s">
        <v>4</v>
      </c>
    </row>
    <row r="1644" spans="2:30" ht="19.7" customHeight="1">
      <c r="B1644" s="88" t="s">
        <v>4</v>
      </c>
      <c r="C1644" s="89" t="s">
        <v>4</v>
      </c>
      <c r="D1644" s="84"/>
      <c r="E1644" s="84"/>
      <c r="F1644" s="84"/>
      <c r="G1644" s="84"/>
      <c r="H1644" s="84"/>
      <c r="I1644" s="84"/>
      <c r="J1644" s="84"/>
      <c r="K1644" s="84"/>
      <c r="L1644" s="84"/>
      <c r="M1644" s="84"/>
      <c r="N1644" s="84"/>
      <c r="O1644" s="84"/>
      <c r="P1644" s="84"/>
      <c r="Q1644" s="84"/>
      <c r="R1644" s="84"/>
      <c r="S1644" s="84"/>
      <c r="T1644" s="84"/>
      <c r="U1644" s="84"/>
      <c r="V1644" s="84"/>
      <c r="W1644" s="84"/>
      <c r="X1644" s="84"/>
      <c r="Y1644" s="84"/>
      <c r="Z1644" s="90"/>
      <c r="AA1644" s="91"/>
      <c r="AB1644" s="91"/>
      <c r="AC1644" s="91"/>
      <c r="AD1644" s="92" t="s">
        <v>4</v>
      </c>
    </row>
    <row r="1645" spans="2:30" ht="19.7" customHeight="1">
      <c r="B1645" s="82" t="s">
        <v>1264</v>
      </c>
      <c r="C1645" s="83" t="s">
        <v>1265</v>
      </c>
      <c r="D1645" s="84"/>
      <c r="E1645" s="84"/>
      <c r="F1645" s="84"/>
      <c r="G1645" s="84"/>
      <c r="H1645" s="84"/>
      <c r="I1645" s="84"/>
      <c r="J1645" s="84"/>
      <c r="K1645" s="84"/>
      <c r="L1645" s="84"/>
      <c r="M1645" s="84"/>
      <c r="N1645" s="84"/>
      <c r="O1645" s="84"/>
      <c r="P1645" s="84"/>
      <c r="Q1645" s="84"/>
      <c r="R1645" s="84"/>
      <c r="S1645" s="84"/>
      <c r="T1645" s="84"/>
      <c r="U1645" s="84"/>
      <c r="V1645" s="84"/>
      <c r="W1645" s="84"/>
      <c r="X1645" s="84"/>
      <c r="Y1645" s="84"/>
      <c r="Z1645" s="85" t="str">
        <f>TEXT(AA1645+AB1645+AC1645,"#,##0")</f>
        <v>15,971</v>
      </c>
      <c r="AA1645" s="86">
        <f>TRUNC(AA1646)</f>
        <v>0</v>
      </c>
      <c r="AB1645" s="86">
        <f>TRUNC(AB1646)</f>
        <v>0</v>
      </c>
      <c r="AC1645" s="86">
        <f>TRUNC(AC1646)</f>
        <v>15971</v>
      </c>
      <c r="AD1645" s="87"/>
    </row>
    <row r="1646" spans="2:30" ht="19.7" customHeight="1">
      <c r="B1646" s="88" t="s">
        <v>685</v>
      </c>
      <c r="C1646" s="89" t="s">
        <v>4</v>
      </c>
      <c r="D1646" s="471">
        <v>37246000</v>
      </c>
      <c r="E1646" s="471"/>
      <c r="F1646" s="471"/>
      <c r="G1646" s="471"/>
      <c r="H1646" s="471"/>
      <c r="I1646" s="471" t="s">
        <v>605</v>
      </c>
      <c r="J1646" s="471"/>
      <c r="K1646" s="471">
        <v>4288</v>
      </c>
      <c r="L1646" s="471"/>
      <c r="M1646" s="471"/>
      <c r="N1646" s="84" t="s">
        <v>594</v>
      </c>
      <c r="O1646" s="471" t="s">
        <v>595</v>
      </c>
      <c r="P1646" s="471"/>
      <c r="Q1646" s="471"/>
      <c r="R1646" s="84"/>
      <c r="S1646" s="84"/>
      <c r="T1646" s="84"/>
      <c r="U1646" s="84"/>
      <c r="V1646" s="84"/>
      <c r="W1646" s="84"/>
      <c r="X1646" s="84"/>
      <c r="Y1646" s="84"/>
      <c r="Z1646" s="90"/>
      <c r="AA1646" s="91"/>
      <c r="AB1646" s="91"/>
      <c r="AC1646" s="91">
        <f>TRUNC(D1646*K1646*0.0000001,0)</f>
        <v>15971</v>
      </c>
      <c r="AD1646" s="92" t="s">
        <v>4</v>
      </c>
    </row>
    <row r="1647" spans="2:30" ht="19.7" customHeight="1">
      <c r="B1647" s="101" t="s">
        <v>4</v>
      </c>
      <c r="C1647" s="102" t="s">
        <v>4</v>
      </c>
      <c r="D1647" s="103"/>
      <c r="E1647" s="103"/>
      <c r="F1647" s="103"/>
      <c r="G1647" s="103"/>
      <c r="H1647" s="103"/>
      <c r="I1647" s="103"/>
      <c r="J1647" s="103"/>
      <c r="K1647" s="103"/>
      <c r="L1647" s="103"/>
      <c r="M1647" s="103"/>
      <c r="N1647" s="103"/>
      <c r="O1647" s="103"/>
      <c r="P1647" s="103"/>
      <c r="Q1647" s="103"/>
      <c r="R1647" s="103"/>
      <c r="S1647" s="103"/>
      <c r="T1647" s="103"/>
      <c r="U1647" s="103"/>
      <c r="V1647" s="103"/>
      <c r="W1647" s="103"/>
      <c r="X1647" s="103"/>
      <c r="Y1647" s="103"/>
      <c r="Z1647" s="104"/>
      <c r="AA1647" s="105"/>
      <c r="AB1647" s="105"/>
      <c r="AC1647" s="105"/>
      <c r="AD1647" s="106" t="s">
        <v>4</v>
      </c>
    </row>
    <row r="1648" spans="2:30" ht="19.7" customHeight="1">
      <c r="B1648" s="82" t="s">
        <v>1266</v>
      </c>
      <c r="C1648" s="83" t="s">
        <v>937</v>
      </c>
      <c r="D1648" s="84"/>
      <c r="E1648" s="84"/>
      <c r="F1648" s="84"/>
      <c r="G1648" s="84"/>
      <c r="H1648" s="84"/>
      <c r="I1648" s="84"/>
      <c r="J1648" s="84"/>
      <c r="K1648" s="84"/>
      <c r="L1648" s="84"/>
      <c r="M1648" s="84"/>
      <c r="N1648" s="84"/>
      <c r="O1648" s="84"/>
      <c r="P1648" s="84"/>
      <c r="Q1648" s="84"/>
      <c r="R1648" s="84"/>
      <c r="S1648" s="84"/>
      <c r="T1648" s="84"/>
      <c r="U1648" s="84"/>
      <c r="V1648" s="84"/>
      <c r="W1648" s="84"/>
      <c r="X1648" s="84"/>
      <c r="Y1648" s="84"/>
      <c r="Z1648" s="85" t="str">
        <f>TEXT(AA1648+AB1648+AC1648,"#,##0")</f>
        <v>24,973</v>
      </c>
      <c r="AA1648" s="86">
        <f>TRUNC(AA1649)</f>
        <v>0</v>
      </c>
      <c r="AB1648" s="86">
        <f>TRUNC(AB1649)</f>
        <v>0</v>
      </c>
      <c r="AC1648" s="86">
        <f>TRUNC(AC1649)</f>
        <v>24973</v>
      </c>
      <c r="AD1648" s="87"/>
    </row>
    <row r="1649" spans="2:30" ht="19.7" customHeight="1">
      <c r="B1649" s="88" t="s">
        <v>685</v>
      </c>
      <c r="C1649" s="89" t="s">
        <v>4</v>
      </c>
      <c r="D1649" s="471">
        <v>58240000</v>
      </c>
      <c r="E1649" s="471"/>
      <c r="F1649" s="471"/>
      <c r="G1649" s="471"/>
      <c r="H1649" s="471"/>
      <c r="I1649" s="471" t="s">
        <v>605</v>
      </c>
      <c r="J1649" s="471"/>
      <c r="K1649" s="471">
        <v>4288</v>
      </c>
      <c r="L1649" s="471"/>
      <c r="M1649" s="471"/>
      <c r="N1649" s="84" t="s">
        <v>594</v>
      </c>
      <c r="O1649" s="471" t="s">
        <v>595</v>
      </c>
      <c r="P1649" s="471"/>
      <c r="Q1649" s="471"/>
      <c r="R1649" s="84"/>
      <c r="S1649" s="84"/>
      <c r="T1649" s="84"/>
      <c r="U1649" s="84"/>
      <c r="V1649" s="84"/>
      <c r="W1649" s="84"/>
      <c r="X1649" s="84"/>
      <c r="Y1649" s="84"/>
      <c r="Z1649" s="90"/>
      <c r="AA1649" s="91"/>
      <c r="AB1649" s="91"/>
      <c r="AC1649" s="91">
        <f>TRUNC(D1649*K1649*0.0000001,0)</f>
        <v>24973</v>
      </c>
      <c r="AD1649" s="92" t="s">
        <v>4</v>
      </c>
    </row>
    <row r="1650" spans="2:30" ht="19.7" customHeight="1">
      <c r="B1650" s="88" t="s">
        <v>4</v>
      </c>
      <c r="C1650" s="89" t="s">
        <v>4</v>
      </c>
      <c r="D1650" s="84"/>
      <c r="E1650" s="84"/>
      <c r="F1650" s="84"/>
      <c r="G1650" s="84"/>
      <c r="H1650" s="84"/>
      <c r="I1650" s="84"/>
      <c r="J1650" s="84"/>
      <c r="K1650" s="84"/>
      <c r="L1650" s="84"/>
      <c r="M1650" s="84"/>
      <c r="N1650" s="84"/>
      <c r="O1650" s="84"/>
      <c r="P1650" s="84"/>
      <c r="Q1650" s="84"/>
      <c r="R1650" s="84"/>
      <c r="S1650" s="84"/>
      <c r="T1650" s="84"/>
      <c r="U1650" s="84"/>
      <c r="V1650" s="84"/>
      <c r="W1650" s="84"/>
      <c r="X1650" s="84"/>
      <c r="Y1650" s="84"/>
      <c r="Z1650" s="90"/>
      <c r="AA1650" s="91"/>
      <c r="AB1650" s="91"/>
      <c r="AC1650" s="91"/>
      <c r="AD1650" s="92" t="s">
        <v>4</v>
      </c>
    </row>
    <row r="1651" spans="2:30" ht="19.7" customHeight="1">
      <c r="B1651" s="82" t="s">
        <v>1267</v>
      </c>
      <c r="C1651" s="83" t="s">
        <v>1268</v>
      </c>
      <c r="D1651" s="84"/>
      <c r="E1651" s="84"/>
      <c r="F1651" s="84"/>
      <c r="G1651" s="84"/>
      <c r="H1651" s="84"/>
      <c r="I1651" s="84"/>
      <c r="J1651" s="84"/>
      <c r="K1651" s="84"/>
      <c r="L1651" s="84"/>
      <c r="M1651" s="84"/>
      <c r="N1651" s="84"/>
      <c r="O1651" s="84"/>
      <c r="P1651" s="84"/>
      <c r="Q1651" s="84"/>
      <c r="R1651" s="84"/>
      <c r="S1651" s="84"/>
      <c r="T1651" s="84"/>
      <c r="U1651" s="84"/>
      <c r="V1651" s="84"/>
      <c r="W1651" s="84"/>
      <c r="X1651" s="84"/>
      <c r="Y1651" s="84"/>
      <c r="Z1651" s="85" t="str">
        <f>TEXT(AA1651+AB1651+AC1651,"#,##0")</f>
        <v>6,802</v>
      </c>
      <c r="AA1651" s="86">
        <f>TRUNC(AA1652)</f>
        <v>0</v>
      </c>
      <c r="AB1651" s="86">
        <f>TRUNC(AB1652)</f>
        <v>0</v>
      </c>
      <c r="AC1651" s="86">
        <f>TRUNC(AC1652)</f>
        <v>6802</v>
      </c>
      <c r="AD1651" s="87"/>
    </row>
    <row r="1652" spans="2:30" ht="19.7" customHeight="1">
      <c r="B1652" s="88" t="s">
        <v>685</v>
      </c>
      <c r="C1652" s="89" t="s">
        <v>4</v>
      </c>
      <c r="D1652" s="471">
        <v>13757</v>
      </c>
      <c r="E1652" s="471"/>
      <c r="F1652" s="471"/>
      <c r="G1652" s="471"/>
      <c r="H1652" s="471"/>
      <c r="I1652" s="471" t="s">
        <v>593</v>
      </c>
      <c r="J1652" s="471"/>
      <c r="K1652" s="476">
        <f>[186]기계경비적용기준!D7</f>
        <v>1153.3</v>
      </c>
      <c r="L1652" s="471"/>
      <c r="M1652" s="471"/>
      <c r="N1652" s="84" t="s">
        <v>594</v>
      </c>
      <c r="O1652" s="471">
        <v>4288</v>
      </c>
      <c r="P1652" s="471"/>
      <c r="Q1652" s="471"/>
      <c r="R1652" s="84" t="s">
        <v>594</v>
      </c>
      <c r="S1652" s="471" t="s">
        <v>595</v>
      </c>
      <c r="T1652" s="471"/>
      <c r="U1652" s="471"/>
      <c r="V1652" s="84"/>
      <c r="W1652" s="84"/>
      <c r="X1652" s="84"/>
      <c r="Y1652" s="84"/>
      <c r="Z1652" s="90"/>
      <c r="AA1652" s="91"/>
      <c r="AB1652" s="91"/>
      <c r="AC1652" s="91">
        <f>TRUNC(TRUNC(D1652*K1652)/1000) * 1000*O1652*0.0000001</f>
        <v>6802.9119999999994</v>
      </c>
      <c r="AD1652" s="92" t="s">
        <v>4</v>
      </c>
    </row>
    <row r="1653" spans="2:30" ht="19.7" customHeight="1">
      <c r="B1653" s="88" t="s">
        <v>4</v>
      </c>
      <c r="C1653" s="89" t="s">
        <v>4</v>
      </c>
      <c r="D1653" s="84"/>
      <c r="E1653" s="84"/>
      <c r="F1653" s="84"/>
      <c r="G1653" s="84"/>
      <c r="H1653" s="84"/>
      <c r="I1653" s="84"/>
      <c r="J1653" s="84"/>
      <c r="K1653" s="84"/>
      <c r="L1653" s="84"/>
      <c r="M1653" s="84"/>
      <c r="N1653" s="84"/>
      <c r="O1653" s="84"/>
      <c r="P1653" s="84"/>
      <c r="Q1653" s="84"/>
      <c r="R1653" s="84"/>
      <c r="S1653" s="84"/>
      <c r="T1653" s="84"/>
      <c r="U1653" s="84"/>
      <c r="V1653" s="84"/>
      <c r="W1653" s="84"/>
      <c r="X1653" s="84"/>
      <c r="Y1653" s="84"/>
      <c r="Z1653" s="90"/>
      <c r="AA1653" s="91"/>
      <c r="AB1653" s="91"/>
      <c r="AC1653" s="91"/>
      <c r="AD1653" s="92" t="s">
        <v>4</v>
      </c>
    </row>
    <row r="1654" spans="2:30" ht="19.7" customHeight="1">
      <c r="B1654" s="82" t="s">
        <v>1269</v>
      </c>
      <c r="C1654" s="83" t="s">
        <v>1270</v>
      </c>
      <c r="D1654" s="84"/>
      <c r="E1654" s="84"/>
      <c r="F1654" s="84"/>
      <c r="G1654" s="84"/>
      <c r="H1654" s="84"/>
      <c r="I1654" s="84"/>
      <c r="J1654" s="84"/>
      <c r="K1654" s="84"/>
      <c r="L1654" s="84"/>
      <c r="M1654" s="84"/>
      <c r="N1654" s="84"/>
      <c r="O1654" s="84"/>
      <c r="P1654" s="84"/>
      <c r="Q1654" s="84"/>
      <c r="R1654" s="84"/>
      <c r="S1654" s="84"/>
      <c r="T1654" s="84"/>
      <c r="U1654" s="84"/>
      <c r="V1654" s="84"/>
      <c r="W1654" s="84"/>
      <c r="X1654" s="84"/>
      <c r="Y1654" s="84"/>
      <c r="Z1654" s="85" t="str">
        <f>TEXT(AA1654+AB1654+AC1654,"#,##0")</f>
        <v>1,045</v>
      </c>
      <c r="AA1654" s="86">
        <f>TRUNC(AA1655+AA1656+AA1657)</f>
        <v>0</v>
      </c>
      <c r="AB1654" s="86">
        <f>TRUNC(AB1655+AB1656+AB1657)</f>
        <v>1002</v>
      </c>
      <c r="AC1654" s="86">
        <f>TRUNC(AC1655+AC1656+AC1657)</f>
        <v>43</v>
      </c>
      <c r="AD1654" s="87"/>
    </row>
    <row r="1655" spans="2:30" ht="19.7" customHeight="1">
      <c r="B1655" s="88" t="s">
        <v>592</v>
      </c>
      <c r="C1655" s="89" t="s">
        <v>4</v>
      </c>
      <c r="D1655" s="471">
        <v>158000</v>
      </c>
      <c r="E1655" s="471"/>
      <c r="F1655" s="471"/>
      <c r="G1655" s="471"/>
      <c r="H1655" s="471"/>
      <c r="I1655" s="471" t="s">
        <v>605</v>
      </c>
      <c r="J1655" s="471"/>
      <c r="K1655" s="471">
        <v>2731</v>
      </c>
      <c r="L1655" s="471"/>
      <c r="M1655" s="471"/>
      <c r="N1655" s="84" t="s">
        <v>594</v>
      </c>
      <c r="O1655" s="471" t="s">
        <v>595</v>
      </c>
      <c r="P1655" s="471"/>
      <c r="Q1655" s="471"/>
      <c r="R1655" s="84"/>
      <c r="S1655" s="84"/>
      <c r="T1655" s="84"/>
      <c r="U1655" s="84"/>
      <c r="V1655" s="84"/>
      <c r="W1655" s="84"/>
      <c r="X1655" s="84"/>
      <c r="Y1655" s="84"/>
      <c r="Z1655" s="90"/>
      <c r="AA1655" s="91"/>
      <c r="AB1655" s="91"/>
      <c r="AC1655" s="91">
        <f>TRUNC(D1655*K1655*0.0000001,0)</f>
        <v>43</v>
      </c>
      <c r="AD1655" s="92" t="s">
        <v>4</v>
      </c>
    </row>
    <row r="1656" spans="2:30" ht="19.7" customHeight="1">
      <c r="B1656" s="88" t="s">
        <v>596</v>
      </c>
      <c r="C1656" s="89" t="s">
        <v>796</v>
      </c>
      <c r="D1656" s="470">
        <v>0.5</v>
      </c>
      <c r="E1656" s="471"/>
      <c r="F1656" s="471"/>
      <c r="G1656" s="471"/>
      <c r="H1656" s="84" t="s">
        <v>598</v>
      </c>
      <c r="I1656" s="84" t="s">
        <v>594</v>
      </c>
      <c r="J1656" s="471">
        <f>[186]자재단가!R5</f>
        <v>1671</v>
      </c>
      <c r="K1656" s="471"/>
      <c r="L1656" s="471"/>
      <c r="M1656" s="471"/>
      <c r="N1656" s="84"/>
      <c r="O1656" s="84"/>
      <c r="P1656" s="84"/>
      <c r="Q1656" s="84"/>
      <c r="R1656" s="84"/>
      <c r="S1656" s="84"/>
      <c r="T1656" s="84"/>
      <c r="U1656" s="84"/>
      <c r="V1656" s="84"/>
      <c r="W1656" s="84"/>
      <c r="X1656" s="84"/>
      <c r="Y1656" s="84"/>
      <c r="Z1656" s="90"/>
      <c r="AA1656" s="91"/>
      <c r="AB1656" s="91">
        <f>TRUNC(D1656*J1656,0)</f>
        <v>835</v>
      </c>
      <c r="AC1656" s="91"/>
      <c r="AD1656" s="92" t="s">
        <v>4</v>
      </c>
    </row>
    <row r="1657" spans="2:30" ht="19.7" customHeight="1">
      <c r="B1657" s="88" t="s">
        <v>599</v>
      </c>
      <c r="C1657" s="89" t="s">
        <v>600</v>
      </c>
      <c r="D1657" s="470">
        <v>20</v>
      </c>
      <c r="E1657" s="471"/>
      <c r="F1657" s="471"/>
      <c r="G1657" s="471"/>
      <c r="H1657" s="84" t="s">
        <v>601</v>
      </c>
      <c r="I1657" s="84" t="s">
        <v>594</v>
      </c>
      <c r="J1657" s="471">
        <f>AB1656</f>
        <v>835</v>
      </c>
      <c r="K1657" s="471"/>
      <c r="L1657" s="471"/>
      <c r="M1657" s="471"/>
      <c r="N1657" s="84"/>
      <c r="O1657" s="84"/>
      <c r="P1657" s="84"/>
      <c r="Q1657" s="84"/>
      <c r="R1657" s="84"/>
      <c r="S1657" s="84"/>
      <c r="T1657" s="84"/>
      <c r="U1657" s="84"/>
      <c r="V1657" s="84"/>
      <c r="W1657" s="84"/>
      <c r="X1657" s="84"/>
      <c r="Y1657" s="84"/>
      <c r="Z1657" s="90"/>
      <c r="AA1657" s="91"/>
      <c r="AB1657" s="91">
        <f>TRUNC(D1657/100*J1657,0)</f>
        <v>167</v>
      </c>
      <c r="AC1657" s="91"/>
      <c r="AD1657" s="92" t="s">
        <v>4</v>
      </c>
    </row>
    <row r="1658" spans="2:30" ht="19.7" customHeight="1">
      <c r="B1658" s="88" t="s">
        <v>4</v>
      </c>
      <c r="C1658" s="89" t="s">
        <v>4</v>
      </c>
      <c r="D1658" s="84"/>
      <c r="E1658" s="84"/>
      <c r="F1658" s="84"/>
      <c r="G1658" s="84"/>
      <c r="H1658" s="84"/>
      <c r="I1658" s="84"/>
      <c r="J1658" s="84"/>
      <c r="K1658" s="84"/>
      <c r="L1658" s="84"/>
      <c r="M1658" s="84"/>
      <c r="N1658" s="84"/>
      <c r="O1658" s="84"/>
      <c r="P1658" s="84"/>
      <c r="Q1658" s="84"/>
      <c r="R1658" s="84"/>
      <c r="S1658" s="84"/>
      <c r="T1658" s="84"/>
      <c r="U1658" s="84"/>
      <c r="V1658" s="84"/>
      <c r="W1658" s="84"/>
      <c r="X1658" s="84"/>
      <c r="Y1658" s="84"/>
      <c r="Z1658" s="90"/>
      <c r="AA1658" s="91"/>
      <c r="AB1658" s="91"/>
      <c r="AC1658" s="91"/>
      <c r="AD1658" s="92" t="s">
        <v>4</v>
      </c>
    </row>
    <row r="1659" spans="2:30" ht="19.7" customHeight="1">
      <c r="B1659" s="82" t="s">
        <v>1271</v>
      </c>
      <c r="C1659" s="83" t="s">
        <v>927</v>
      </c>
      <c r="D1659" s="84"/>
      <c r="E1659" s="84"/>
      <c r="F1659" s="84"/>
      <c r="G1659" s="84"/>
      <c r="H1659" s="84"/>
      <c r="I1659" s="84"/>
      <c r="J1659" s="84"/>
      <c r="K1659" s="84"/>
      <c r="L1659" s="84"/>
      <c r="M1659" s="84"/>
      <c r="N1659" s="84"/>
      <c r="O1659" s="84"/>
      <c r="P1659" s="84"/>
      <c r="Q1659" s="84"/>
      <c r="R1659" s="84"/>
      <c r="S1659" s="84"/>
      <c r="T1659" s="84"/>
      <c r="U1659" s="84"/>
      <c r="V1659" s="84"/>
      <c r="W1659" s="84"/>
      <c r="X1659" s="84"/>
      <c r="Y1659" s="84"/>
      <c r="Z1659" s="85" t="str">
        <f>TEXT(AA1659+AB1659+AC1659,"#,##0")</f>
        <v>1,249</v>
      </c>
      <c r="AA1659" s="86">
        <f>TRUNC(AA1660+AA1661+AA1662)</f>
        <v>0</v>
      </c>
      <c r="AB1659" s="86">
        <f>TRUNC(AB1660+AB1661+AB1662)</f>
        <v>1202</v>
      </c>
      <c r="AC1659" s="86">
        <f>TRUNC(AC1660+AC1661+AC1662)</f>
        <v>47</v>
      </c>
      <c r="AD1659" s="87"/>
    </row>
    <row r="1660" spans="2:30" ht="19.7" customHeight="1">
      <c r="B1660" s="88" t="s">
        <v>592</v>
      </c>
      <c r="C1660" s="89" t="s">
        <v>4</v>
      </c>
      <c r="D1660" s="471">
        <v>175000</v>
      </c>
      <c r="E1660" s="471"/>
      <c r="F1660" s="471"/>
      <c r="G1660" s="471"/>
      <c r="H1660" s="471"/>
      <c r="I1660" s="471" t="s">
        <v>605</v>
      </c>
      <c r="J1660" s="471"/>
      <c r="K1660" s="471">
        <v>2731</v>
      </c>
      <c r="L1660" s="471"/>
      <c r="M1660" s="471"/>
      <c r="N1660" s="84" t="s">
        <v>594</v>
      </c>
      <c r="O1660" s="471" t="s">
        <v>595</v>
      </c>
      <c r="P1660" s="471"/>
      <c r="Q1660" s="471"/>
      <c r="R1660" s="84"/>
      <c r="S1660" s="84"/>
      <c r="T1660" s="84"/>
      <c r="U1660" s="84"/>
      <c r="V1660" s="84"/>
      <c r="W1660" s="84"/>
      <c r="X1660" s="84"/>
      <c r="Y1660" s="84"/>
      <c r="Z1660" s="90"/>
      <c r="AA1660" s="91"/>
      <c r="AB1660" s="91"/>
      <c r="AC1660" s="91">
        <f>TRUNC(D1660*K1660*0.0000001,0)</f>
        <v>47</v>
      </c>
      <c r="AD1660" s="92" t="s">
        <v>4</v>
      </c>
    </row>
    <row r="1661" spans="2:30" ht="19.7" customHeight="1">
      <c r="B1661" s="88" t="s">
        <v>596</v>
      </c>
      <c r="C1661" s="89" t="s">
        <v>796</v>
      </c>
      <c r="D1661" s="470">
        <v>0.6</v>
      </c>
      <c r="E1661" s="471"/>
      <c r="F1661" s="471"/>
      <c r="G1661" s="471"/>
      <c r="H1661" s="84" t="s">
        <v>598</v>
      </c>
      <c r="I1661" s="84" t="s">
        <v>594</v>
      </c>
      <c r="J1661" s="471">
        <f>[186]자재단가!R5</f>
        <v>1671</v>
      </c>
      <c r="K1661" s="471"/>
      <c r="L1661" s="471"/>
      <c r="M1661" s="471"/>
      <c r="N1661" s="84"/>
      <c r="O1661" s="84"/>
      <c r="P1661" s="84"/>
      <c r="Q1661" s="84"/>
      <c r="R1661" s="84"/>
      <c r="S1661" s="84"/>
      <c r="T1661" s="84"/>
      <c r="U1661" s="84"/>
      <c r="V1661" s="84"/>
      <c r="W1661" s="84"/>
      <c r="X1661" s="84"/>
      <c r="Y1661" s="84"/>
      <c r="Z1661" s="90"/>
      <c r="AA1661" s="91"/>
      <c r="AB1661" s="91">
        <f>TRUNC(D1661*J1661,0)</f>
        <v>1002</v>
      </c>
      <c r="AC1661" s="91"/>
      <c r="AD1661" s="92" t="s">
        <v>4</v>
      </c>
    </row>
    <row r="1662" spans="2:30" ht="19.7" customHeight="1">
      <c r="B1662" s="88" t="s">
        <v>599</v>
      </c>
      <c r="C1662" s="89" t="s">
        <v>600</v>
      </c>
      <c r="D1662" s="470">
        <v>20</v>
      </c>
      <c r="E1662" s="471"/>
      <c r="F1662" s="471"/>
      <c r="G1662" s="471"/>
      <c r="H1662" s="84" t="s">
        <v>601</v>
      </c>
      <c r="I1662" s="84" t="s">
        <v>594</v>
      </c>
      <c r="J1662" s="471">
        <f>AB1661</f>
        <v>1002</v>
      </c>
      <c r="K1662" s="471"/>
      <c r="L1662" s="471"/>
      <c r="M1662" s="471"/>
      <c r="N1662" s="84"/>
      <c r="O1662" s="84"/>
      <c r="P1662" s="84"/>
      <c r="Q1662" s="84"/>
      <c r="R1662" s="84"/>
      <c r="S1662" s="84"/>
      <c r="T1662" s="84"/>
      <c r="U1662" s="84"/>
      <c r="V1662" s="84"/>
      <c r="W1662" s="84"/>
      <c r="X1662" s="84"/>
      <c r="Y1662" s="84"/>
      <c r="Z1662" s="90"/>
      <c r="AA1662" s="91"/>
      <c r="AB1662" s="91">
        <f>TRUNC(D1662/100*J1662,0)</f>
        <v>200</v>
      </c>
      <c r="AC1662" s="91"/>
      <c r="AD1662" s="92" t="s">
        <v>4</v>
      </c>
    </row>
    <row r="1663" spans="2:30" ht="19.7" customHeight="1">
      <c r="B1663" s="88" t="s">
        <v>4</v>
      </c>
      <c r="C1663" s="89" t="s">
        <v>4</v>
      </c>
      <c r="D1663" s="84"/>
      <c r="E1663" s="84"/>
      <c r="F1663" s="84"/>
      <c r="G1663" s="84"/>
      <c r="H1663" s="84"/>
      <c r="I1663" s="84"/>
      <c r="J1663" s="84"/>
      <c r="K1663" s="84"/>
      <c r="L1663" s="84"/>
      <c r="M1663" s="84"/>
      <c r="N1663" s="84"/>
      <c r="O1663" s="84"/>
      <c r="P1663" s="84"/>
      <c r="Q1663" s="84"/>
      <c r="R1663" s="84"/>
      <c r="S1663" s="84"/>
      <c r="T1663" s="84"/>
      <c r="U1663" s="84"/>
      <c r="V1663" s="84"/>
      <c r="W1663" s="84"/>
      <c r="X1663" s="84"/>
      <c r="Y1663" s="84"/>
      <c r="Z1663" s="90"/>
      <c r="AA1663" s="91"/>
      <c r="AB1663" s="91"/>
      <c r="AC1663" s="91"/>
      <c r="AD1663" s="92" t="s">
        <v>4</v>
      </c>
    </row>
    <row r="1664" spans="2:30" ht="19.7" customHeight="1">
      <c r="B1664" s="82" t="s">
        <v>1272</v>
      </c>
      <c r="C1664" s="83" t="s">
        <v>1273</v>
      </c>
      <c r="D1664" s="84"/>
      <c r="E1664" s="84"/>
      <c r="F1664" s="84"/>
      <c r="G1664" s="84"/>
      <c r="H1664" s="84"/>
      <c r="I1664" s="84"/>
      <c r="J1664" s="84"/>
      <c r="K1664" s="84"/>
      <c r="L1664" s="84"/>
      <c r="M1664" s="84"/>
      <c r="N1664" s="84"/>
      <c r="O1664" s="84"/>
      <c r="P1664" s="84"/>
      <c r="Q1664" s="84"/>
      <c r="R1664" s="84"/>
      <c r="S1664" s="84"/>
      <c r="T1664" s="84"/>
      <c r="U1664" s="84"/>
      <c r="V1664" s="84"/>
      <c r="W1664" s="84"/>
      <c r="X1664" s="84"/>
      <c r="Y1664" s="84"/>
      <c r="Z1664" s="85" t="str">
        <f>TEXT(AA1664+AB1664+AC1664,"#,##0")</f>
        <v>1,666</v>
      </c>
      <c r="AA1664" s="86">
        <f>TRUNC(AA1665+AA1666+AA1667)</f>
        <v>0</v>
      </c>
      <c r="AB1664" s="86">
        <f>TRUNC(AB1665+AB1666+AB1667)</f>
        <v>1603</v>
      </c>
      <c r="AC1664" s="86">
        <f>TRUNC(AC1665+AC1666+AC1667)</f>
        <v>63</v>
      </c>
      <c r="AD1664" s="87"/>
    </row>
    <row r="1665" spans="2:30" ht="19.7" customHeight="1">
      <c r="B1665" s="88" t="s">
        <v>592</v>
      </c>
      <c r="C1665" s="89" t="s">
        <v>4</v>
      </c>
      <c r="D1665" s="471">
        <v>231000</v>
      </c>
      <c r="E1665" s="471"/>
      <c r="F1665" s="471"/>
      <c r="G1665" s="471"/>
      <c r="H1665" s="471"/>
      <c r="I1665" s="471" t="s">
        <v>605</v>
      </c>
      <c r="J1665" s="471"/>
      <c r="K1665" s="471">
        <v>2731</v>
      </c>
      <c r="L1665" s="471"/>
      <c r="M1665" s="471"/>
      <c r="N1665" s="84" t="s">
        <v>594</v>
      </c>
      <c r="O1665" s="471" t="s">
        <v>595</v>
      </c>
      <c r="P1665" s="471"/>
      <c r="Q1665" s="471"/>
      <c r="R1665" s="84"/>
      <c r="S1665" s="84"/>
      <c r="T1665" s="84"/>
      <c r="U1665" s="84"/>
      <c r="V1665" s="84"/>
      <c r="W1665" s="84"/>
      <c r="X1665" s="84"/>
      <c r="Y1665" s="84"/>
      <c r="Z1665" s="90"/>
      <c r="AA1665" s="91"/>
      <c r="AB1665" s="91"/>
      <c r="AC1665" s="91">
        <f>TRUNC(D1665*K1665*0.0000001,0)</f>
        <v>63</v>
      </c>
      <c r="AD1665" s="92" t="s">
        <v>4</v>
      </c>
    </row>
    <row r="1666" spans="2:30" ht="19.7" customHeight="1">
      <c r="B1666" s="88" t="s">
        <v>596</v>
      </c>
      <c r="C1666" s="89" t="s">
        <v>796</v>
      </c>
      <c r="D1666" s="470">
        <v>0.8</v>
      </c>
      <c r="E1666" s="471"/>
      <c r="F1666" s="471"/>
      <c r="G1666" s="471"/>
      <c r="H1666" s="84" t="s">
        <v>598</v>
      </c>
      <c r="I1666" s="84" t="s">
        <v>594</v>
      </c>
      <c r="J1666" s="471">
        <f>[186]자재단가!R5</f>
        <v>1671</v>
      </c>
      <c r="K1666" s="471"/>
      <c r="L1666" s="471"/>
      <c r="M1666" s="471"/>
      <c r="N1666" s="84"/>
      <c r="O1666" s="84"/>
      <c r="P1666" s="84"/>
      <c r="Q1666" s="84"/>
      <c r="R1666" s="84"/>
      <c r="S1666" s="84"/>
      <c r="T1666" s="84"/>
      <c r="U1666" s="84"/>
      <c r="V1666" s="84"/>
      <c r="W1666" s="84"/>
      <c r="X1666" s="84"/>
      <c r="Y1666" s="84"/>
      <c r="Z1666" s="90"/>
      <c r="AA1666" s="91"/>
      <c r="AB1666" s="91">
        <f>TRUNC(D1666*J1666,0)</f>
        <v>1336</v>
      </c>
      <c r="AC1666" s="91"/>
      <c r="AD1666" s="92" t="s">
        <v>4</v>
      </c>
    </row>
    <row r="1667" spans="2:30" ht="19.7" customHeight="1">
      <c r="B1667" s="88" t="s">
        <v>599</v>
      </c>
      <c r="C1667" s="89" t="s">
        <v>600</v>
      </c>
      <c r="D1667" s="470">
        <v>20</v>
      </c>
      <c r="E1667" s="471"/>
      <c r="F1667" s="471"/>
      <c r="G1667" s="471"/>
      <c r="H1667" s="84" t="s">
        <v>601</v>
      </c>
      <c r="I1667" s="84" t="s">
        <v>594</v>
      </c>
      <c r="J1667" s="471">
        <f>AB1666</f>
        <v>1336</v>
      </c>
      <c r="K1667" s="471"/>
      <c r="L1667" s="471"/>
      <c r="M1667" s="471"/>
      <c r="N1667" s="84"/>
      <c r="O1667" s="84"/>
      <c r="P1667" s="84"/>
      <c r="Q1667" s="84"/>
      <c r="R1667" s="84"/>
      <c r="S1667" s="84"/>
      <c r="T1667" s="84"/>
      <c r="U1667" s="84"/>
      <c r="V1667" s="84"/>
      <c r="W1667" s="84"/>
      <c r="X1667" s="84"/>
      <c r="Y1667" s="84"/>
      <c r="Z1667" s="90"/>
      <c r="AA1667" s="91"/>
      <c r="AB1667" s="91">
        <f>TRUNC(D1667/100*J1667,0)</f>
        <v>267</v>
      </c>
      <c r="AC1667" s="91"/>
      <c r="AD1667" s="92" t="s">
        <v>4</v>
      </c>
    </row>
    <row r="1668" spans="2:30" ht="19.7" customHeight="1">
      <c r="B1668" s="88" t="s">
        <v>4</v>
      </c>
      <c r="C1668" s="89" t="s">
        <v>4</v>
      </c>
      <c r="D1668" s="84"/>
      <c r="E1668" s="84"/>
      <c r="F1668" s="84"/>
      <c r="G1668" s="84"/>
      <c r="H1668" s="84"/>
      <c r="I1668" s="84"/>
      <c r="J1668" s="84"/>
      <c r="K1668" s="84"/>
      <c r="L1668" s="84"/>
      <c r="M1668" s="84"/>
      <c r="N1668" s="84"/>
      <c r="O1668" s="84"/>
      <c r="P1668" s="84"/>
      <c r="Q1668" s="84"/>
      <c r="R1668" s="84"/>
      <c r="S1668" s="84"/>
      <c r="T1668" s="84"/>
      <c r="U1668" s="84"/>
      <c r="V1668" s="84"/>
      <c r="W1668" s="84"/>
      <c r="X1668" s="84"/>
      <c r="Y1668" s="84"/>
      <c r="Z1668" s="90"/>
      <c r="AA1668" s="91"/>
      <c r="AB1668" s="91"/>
      <c r="AC1668" s="91"/>
      <c r="AD1668" s="92" t="s">
        <v>4</v>
      </c>
    </row>
    <row r="1669" spans="2:30" ht="19.7" customHeight="1">
      <c r="B1669" s="82" t="s">
        <v>1274</v>
      </c>
      <c r="C1669" s="83" t="s">
        <v>1275</v>
      </c>
      <c r="D1669" s="84"/>
      <c r="E1669" s="84"/>
      <c r="F1669" s="84"/>
      <c r="G1669" s="84"/>
      <c r="H1669" s="84"/>
      <c r="I1669" s="84"/>
      <c r="J1669" s="84"/>
      <c r="K1669" s="84"/>
      <c r="L1669" s="84"/>
      <c r="M1669" s="84"/>
      <c r="N1669" s="84"/>
      <c r="O1669" s="84"/>
      <c r="P1669" s="84"/>
      <c r="Q1669" s="84"/>
      <c r="R1669" s="84"/>
      <c r="S1669" s="84"/>
      <c r="T1669" s="84"/>
      <c r="U1669" s="84"/>
      <c r="V1669" s="84"/>
      <c r="W1669" s="84"/>
      <c r="X1669" s="84"/>
      <c r="Y1669" s="84"/>
      <c r="Z1669" s="85" t="str">
        <f>TEXT(AA1669+AB1669+AC1669,"#,##0")</f>
        <v>1,881</v>
      </c>
      <c r="AA1669" s="86">
        <f>TRUNC(AA1670+AA1671+AA1672)</f>
        <v>0</v>
      </c>
      <c r="AB1669" s="86">
        <f>TRUNC(AB1670+AB1671+AB1672)</f>
        <v>1803</v>
      </c>
      <c r="AC1669" s="86">
        <f>TRUNC(AC1670+AC1671+AC1672)</f>
        <v>78</v>
      </c>
      <c r="AD1669" s="87"/>
    </row>
    <row r="1670" spans="2:30" ht="19.7" customHeight="1">
      <c r="B1670" s="88" t="s">
        <v>592</v>
      </c>
      <c r="C1670" s="89" t="s">
        <v>4</v>
      </c>
      <c r="D1670" s="471">
        <v>288000</v>
      </c>
      <c r="E1670" s="471"/>
      <c r="F1670" s="471"/>
      <c r="G1670" s="471"/>
      <c r="H1670" s="471"/>
      <c r="I1670" s="471" t="s">
        <v>605</v>
      </c>
      <c r="J1670" s="471"/>
      <c r="K1670" s="471">
        <v>2731</v>
      </c>
      <c r="L1670" s="471"/>
      <c r="M1670" s="471"/>
      <c r="N1670" s="84" t="s">
        <v>594</v>
      </c>
      <c r="O1670" s="471" t="s">
        <v>595</v>
      </c>
      <c r="P1670" s="471"/>
      <c r="Q1670" s="471"/>
      <c r="R1670" s="84"/>
      <c r="S1670" s="84"/>
      <c r="T1670" s="84"/>
      <c r="U1670" s="84"/>
      <c r="V1670" s="84"/>
      <c r="W1670" s="84"/>
      <c r="X1670" s="84"/>
      <c r="Y1670" s="84"/>
      <c r="Z1670" s="90"/>
      <c r="AA1670" s="91"/>
      <c r="AB1670" s="91"/>
      <c r="AC1670" s="91">
        <f>TRUNC(D1670*K1670*0.0000001,0)</f>
        <v>78</v>
      </c>
      <c r="AD1670" s="92" t="s">
        <v>4</v>
      </c>
    </row>
    <row r="1671" spans="2:30" ht="19.7" customHeight="1">
      <c r="B1671" s="88" t="s">
        <v>596</v>
      </c>
      <c r="C1671" s="89" t="s">
        <v>796</v>
      </c>
      <c r="D1671" s="470">
        <v>0.9</v>
      </c>
      <c r="E1671" s="471"/>
      <c r="F1671" s="471"/>
      <c r="G1671" s="471"/>
      <c r="H1671" s="84" t="s">
        <v>598</v>
      </c>
      <c r="I1671" s="84" t="s">
        <v>594</v>
      </c>
      <c r="J1671" s="471">
        <f>[186]자재단가!R5</f>
        <v>1671</v>
      </c>
      <c r="K1671" s="471"/>
      <c r="L1671" s="471"/>
      <c r="M1671" s="471"/>
      <c r="N1671" s="84"/>
      <c r="O1671" s="84"/>
      <c r="P1671" s="84"/>
      <c r="Q1671" s="84"/>
      <c r="R1671" s="84"/>
      <c r="S1671" s="84"/>
      <c r="T1671" s="84"/>
      <c r="U1671" s="84"/>
      <c r="V1671" s="84"/>
      <c r="W1671" s="84"/>
      <c r="X1671" s="84"/>
      <c r="Y1671" s="84"/>
      <c r="Z1671" s="90"/>
      <c r="AA1671" s="91"/>
      <c r="AB1671" s="91">
        <f>TRUNC(D1671*J1671,0)</f>
        <v>1503</v>
      </c>
      <c r="AC1671" s="91"/>
      <c r="AD1671" s="92" t="s">
        <v>4</v>
      </c>
    </row>
    <row r="1672" spans="2:30" ht="19.7" customHeight="1">
      <c r="B1672" s="88" t="s">
        <v>599</v>
      </c>
      <c r="C1672" s="89" t="s">
        <v>600</v>
      </c>
      <c r="D1672" s="470">
        <v>20</v>
      </c>
      <c r="E1672" s="471"/>
      <c r="F1672" s="471"/>
      <c r="G1672" s="471"/>
      <c r="H1672" s="84" t="s">
        <v>601</v>
      </c>
      <c r="I1672" s="84" t="s">
        <v>594</v>
      </c>
      <c r="J1672" s="471">
        <f>AB1671</f>
        <v>1503</v>
      </c>
      <c r="K1672" s="471"/>
      <c r="L1672" s="471"/>
      <c r="M1672" s="471"/>
      <c r="N1672" s="84"/>
      <c r="O1672" s="84"/>
      <c r="P1672" s="84"/>
      <c r="Q1672" s="84"/>
      <c r="R1672" s="84"/>
      <c r="S1672" s="84"/>
      <c r="T1672" s="84"/>
      <c r="U1672" s="84"/>
      <c r="V1672" s="84"/>
      <c r="W1672" s="84"/>
      <c r="X1672" s="84"/>
      <c r="Y1672" s="84"/>
      <c r="Z1672" s="90"/>
      <c r="AA1672" s="91"/>
      <c r="AB1672" s="91">
        <f>TRUNC(D1672/100*J1672,0)</f>
        <v>300</v>
      </c>
      <c r="AC1672" s="91"/>
      <c r="AD1672" s="92" t="s">
        <v>4</v>
      </c>
    </row>
    <row r="1673" spans="2:30" ht="19.7" customHeight="1">
      <c r="B1673" s="101" t="s">
        <v>4</v>
      </c>
      <c r="C1673" s="102" t="s">
        <v>4</v>
      </c>
      <c r="D1673" s="103"/>
      <c r="E1673" s="103"/>
      <c r="F1673" s="103"/>
      <c r="G1673" s="103"/>
      <c r="H1673" s="103"/>
      <c r="I1673" s="103"/>
      <c r="J1673" s="103"/>
      <c r="K1673" s="103"/>
      <c r="L1673" s="103"/>
      <c r="M1673" s="103"/>
      <c r="N1673" s="103"/>
      <c r="O1673" s="103"/>
      <c r="P1673" s="103"/>
      <c r="Q1673" s="103"/>
      <c r="R1673" s="103"/>
      <c r="S1673" s="103"/>
      <c r="T1673" s="103"/>
      <c r="U1673" s="103"/>
      <c r="V1673" s="103"/>
      <c r="W1673" s="103"/>
      <c r="X1673" s="103"/>
      <c r="Y1673" s="103"/>
      <c r="Z1673" s="104"/>
      <c r="AA1673" s="105"/>
      <c r="AB1673" s="105"/>
      <c r="AC1673" s="105"/>
      <c r="AD1673" s="106" t="s">
        <v>4</v>
      </c>
    </row>
    <row r="1674" spans="2:30" ht="19.7" customHeight="1">
      <c r="B1674" s="82" t="s">
        <v>1276</v>
      </c>
      <c r="C1674" s="83" t="s">
        <v>1277</v>
      </c>
      <c r="D1674" s="84"/>
      <c r="E1674" s="84"/>
      <c r="F1674" s="84"/>
      <c r="G1674" s="84"/>
      <c r="H1674" s="84"/>
      <c r="I1674" s="84"/>
      <c r="J1674" s="84"/>
      <c r="K1674" s="84"/>
      <c r="L1674" s="84"/>
      <c r="M1674" s="84"/>
      <c r="N1674" s="84"/>
      <c r="O1674" s="84"/>
      <c r="P1674" s="84"/>
      <c r="Q1674" s="84"/>
      <c r="R1674" s="84"/>
      <c r="S1674" s="84"/>
      <c r="T1674" s="84"/>
      <c r="U1674" s="84"/>
      <c r="V1674" s="84"/>
      <c r="W1674" s="84"/>
      <c r="X1674" s="84"/>
      <c r="Y1674" s="84"/>
      <c r="Z1674" s="85" t="str">
        <f>TEXT(AA1674+AB1674+AC1674,"#,##0")</f>
        <v>2,917</v>
      </c>
      <c r="AA1674" s="86">
        <f>TRUNC(AA1675+AA1676+AA1677)</f>
        <v>0</v>
      </c>
      <c r="AB1674" s="86">
        <f>TRUNC(AB1675+AB1676+AB1677)</f>
        <v>2806</v>
      </c>
      <c r="AC1674" s="86">
        <f>TRUNC(AC1675+AC1676+AC1677)</f>
        <v>111</v>
      </c>
      <c r="AD1674" s="87"/>
    </row>
    <row r="1675" spans="2:30" ht="19.7" customHeight="1">
      <c r="B1675" s="88" t="s">
        <v>592</v>
      </c>
      <c r="C1675" s="89" t="s">
        <v>4</v>
      </c>
      <c r="D1675" s="471">
        <v>407000</v>
      </c>
      <c r="E1675" s="471"/>
      <c r="F1675" s="471"/>
      <c r="G1675" s="471"/>
      <c r="H1675" s="471"/>
      <c r="I1675" s="471" t="s">
        <v>605</v>
      </c>
      <c r="J1675" s="471"/>
      <c r="K1675" s="471">
        <v>2731</v>
      </c>
      <c r="L1675" s="471"/>
      <c r="M1675" s="471"/>
      <c r="N1675" s="84" t="s">
        <v>594</v>
      </c>
      <c r="O1675" s="471" t="s">
        <v>595</v>
      </c>
      <c r="P1675" s="471"/>
      <c r="Q1675" s="471"/>
      <c r="R1675" s="84"/>
      <c r="S1675" s="84"/>
      <c r="T1675" s="84"/>
      <c r="U1675" s="84"/>
      <c r="V1675" s="84"/>
      <c r="W1675" s="84"/>
      <c r="X1675" s="84"/>
      <c r="Y1675" s="84"/>
      <c r="Z1675" s="90"/>
      <c r="AA1675" s="91"/>
      <c r="AB1675" s="91"/>
      <c r="AC1675" s="91">
        <f>TRUNC(D1675*K1675*0.0000001,0)</f>
        <v>111</v>
      </c>
      <c r="AD1675" s="92" t="s">
        <v>4</v>
      </c>
    </row>
    <row r="1676" spans="2:30" ht="19.7" customHeight="1">
      <c r="B1676" s="88" t="s">
        <v>596</v>
      </c>
      <c r="C1676" s="89" t="s">
        <v>796</v>
      </c>
      <c r="D1676" s="470">
        <v>1.4</v>
      </c>
      <c r="E1676" s="471"/>
      <c r="F1676" s="471"/>
      <c r="G1676" s="471"/>
      <c r="H1676" s="84" t="s">
        <v>598</v>
      </c>
      <c r="I1676" s="84" t="s">
        <v>594</v>
      </c>
      <c r="J1676" s="471">
        <f>[186]자재단가!R5</f>
        <v>1671</v>
      </c>
      <c r="K1676" s="471"/>
      <c r="L1676" s="471"/>
      <c r="M1676" s="471"/>
      <c r="N1676" s="84"/>
      <c r="O1676" s="84"/>
      <c r="P1676" s="84"/>
      <c r="Q1676" s="84"/>
      <c r="R1676" s="84"/>
      <c r="S1676" s="84"/>
      <c r="T1676" s="84"/>
      <c r="U1676" s="84"/>
      <c r="V1676" s="84"/>
      <c r="W1676" s="84"/>
      <c r="X1676" s="84"/>
      <c r="Y1676" s="84"/>
      <c r="Z1676" s="90"/>
      <c r="AA1676" s="91"/>
      <c r="AB1676" s="91">
        <f>TRUNC(D1676*J1676,0)</f>
        <v>2339</v>
      </c>
      <c r="AC1676" s="91"/>
      <c r="AD1676" s="92" t="s">
        <v>4</v>
      </c>
    </row>
    <row r="1677" spans="2:30" ht="19.7" customHeight="1">
      <c r="B1677" s="88" t="s">
        <v>599</v>
      </c>
      <c r="C1677" s="89" t="s">
        <v>600</v>
      </c>
      <c r="D1677" s="470">
        <v>20</v>
      </c>
      <c r="E1677" s="471"/>
      <c r="F1677" s="471"/>
      <c r="G1677" s="471"/>
      <c r="H1677" s="84" t="s">
        <v>601</v>
      </c>
      <c r="I1677" s="84" t="s">
        <v>594</v>
      </c>
      <c r="J1677" s="471">
        <f>AB1676</f>
        <v>2339</v>
      </c>
      <c r="K1677" s="471"/>
      <c r="L1677" s="471"/>
      <c r="M1677" s="471"/>
      <c r="N1677" s="84"/>
      <c r="O1677" s="84"/>
      <c r="P1677" s="84"/>
      <c r="Q1677" s="84"/>
      <c r="R1677" s="84"/>
      <c r="S1677" s="84"/>
      <c r="T1677" s="84"/>
      <c r="U1677" s="84"/>
      <c r="V1677" s="84"/>
      <c r="W1677" s="84"/>
      <c r="X1677" s="84"/>
      <c r="Y1677" s="84"/>
      <c r="Z1677" s="90"/>
      <c r="AA1677" s="91"/>
      <c r="AB1677" s="91">
        <f>TRUNC(D1677/100*J1677,0)</f>
        <v>467</v>
      </c>
      <c r="AC1677" s="91"/>
      <c r="AD1677" s="92" t="s">
        <v>4</v>
      </c>
    </row>
    <row r="1678" spans="2:30" ht="19.7" customHeight="1">
      <c r="B1678" s="88" t="s">
        <v>4</v>
      </c>
      <c r="C1678" s="89" t="s">
        <v>4</v>
      </c>
      <c r="D1678" s="84"/>
      <c r="E1678" s="84"/>
      <c r="F1678" s="84"/>
      <c r="G1678" s="84"/>
      <c r="H1678" s="84"/>
      <c r="I1678" s="84"/>
      <c r="J1678" s="84"/>
      <c r="K1678" s="84"/>
      <c r="L1678" s="84"/>
      <c r="M1678" s="84"/>
      <c r="N1678" s="84"/>
      <c r="O1678" s="84"/>
      <c r="P1678" s="84"/>
      <c r="Q1678" s="84"/>
      <c r="R1678" s="84"/>
      <c r="S1678" s="84"/>
      <c r="T1678" s="84"/>
      <c r="U1678" s="84"/>
      <c r="V1678" s="84"/>
      <c r="W1678" s="84"/>
      <c r="X1678" s="84"/>
      <c r="Y1678" s="84"/>
      <c r="Z1678" s="90"/>
      <c r="AA1678" s="91"/>
      <c r="AB1678" s="91"/>
      <c r="AC1678" s="91"/>
      <c r="AD1678" s="92" t="s">
        <v>4</v>
      </c>
    </row>
    <row r="1679" spans="2:30" ht="19.7" customHeight="1">
      <c r="B1679" s="82" t="s">
        <v>1278</v>
      </c>
      <c r="C1679" s="83" t="s">
        <v>1279</v>
      </c>
      <c r="D1679" s="84"/>
      <c r="E1679" s="84"/>
      <c r="F1679" s="84"/>
      <c r="G1679" s="84"/>
      <c r="H1679" s="84"/>
      <c r="I1679" s="84"/>
      <c r="J1679" s="84"/>
      <c r="K1679" s="84"/>
      <c r="L1679" s="84"/>
      <c r="M1679" s="84"/>
      <c r="N1679" s="84"/>
      <c r="O1679" s="84"/>
      <c r="P1679" s="84"/>
      <c r="Q1679" s="84"/>
      <c r="R1679" s="84"/>
      <c r="S1679" s="84"/>
      <c r="T1679" s="84"/>
      <c r="U1679" s="84"/>
      <c r="V1679" s="84"/>
      <c r="W1679" s="84"/>
      <c r="X1679" s="84"/>
      <c r="Y1679" s="84"/>
      <c r="Z1679" s="85" t="str">
        <f>TEXT(AA1679+AB1679+AC1679,"#,##0")</f>
        <v>5,082</v>
      </c>
      <c r="AA1679" s="86">
        <f>TRUNC(AA1680+AA1681+AA1682)</f>
        <v>0</v>
      </c>
      <c r="AB1679" s="86">
        <f>TRUNC(AB1680+AB1681+AB1682)</f>
        <v>4812</v>
      </c>
      <c r="AC1679" s="86">
        <f>TRUNC(AC1680+AC1681+AC1682)</f>
        <v>270</v>
      </c>
      <c r="AD1679" s="87"/>
    </row>
    <row r="1680" spans="2:30" ht="19.7" customHeight="1">
      <c r="B1680" s="88" t="s">
        <v>592</v>
      </c>
      <c r="C1680" s="89" t="s">
        <v>4</v>
      </c>
      <c r="D1680" s="471">
        <v>991000</v>
      </c>
      <c r="E1680" s="471"/>
      <c r="F1680" s="471"/>
      <c r="G1680" s="471"/>
      <c r="H1680" s="471"/>
      <c r="I1680" s="471" t="s">
        <v>605</v>
      </c>
      <c r="J1680" s="471"/>
      <c r="K1680" s="471">
        <v>2731</v>
      </c>
      <c r="L1680" s="471"/>
      <c r="M1680" s="471"/>
      <c r="N1680" s="84" t="s">
        <v>594</v>
      </c>
      <c r="O1680" s="471" t="s">
        <v>595</v>
      </c>
      <c r="P1680" s="471"/>
      <c r="Q1680" s="471"/>
      <c r="R1680" s="84"/>
      <c r="S1680" s="84"/>
      <c r="T1680" s="84"/>
      <c r="U1680" s="84"/>
      <c r="V1680" s="84"/>
      <c r="W1680" s="84"/>
      <c r="X1680" s="84"/>
      <c r="Y1680" s="84"/>
      <c r="Z1680" s="90"/>
      <c r="AA1680" s="91"/>
      <c r="AB1680" s="91"/>
      <c r="AC1680" s="91">
        <f>TRUNC(D1680*K1680*0.0000001,0)</f>
        <v>270</v>
      </c>
      <c r="AD1680" s="92" t="s">
        <v>4</v>
      </c>
    </row>
    <row r="1681" spans="2:30" ht="19.7" customHeight="1">
      <c r="B1681" s="88" t="s">
        <v>596</v>
      </c>
      <c r="C1681" s="89" t="s">
        <v>796</v>
      </c>
      <c r="D1681" s="470">
        <v>2.4</v>
      </c>
      <c r="E1681" s="471"/>
      <c r="F1681" s="471"/>
      <c r="G1681" s="471"/>
      <c r="H1681" s="84" t="s">
        <v>598</v>
      </c>
      <c r="I1681" s="84" t="s">
        <v>594</v>
      </c>
      <c r="J1681" s="471">
        <f>[186]자재단가!R5</f>
        <v>1671</v>
      </c>
      <c r="K1681" s="471"/>
      <c r="L1681" s="471"/>
      <c r="M1681" s="471"/>
      <c r="N1681" s="84"/>
      <c r="O1681" s="84"/>
      <c r="P1681" s="84"/>
      <c r="Q1681" s="84"/>
      <c r="R1681" s="84"/>
      <c r="S1681" s="84"/>
      <c r="T1681" s="84"/>
      <c r="U1681" s="84"/>
      <c r="V1681" s="84"/>
      <c r="W1681" s="84"/>
      <c r="X1681" s="84"/>
      <c r="Y1681" s="84"/>
      <c r="Z1681" s="90"/>
      <c r="AA1681" s="91"/>
      <c r="AB1681" s="91">
        <f>TRUNC(D1681*J1681,0)</f>
        <v>4010</v>
      </c>
      <c r="AC1681" s="91"/>
      <c r="AD1681" s="92" t="s">
        <v>4</v>
      </c>
    </row>
    <row r="1682" spans="2:30" ht="19.7" customHeight="1">
      <c r="B1682" s="88" t="s">
        <v>599</v>
      </c>
      <c r="C1682" s="89" t="s">
        <v>600</v>
      </c>
      <c r="D1682" s="470">
        <v>20</v>
      </c>
      <c r="E1682" s="471"/>
      <c r="F1682" s="471"/>
      <c r="G1682" s="471"/>
      <c r="H1682" s="84" t="s">
        <v>601</v>
      </c>
      <c r="I1682" s="84" t="s">
        <v>594</v>
      </c>
      <c r="J1682" s="471">
        <f>AB1681</f>
        <v>4010</v>
      </c>
      <c r="K1682" s="471"/>
      <c r="L1682" s="471"/>
      <c r="M1682" s="471"/>
      <c r="N1682" s="84"/>
      <c r="O1682" s="84"/>
      <c r="P1682" s="84"/>
      <c r="Q1682" s="84"/>
      <c r="R1682" s="84"/>
      <c r="S1682" s="84"/>
      <c r="T1682" s="84"/>
      <c r="U1682" s="84"/>
      <c r="V1682" s="84"/>
      <c r="W1682" s="84"/>
      <c r="X1682" s="84"/>
      <c r="Y1682" s="84"/>
      <c r="Z1682" s="90"/>
      <c r="AA1682" s="91"/>
      <c r="AB1682" s="91">
        <f>TRUNC(D1682/100*J1682,0)</f>
        <v>802</v>
      </c>
      <c r="AC1682" s="91"/>
      <c r="AD1682" s="92" t="s">
        <v>4</v>
      </c>
    </row>
    <row r="1683" spans="2:30" ht="19.7" customHeight="1">
      <c r="B1683" s="88" t="s">
        <v>4</v>
      </c>
      <c r="C1683" s="89" t="s">
        <v>4</v>
      </c>
      <c r="D1683" s="84"/>
      <c r="E1683" s="84"/>
      <c r="F1683" s="84"/>
      <c r="G1683" s="84"/>
      <c r="H1683" s="84"/>
      <c r="I1683" s="84"/>
      <c r="J1683" s="84"/>
      <c r="K1683" s="84"/>
      <c r="L1683" s="84"/>
      <c r="M1683" s="84"/>
      <c r="N1683" s="84"/>
      <c r="O1683" s="84"/>
      <c r="P1683" s="84"/>
      <c r="Q1683" s="84"/>
      <c r="R1683" s="84"/>
      <c r="S1683" s="84"/>
      <c r="T1683" s="84"/>
      <c r="U1683" s="84"/>
      <c r="V1683" s="84"/>
      <c r="W1683" s="84"/>
      <c r="X1683" s="84"/>
      <c r="Y1683" s="84"/>
      <c r="Z1683" s="90"/>
      <c r="AA1683" s="91"/>
      <c r="AB1683" s="91"/>
      <c r="AC1683" s="91"/>
      <c r="AD1683" s="92" t="s">
        <v>4</v>
      </c>
    </row>
    <row r="1684" spans="2:30" ht="19.7" customHeight="1">
      <c r="B1684" s="82" t="s">
        <v>1280</v>
      </c>
      <c r="C1684" s="83" t="s">
        <v>917</v>
      </c>
      <c r="D1684" s="84"/>
      <c r="E1684" s="84"/>
      <c r="F1684" s="84"/>
      <c r="G1684" s="84"/>
      <c r="H1684" s="84"/>
      <c r="I1684" s="84"/>
      <c r="J1684" s="84"/>
      <c r="K1684" s="84"/>
      <c r="L1684" s="84"/>
      <c r="M1684" s="84"/>
      <c r="N1684" s="84"/>
      <c r="O1684" s="84"/>
      <c r="P1684" s="84"/>
      <c r="Q1684" s="84"/>
      <c r="R1684" s="84"/>
      <c r="S1684" s="84"/>
      <c r="T1684" s="84"/>
      <c r="U1684" s="84"/>
      <c r="V1684" s="84"/>
      <c r="W1684" s="84"/>
      <c r="X1684" s="84"/>
      <c r="Y1684" s="84"/>
      <c r="Z1684" s="85" t="str">
        <f>TEXT(AA1684+AB1684+AC1684,"#,##0")</f>
        <v>933</v>
      </c>
      <c r="AA1684" s="86">
        <f>TRUNC(AA1685+AA1686+AA1687)</f>
        <v>0</v>
      </c>
      <c r="AB1684" s="86">
        <f>TRUNC(AB1685+AB1686+AB1687)</f>
        <v>867</v>
      </c>
      <c r="AC1684" s="86">
        <f>TRUNC(AC1685+AC1686+AC1687)</f>
        <v>66</v>
      </c>
      <c r="AD1684" s="87"/>
    </row>
    <row r="1685" spans="2:30" ht="19.7" customHeight="1">
      <c r="B1685" s="88" t="s">
        <v>592</v>
      </c>
      <c r="C1685" s="89" t="s">
        <v>4</v>
      </c>
      <c r="D1685" s="471">
        <v>243000</v>
      </c>
      <c r="E1685" s="471"/>
      <c r="F1685" s="471"/>
      <c r="G1685" s="471"/>
      <c r="H1685" s="471"/>
      <c r="I1685" s="471" t="s">
        <v>605</v>
      </c>
      <c r="J1685" s="471"/>
      <c r="K1685" s="471">
        <v>2731</v>
      </c>
      <c r="L1685" s="471"/>
      <c r="M1685" s="471"/>
      <c r="N1685" s="84" t="s">
        <v>594</v>
      </c>
      <c r="O1685" s="471" t="s">
        <v>595</v>
      </c>
      <c r="P1685" s="471"/>
      <c r="Q1685" s="471"/>
      <c r="R1685" s="84"/>
      <c r="S1685" s="84"/>
      <c r="T1685" s="84"/>
      <c r="U1685" s="84"/>
      <c r="V1685" s="84"/>
      <c r="W1685" s="84"/>
      <c r="X1685" s="84"/>
      <c r="Y1685" s="84"/>
      <c r="Z1685" s="90"/>
      <c r="AA1685" s="91"/>
      <c r="AB1685" s="91"/>
      <c r="AC1685" s="91">
        <f>TRUNC(D1685*K1685*0.0000001,0)</f>
        <v>66</v>
      </c>
      <c r="AD1685" s="92" t="s">
        <v>4</v>
      </c>
    </row>
    <row r="1686" spans="2:30" ht="19.7" customHeight="1">
      <c r="B1686" s="88" t="s">
        <v>596</v>
      </c>
      <c r="C1686" s="89" t="s">
        <v>597</v>
      </c>
      <c r="D1686" s="470">
        <v>0.5</v>
      </c>
      <c r="E1686" s="471"/>
      <c r="F1686" s="471"/>
      <c r="G1686" s="471"/>
      <c r="H1686" s="84" t="s">
        <v>598</v>
      </c>
      <c r="I1686" s="84" t="s">
        <v>594</v>
      </c>
      <c r="J1686" s="471">
        <f>[186]자재단가!R6</f>
        <v>1496</v>
      </c>
      <c r="K1686" s="471"/>
      <c r="L1686" s="471"/>
      <c r="M1686" s="471"/>
      <c r="N1686" s="84"/>
      <c r="O1686" s="84"/>
      <c r="P1686" s="84"/>
      <c r="Q1686" s="84"/>
      <c r="R1686" s="84"/>
      <c r="S1686" s="84"/>
      <c r="T1686" s="84"/>
      <c r="U1686" s="84"/>
      <c r="V1686" s="84"/>
      <c r="W1686" s="84"/>
      <c r="X1686" s="84"/>
      <c r="Y1686" s="84"/>
      <c r="Z1686" s="90"/>
      <c r="AA1686" s="91"/>
      <c r="AB1686" s="91">
        <f>TRUNC(D1686*J1686,0)</f>
        <v>748</v>
      </c>
      <c r="AC1686" s="91"/>
      <c r="AD1686" s="92" t="s">
        <v>4</v>
      </c>
    </row>
    <row r="1687" spans="2:30" ht="19.7" customHeight="1">
      <c r="B1687" s="88" t="s">
        <v>599</v>
      </c>
      <c r="C1687" s="89" t="s">
        <v>600</v>
      </c>
      <c r="D1687" s="470">
        <v>16</v>
      </c>
      <c r="E1687" s="471"/>
      <c r="F1687" s="471"/>
      <c r="G1687" s="471"/>
      <c r="H1687" s="84" t="s">
        <v>601</v>
      </c>
      <c r="I1687" s="84" t="s">
        <v>594</v>
      </c>
      <c r="J1687" s="471">
        <f>AB1686</f>
        <v>748</v>
      </c>
      <c r="K1687" s="471"/>
      <c r="L1687" s="471"/>
      <c r="M1687" s="471"/>
      <c r="N1687" s="84"/>
      <c r="O1687" s="84"/>
      <c r="P1687" s="84"/>
      <c r="Q1687" s="84"/>
      <c r="R1687" s="84"/>
      <c r="S1687" s="84"/>
      <c r="T1687" s="84"/>
      <c r="U1687" s="84"/>
      <c r="V1687" s="84"/>
      <c r="W1687" s="84"/>
      <c r="X1687" s="84"/>
      <c r="Y1687" s="84"/>
      <c r="Z1687" s="90"/>
      <c r="AA1687" s="91"/>
      <c r="AB1687" s="91">
        <f>TRUNC(D1687/100*J1687,0)</f>
        <v>119</v>
      </c>
      <c r="AC1687" s="91"/>
      <c r="AD1687" s="92" t="s">
        <v>4</v>
      </c>
    </row>
    <row r="1688" spans="2:30" ht="19.7" customHeight="1">
      <c r="B1688" s="88" t="s">
        <v>4</v>
      </c>
      <c r="C1688" s="89" t="s">
        <v>4</v>
      </c>
      <c r="D1688" s="84"/>
      <c r="E1688" s="84"/>
      <c r="F1688" s="84"/>
      <c r="G1688" s="84"/>
      <c r="H1688" s="84"/>
      <c r="I1688" s="84"/>
      <c r="J1688" s="84"/>
      <c r="K1688" s="84"/>
      <c r="L1688" s="84"/>
      <c r="M1688" s="84"/>
      <c r="N1688" s="84"/>
      <c r="O1688" s="84"/>
      <c r="P1688" s="84"/>
      <c r="Q1688" s="84"/>
      <c r="R1688" s="84"/>
      <c r="S1688" s="84"/>
      <c r="T1688" s="84"/>
      <c r="U1688" s="84"/>
      <c r="V1688" s="84"/>
      <c r="W1688" s="84"/>
      <c r="X1688" s="84"/>
      <c r="Y1688" s="84"/>
      <c r="Z1688" s="90"/>
      <c r="AA1688" s="91"/>
      <c r="AB1688" s="91"/>
      <c r="AC1688" s="91"/>
      <c r="AD1688" s="92" t="s">
        <v>4</v>
      </c>
    </row>
    <row r="1689" spans="2:30" ht="19.7" customHeight="1">
      <c r="B1689" s="82" t="s">
        <v>1281</v>
      </c>
      <c r="C1689" s="83" t="s">
        <v>1277</v>
      </c>
      <c r="D1689" s="84"/>
      <c r="E1689" s="84"/>
      <c r="F1689" s="84"/>
      <c r="G1689" s="84"/>
      <c r="H1689" s="84"/>
      <c r="I1689" s="84"/>
      <c r="J1689" s="84"/>
      <c r="K1689" s="84"/>
      <c r="L1689" s="84"/>
      <c r="M1689" s="84"/>
      <c r="N1689" s="84"/>
      <c r="O1689" s="84"/>
      <c r="P1689" s="84"/>
      <c r="Q1689" s="84"/>
      <c r="R1689" s="84"/>
      <c r="S1689" s="84"/>
      <c r="T1689" s="84"/>
      <c r="U1689" s="84"/>
      <c r="V1689" s="84"/>
      <c r="W1689" s="84"/>
      <c r="X1689" s="84"/>
      <c r="Y1689" s="84"/>
      <c r="Z1689" s="85" t="str">
        <f>TEXT(AA1689+AB1689+AC1689,"#,##0")</f>
        <v>1,465</v>
      </c>
      <c r="AA1689" s="86">
        <f>TRUNC(AA1690+AA1691+AA1692)</f>
        <v>0</v>
      </c>
      <c r="AB1689" s="86">
        <f>TRUNC(AB1690+AB1691+AB1692)</f>
        <v>1387</v>
      </c>
      <c r="AC1689" s="86">
        <f>TRUNC(AC1690+AC1691+AC1692)</f>
        <v>78</v>
      </c>
      <c r="AD1689" s="87"/>
    </row>
    <row r="1690" spans="2:30" ht="19.7" customHeight="1">
      <c r="B1690" s="88" t="s">
        <v>592</v>
      </c>
      <c r="C1690" s="89" t="s">
        <v>4</v>
      </c>
      <c r="D1690" s="471">
        <v>286000</v>
      </c>
      <c r="E1690" s="471"/>
      <c r="F1690" s="471"/>
      <c r="G1690" s="471"/>
      <c r="H1690" s="471"/>
      <c r="I1690" s="471" t="s">
        <v>605</v>
      </c>
      <c r="J1690" s="471"/>
      <c r="K1690" s="471">
        <v>2731</v>
      </c>
      <c r="L1690" s="471"/>
      <c r="M1690" s="471"/>
      <c r="N1690" s="84" t="s">
        <v>594</v>
      </c>
      <c r="O1690" s="471" t="s">
        <v>595</v>
      </c>
      <c r="P1690" s="471"/>
      <c r="Q1690" s="471"/>
      <c r="R1690" s="84"/>
      <c r="S1690" s="84"/>
      <c r="T1690" s="84"/>
      <c r="U1690" s="84"/>
      <c r="V1690" s="84"/>
      <c r="W1690" s="84"/>
      <c r="X1690" s="84"/>
      <c r="Y1690" s="84"/>
      <c r="Z1690" s="90"/>
      <c r="AA1690" s="91"/>
      <c r="AB1690" s="91"/>
      <c r="AC1690" s="91">
        <f>TRUNC(D1690*K1690*0.0000001,0)</f>
        <v>78</v>
      </c>
      <c r="AD1690" s="92" t="s">
        <v>4</v>
      </c>
    </row>
    <row r="1691" spans="2:30" ht="19.7" customHeight="1">
      <c r="B1691" s="88" t="s">
        <v>596</v>
      </c>
      <c r="C1691" s="89" t="s">
        <v>597</v>
      </c>
      <c r="D1691" s="470">
        <v>0.8</v>
      </c>
      <c r="E1691" s="471"/>
      <c r="F1691" s="471"/>
      <c r="G1691" s="471"/>
      <c r="H1691" s="84" t="s">
        <v>598</v>
      </c>
      <c r="I1691" s="84" t="s">
        <v>594</v>
      </c>
      <c r="J1691" s="471">
        <f>[186]자재단가!R6</f>
        <v>1496</v>
      </c>
      <c r="K1691" s="471"/>
      <c r="L1691" s="471"/>
      <c r="M1691" s="471"/>
      <c r="N1691" s="84"/>
      <c r="O1691" s="84"/>
      <c r="P1691" s="84"/>
      <c r="Q1691" s="84"/>
      <c r="R1691" s="84"/>
      <c r="S1691" s="84"/>
      <c r="T1691" s="84"/>
      <c r="U1691" s="84"/>
      <c r="V1691" s="84"/>
      <c r="W1691" s="84"/>
      <c r="X1691" s="84"/>
      <c r="Y1691" s="84"/>
      <c r="Z1691" s="90"/>
      <c r="AA1691" s="91"/>
      <c r="AB1691" s="91">
        <f>TRUNC(D1691*J1691,0)</f>
        <v>1196</v>
      </c>
      <c r="AC1691" s="91"/>
      <c r="AD1691" s="92" t="s">
        <v>4</v>
      </c>
    </row>
    <row r="1692" spans="2:30" ht="19.7" customHeight="1">
      <c r="B1692" s="88" t="s">
        <v>599</v>
      </c>
      <c r="C1692" s="89" t="s">
        <v>600</v>
      </c>
      <c r="D1692" s="470">
        <v>16</v>
      </c>
      <c r="E1692" s="471"/>
      <c r="F1692" s="471"/>
      <c r="G1692" s="471"/>
      <c r="H1692" s="84" t="s">
        <v>601</v>
      </c>
      <c r="I1692" s="84" t="s">
        <v>594</v>
      </c>
      <c r="J1692" s="471">
        <f>AB1691</f>
        <v>1196</v>
      </c>
      <c r="K1692" s="471"/>
      <c r="L1692" s="471"/>
      <c r="M1692" s="471"/>
      <c r="N1692" s="84"/>
      <c r="O1692" s="84"/>
      <c r="P1692" s="84"/>
      <c r="Q1692" s="84"/>
      <c r="R1692" s="84"/>
      <c r="S1692" s="84"/>
      <c r="T1692" s="84"/>
      <c r="U1692" s="84"/>
      <c r="V1692" s="84"/>
      <c r="W1692" s="84"/>
      <c r="X1692" s="84"/>
      <c r="Y1692" s="84"/>
      <c r="Z1692" s="90"/>
      <c r="AA1692" s="91"/>
      <c r="AB1692" s="91">
        <f>TRUNC(D1692/100*J1692,0)</f>
        <v>191</v>
      </c>
      <c r="AC1692" s="91"/>
      <c r="AD1692" s="92" t="s">
        <v>4</v>
      </c>
    </row>
    <row r="1693" spans="2:30" ht="19.7" customHeight="1">
      <c r="B1693" s="88" t="s">
        <v>4</v>
      </c>
      <c r="C1693" s="89" t="s">
        <v>4</v>
      </c>
      <c r="D1693" s="84"/>
      <c r="E1693" s="84"/>
      <c r="F1693" s="84"/>
      <c r="G1693" s="84"/>
      <c r="H1693" s="84"/>
      <c r="I1693" s="84"/>
      <c r="J1693" s="84"/>
      <c r="K1693" s="84"/>
      <c r="L1693" s="84"/>
      <c r="M1693" s="84"/>
      <c r="N1693" s="84"/>
      <c r="O1693" s="84"/>
      <c r="P1693" s="84"/>
      <c r="Q1693" s="84"/>
      <c r="R1693" s="84"/>
      <c r="S1693" s="84"/>
      <c r="T1693" s="84"/>
      <c r="U1693" s="84"/>
      <c r="V1693" s="84"/>
      <c r="W1693" s="84"/>
      <c r="X1693" s="84"/>
      <c r="Y1693" s="84"/>
      <c r="Z1693" s="90"/>
      <c r="AA1693" s="91"/>
      <c r="AB1693" s="91"/>
      <c r="AC1693" s="91"/>
      <c r="AD1693" s="92" t="s">
        <v>4</v>
      </c>
    </row>
    <row r="1694" spans="2:30" ht="19.7" customHeight="1">
      <c r="B1694" s="82" t="s">
        <v>1282</v>
      </c>
      <c r="C1694" s="83" t="s">
        <v>1283</v>
      </c>
      <c r="D1694" s="84"/>
      <c r="E1694" s="84"/>
      <c r="F1694" s="84"/>
      <c r="G1694" s="84"/>
      <c r="H1694" s="84"/>
      <c r="I1694" s="84"/>
      <c r="J1694" s="84"/>
      <c r="K1694" s="84"/>
      <c r="L1694" s="84"/>
      <c r="M1694" s="84"/>
      <c r="N1694" s="84"/>
      <c r="O1694" s="84"/>
      <c r="P1694" s="84"/>
      <c r="Q1694" s="84"/>
      <c r="R1694" s="84"/>
      <c r="S1694" s="84"/>
      <c r="T1694" s="84"/>
      <c r="U1694" s="84"/>
      <c r="V1694" s="84"/>
      <c r="W1694" s="84"/>
      <c r="X1694" s="84"/>
      <c r="Y1694" s="84"/>
      <c r="Z1694" s="85" t="str">
        <f>TEXT(AA1694+AB1694+AC1694,"#,##0")</f>
        <v>1,833</v>
      </c>
      <c r="AA1694" s="86">
        <f>TRUNC(AA1695+AA1696+AA1697)</f>
        <v>0</v>
      </c>
      <c r="AB1694" s="86">
        <f>TRUNC(AB1695+AB1696+AB1697)</f>
        <v>1735</v>
      </c>
      <c r="AC1694" s="86">
        <f>TRUNC(AC1695+AC1696+AC1697)</f>
        <v>98</v>
      </c>
      <c r="AD1694" s="87"/>
    </row>
    <row r="1695" spans="2:30" ht="19.7" customHeight="1">
      <c r="B1695" s="88" t="s">
        <v>592</v>
      </c>
      <c r="C1695" s="89" t="s">
        <v>4</v>
      </c>
      <c r="D1695" s="471">
        <v>362000</v>
      </c>
      <c r="E1695" s="471"/>
      <c r="F1695" s="471"/>
      <c r="G1695" s="471"/>
      <c r="H1695" s="471"/>
      <c r="I1695" s="471" t="s">
        <v>605</v>
      </c>
      <c r="J1695" s="471"/>
      <c r="K1695" s="471">
        <v>2731</v>
      </c>
      <c r="L1695" s="471"/>
      <c r="M1695" s="471"/>
      <c r="N1695" s="84" t="s">
        <v>594</v>
      </c>
      <c r="O1695" s="471" t="s">
        <v>595</v>
      </c>
      <c r="P1695" s="471"/>
      <c r="Q1695" s="471"/>
      <c r="R1695" s="84"/>
      <c r="S1695" s="84"/>
      <c r="T1695" s="84"/>
      <c r="U1695" s="84"/>
      <c r="V1695" s="84"/>
      <c r="W1695" s="84"/>
      <c r="X1695" s="84"/>
      <c r="Y1695" s="84"/>
      <c r="Z1695" s="90"/>
      <c r="AA1695" s="91"/>
      <c r="AB1695" s="91"/>
      <c r="AC1695" s="91">
        <f>TRUNC(D1695*K1695*0.0000001,0)</f>
        <v>98</v>
      </c>
      <c r="AD1695" s="92" t="s">
        <v>4</v>
      </c>
    </row>
    <row r="1696" spans="2:30" ht="19.7" customHeight="1">
      <c r="B1696" s="88" t="s">
        <v>596</v>
      </c>
      <c r="C1696" s="89" t="s">
        <v>597</v>
      </c>
      <c r="D1696" s="470">
        <v>1</v>
      </c>
      <c r="E1696" s="471"/>
      <c r="F1696" s="471"/>
      <c r="G1696" s="471"/>
      <c r="H1696" s="84" t="s">
        <v>598</v>
      </c>
      <c r="I1696" s="84" t="s">
        <v>594</v>
      </c>
      <c r="J1696" s="471">
        <f>[186]자재단가!R6</f>
        <v>1496</v>
      </c>
      <c r="K1696" s="471"/>
      <c r="L1696" s="471"/>
      <c r="M1696" s="471"/>
      <c r="N1696" s="84"/>
      <c r="O1696" s="84"/>
      <c r="P1696" s="84"/>
      <c r="Q1696" s="84"/>
      <c r="R1696" s="84"/>
      <c r="S1696" s="84"/>
      <c r="T1696" s="84"/>
      <c r="U1696" s="84"/>
      <c r="V1696" s="84"/>
      <c r="W1696" s="84"/>
      <c r="X1696" s="84"/>
      <c r="Y1696" s="84"/>
      <c r="Z1696" s="90"/>
      <c r="AA1696" s="91"/>
      <c r="AB1696" s="91">
        <f>TRUNC(D1696*J1696,0)</f>
        <v>1496</v>
      </c>
      <c r="AC1696" s="91"/>
      <c r="AD1696" s="92" t="s">
        <v>4</v>
      </c>
    </row>
    <row r="1697" spans="2:30" ht="19.7" customHeight="1">
      <c r="B1697" s="88" t="s">
        <v>599</v>
      </c>
      <c r="C1697" s="89" t="s">
        <v>600</v>
      </c>
      <c r="D1697" s="470">
        <v>16</v>
      </c>
      <c r="E1697" s="471"/>
      <c r="F1697" s="471"/>
      <c r="G1697" s="471"/>
      <c r="H1697" s="84" t="s">
        <v>601</v>
      </c>
      <c r="I1697" s="84" t="s">
        <v>594</v>
      </c>
      <c r="J1697" s="471">
        <f>AB1696</f>
        <v>1496</v>
      </c>
      <c r="K1697" s="471"/>
      <c r="L1697" s="471"/>
      <c r="M1697" s="471"/>
      <c r="N1697" s="84"/>
      <c r="O1697" s="84"/>
      <c r="P1697" s="84"/>
      <c r="Q1697" s="84"/>
      <c r="R1697" s="84"/>
      <c r="S1697" s="84"/>
      <c r="T1697" s="84"/>
      <c r="U1697" s="84"/>
      <c r="V1697" s="84"/>
      <c r="W1697" s="84"/>
      <c r="X1697" s="84"/>
      <c r="Y1697" s="84"/>
      <c r="Z1697" s="90"/>
      <c r="AA1697" s="91"/>
      <c r="AB1697" s="91">
        <f>TRUNC(D1697/100*J1697,0)</f>
        <v>239</v>
      </c>
      <c r="AC1697" s="91"/>
      <c r="AD1697" s="92" t="s">
        <v>4</v>
      </c>
    </row>
    <row r="1698" spans="2:30" ht="19.7" customHeight="1">
      <c r="B1698" s="88" t="s">
        <v>4</v>
      </c>
      <c r="C1698" s="89" t="s">
        <v>4</v>
      </c>
      <c r="D1698" s="84"/>
      <c r="E1698" s="84"/>
      <c r="F1698" s="84"/>
      <c r="G1698" s="84"/>
      <c r="H1698" s="84"/>
      <c r="I1698" s="84"/>
      <c r="J1698" s="84"/>
      <c r="K1698" s="84"/>
      <c r="L1698" s="84"/>
      <c r="M1698" s="84"/>
      <c r="N1698" s="84"/>
      <c r="O1698" s="84"/>
      <c r="P1698" s="84"/>
      <c r="Q1698" s="84"/>
      <c r="R1698" s="84"/>
      <c r="S1698" s="84"/>
      <c r="T1698" s="84"/>
      <c r="U1698" s="84"/>
      <c r="V1698" s="84"/>
      <c r="W1698" s="84"/>
      <c r="X1698" s="84"/>
      <c r="Y1698" s="84"/>
      <c r="Z1698" s="90"/>
      <c r="AA1698" s="91"/>
      <c r="AB1698" s="91"/>
      <c r="AC1698" s="91"/>
      <c r="AD1698" s="92" t="s">
        <v>4</v>
      </c>
    </row>
    <row r="1699" spans="2:30" ht="19.7" customHeight="1">
      <c r="B1699" s="107" t="s">
        <v>1284</v>
      </c>
      <c r="C1699" s="108" t="s">
        <v>923</v>
      </c>
      <c r="D1699" s="103"/>
      <c r="E1699" s="103"/>
      <c r="F1699" s="103"/>
      <c r="G1699" s="103"/>
      <c r="H1699" s="103"/>
      <c r="I1699" s="103"/>
      <c r="J1699" s="103"/>
      <c r="K1699" s="103"/>
      <c r="L1699" s="103"/>
      <c r="M1699" s="103"/>
      <c r="N1699" s="103"/>
      <c r="O1699" s="103"/>
      <c r="P1699" s="103"/>
      <c r="Q1699" s="103"/>
      <c r="R1699" s="103"/>
      <c r="S1699" s="103"/>
      <c r="T1699" s="103"/>
      <c r="U1699" s="103"/>
      <c r="V1699" s="103"/>
      <c r="W1699" s="103"/>
      <c r="X1699" s="103"/>
      <c r="Y1699" s="103"/>
      <c r="Z1699" s="109" t="str">
        <f>TEXT(AA1699+AB1699+AC1699,"#,##0")</f>
        <v>3,033</v>
      </c>
      <c r="AA1699" s="110">
        <f>TRUNC(AA1700+AA1701+AA1702)</f>
        <v>0</v>
      </c>
      <c r="AB1699" s="110">
        <f>TRUNC(AB1700+AB1701+AB1702)</f>
        <v>2775</v>
      </c>
      <c r="AC1699" s="110">
        <f>TRUNC(AC1700+AC1701+AC1702)</f>
        <v>258</v>
      </c>
      <c r="AD1699" s="111"/>
    </row>
    <row r="1700" spans="2:30" ht="19.7" customHeight="1">
      <c r="B1700" s="88" t="s">
        <v>592</v>
      </c>
      <c r="C1700" s="89" t="s">
        <v>4</v>
      </c>
      <c r="D1700" s="471">
        <v>947000</v>
      </c>
      <c r="E1700" s="471"/>
      <c r="F1700" s="471"/>
      <c r="G1700" s="471"/>
      <c r="H1700" s="471"/>
      <c r="I1700" s="471" t="s">
        <v>605</v>
      </c>
      <c r="J1700" s="471"/>
      <c r="K1700" s="471">
        <v>2731</v>
      </c>
      <c r="L1700" s="471"/>
      <c r="M1700" s="471"/>
      <c r="N1700" s="84" t="s">
        <v>594</v>
      </c>
      <c r="O1700" s="471" t="s">
        <v>595</v>
      </c>
      <c r="P1700" s="471"/>
      <c r="Q1700" s="471"/>
      <c r="R1700" s="84"/>
      <c r="S1700" s="84"/>
      <c r="T1700" s="84"/>
      <c r="U1700" s="84"/>
      <c r="V1700" s="84"/>
      <c r="W1700" s="84"/>
      <c r="X1700" s="84"/>
      <c r="Y1700" s="84"/>
      <c r="Z1700" s="90"/>
      <c r="AA1700" s="91"/>
      <c r="AB1700" s="91"/>
      <c r="AC1700" s="91">
        <f>TRUNC(D1700*K1700*0.0000001,0)</f>
        <v>258</v>
      </c>
      <c r="AD1700" s="92" t="s">
        <v>4</v>
      </c>
    </row>
    <row r="1701" spans="2:30" ht="19.7" customHeight="1">
      <c r="B1701" s="88" t="s">
        <v>596</v>
      </c>
      <c r="C1701" s="89" t="s">
        <v>597</v>
      </c>
      <c r="D1701" s="470">
        <v>1.6</v>
      </c>
      <c r="E1701" s="471"/>
      <c r="F1701" s="471"/>
      <c r="G1701" s="471"/>
      <c r="H1701" s="84" t="s">
        <v>598</v>
      </c>
      <c r="I1701" s="84" t="s">
        <v>594</v>
      </c>
      <c r="J1701" s="471">
        <f>[186]자재단가!R6</f>
        <v>1496</v>
      </c>
      <c r="K1701" s="471"/>
      <c r="L1701" s="471"/>
      <c r="M1701" s="471"/>
      <c r="N1701" s="84"/>
      <c r="O1701" s="84"/>
      <c r="P1701" s="84"/>
      <c r="Q1701" s="84"/>
      <c r="R1701" s="84"/>
      <c r="S1701" s="84"/>
      <c r="T1701" s="84"/>
      <c r="U1701" s="84"/>
      <c r="V1701" s="84"/>
      <c r="W1701" s="84"/>
      <c r="X1701" s="84"/>
      <c r="Y1701" s="84"/>
      <c r="Z1701" s="90"/>
      <c r="AA1701" s="91"/>
      <c r="AB1701" s="91">
        <f>TRUNC(D1701*J1701,0)</f>
        <v>2393</v>
      </c>
      <c r="AC1701" s="91"/>
      <c r="AD1701" s="92" t="s">
        <v>4</v>
      </c>
    </row>
    <row r="1702" spans="2:30" ht="19.7" customHeight="1">
      <c r="B1702" s="88" t="s">
        <v>599</v>
      </c>
      <c r="C1702" s="89" t="s">
        <v>600</v>
      </c>
      <c r="D1702" s="470">
        <v>16</v>
      </c>
      <c r="E1702" s="471"/>
      <c r="F1702" s="471"/>
      <c r="G1702" s="471"/>
      <c r="H1702" s="84" t="s">
        <v>601</v>
      </c>
      <c r="I1702" s="84" t="s">
        <v>594</v>
      </c>
      <c r="J1702" s="471">
        <f>AB1701</f>
        <v>2393</v>
      </c>
      <c r="K1702" s="471"/>
      <c r="L1702" s="471"/>
      <c r="M1702" s="471"/>
      <c r="N1702" s="84"/>
      <c r="O1702" s="84"/>
      <c r="P1702" s="84"/>
      <c r="Q1702" s="84"/>
      <c r="R1702" s="84"/>
      <c r="S1702" s="84"/>
      <c r="T1702" s="84"/>
      <c r="U1702" s="84"/>
      <c r="V1702" s="84"/>
      <c r="W1702" s="84"/>
      <c r="X1702" s="84"/>
      <c r="Y1702" s="84"/>
      <c r="Z1702" s="90"/>
      <c r="AA1702" s="91"/>
      <c r="AB1702" s="91">
        <f>TRUNC(D1702/100*J1702,0)</f>
        <v>382</v>
      </c>
      <c r="AC1702" s="91"/>
      <c r="AD1702" s="92" t="s">
        <v>4</v>
      </c>
    </row>
    <row r="1703" spans="2:30" ht="19.7" customHeight="1">
      <c r="B1703" s="88" t="s">
        <v>4</v>
      </c>
      <c r="C1703" s="89" t="s">
        <v>4</v>
      </c>
      <c r="D1703" s="84"/>
      <c r="E1703" s="84"/>
      <c r="F1703" s="84"/>
      <c r="G1703" s="84"/>
      <c r="H1703" s="84"/>
      <c r="I1703" s="84"/>
      <c r="J1703" s="84"/>
      <c r="K1703" s="84"/>
      <c r="L1703" s="84"/>
      <c r="M1703" s="84"/>
      <c r="N1703" s="84"/>
      <c r="O1703" s="84"/>
      <c r="P1703" s="84"/>
      <c r="Q1703" s="84"/>
      <c r="R1703" s="84"/>
      <c r="S1703" s="84"/>
      <c r="T1703" s="84"/>
      <c r="U1703" s="84"/>
      <c r="V1703" s="84"/>
      <c r="W1703" s="84"/>
      <c r="X1703" s="84"/>
      <c r="Y1703" s="84"/>
      <c r="Z1703" s="90"/>
      <c r="AA1703" s="91"/>
      <c r="AB1703" s="91"/>
      <c r="AC1703" s="91"/>
      <c r="AD1703" s="92" t="s">
        <v>4</v>
      </c>
    </row>
    <row r="1704" spans="2:30" ht="19.7" customHeight="1">
      <c r="B1704" s="82" t="s">
        <v>1285</v>
      </c>
      <c r="C1704" s="83" t="s">
        <v>1286</v>
      </c>
      <c r="D1704" s="84"/>
      <c r="E1704" s="84"/>
      <c r="F1704" s="84"/>
      <c r="G1704" s="84"/>
      <c r="H1704" s="84"/>
      <c r="I1704" s="84"/>
      <c r="J1704" s="84"/>
      <c r="K1704" s="84"/>
      <c r="L1704" s="84"/>
      <c r="M1704" s="84"/>
      <c r="N1704" s="84"/>
      <c r="O1704" s="84"/>
      <c r="P1704" s="84"/>
      <c r="Q1704" s="84"/>
      <c r="R1704" s="84"/>
      <c r="S1704" s="84"/>
      <c r="T1704" s="84"/>
      <c r="U1704" s="84"/>
      <c r="V1704" s="84"/>
      <c r="W1704" s="84"/>
      <c r="X1704" s="84"/>
      <c r="Y1704" s="84"/>
      <c r="Z1704" s="85" t="str">
        <f>TEXT(AA1704+AB1704+AC1704,"#,##0")</f>
        <v>3,994</v>
      </c>
      <c r="AA1704" s="86">
        <f>TRUNC(AA1705+AA1706+AA1707)</f>
        <v>0</v>
      </c>
      <c r="AB1704" s="86">
        <f>TRUNC(AB1705+AB1706+AB1707)</f>
        <v>3470</v>
      </c>
      <c r="AC1704" s="86">
        <f>TRUNC(AC1705+AC1706+AC1707)</f>
        <v>524</v>
      </c>
      <c r="AD1704" s="87"/>
    </row>
    <row r="1705" spans="2:30" ht="19.7" customHeight="1">
      <c r="B1705" s="88" t="s">
        <v>592</v>
      </c>
      <c r="C1705" s="89" t="s">
        <v>4</v>
      </c>
      <c r="D1705" s="471">
        <v>1922000</v>
      </c>
      <c r="E1705" s="471"/>
      <c r="F1705" s="471"/>
      <c r="G1705" s="471"/>
      <c r="H1705" s="471"/>
      <c r="I1705" s="471" t="s">
        <v>605</v>
      </c>
      <c r="J1705" s="471"/>
      <c r="K1705" s="471">
        <v>2731</v>
      </c>
      <c r="L1705" s="471"/>
      <c r="M1705" s="471"/>
      <c r="N1705" s="84" t="s">
        <v>594</v>
      </c>
      <c r="O1705" s="471" t="s">
        <v>595</v>
      </c>
      <c r="P1705" s="471"/>
      <c r="Q1705" s="471"/>
      <c r="R1705" s="84"/>
      <c r="S1705" s="84"/>
      <c r="T1705" s="84"/>
      <c r="U1705" s="84"/>
      <c r="V1705" s="84"/>
      <c r="W1705" s="84"/>
      <c r="X1705" s="84"/>
      <c r="Y1705" s="84"/>
      <c r="Z1705" s="90"/>
      <c r="AA1705" s="91"/>
      <c r="AB1705" s="91"/>
      <c r="AC1705" s="91">
        <f>TRUNC(D1705*K1705*0.0000001,0)</f>
        <v>524</v>
      </c>
      <c r="AD1705" s="92" t="s">
        <v>4</v>
      </c>
    </row>
    <row r="1706" spans="2:30" ht="19.7" customHeight="1">
      <c r="B1706" s="88" t="s">
        <v>596</v>
      </c>
      <c r="C1706" s="89" t="s">
        <v>597</v>
      </c>
      <c r="D1706" s="470">
        <v>2</v>
      </c>
      <c r="E1706" s="471"/>
      <c r="F1706" s="471"/>
      <c r="G1706" s="471"/>
      <c r="H1706" s="84" t="s">
        <v>598</v>
      </c>
      <c r="I1706" s="84" t="s">
        <v>594</v>
      </c>
      <c r="J1706" s="471">
        <f>[186]자재단가!R6</f>
        <v>1496</v>
      </c>
      <c r="K1706" s="471"/>
      <c r="L1706" s="471"/>
      <c r="M1706" s="471"/>
      <c r="N1706" s="84"/>
      <c r="O1706" s="84"/>
      <c r="P1706" s="84"/>
      <c r="Q1706" s="84"/>
      <c r="R1706" s="84"/>
      <c r="S1706" s="84"/>
      <c r="T1706" s="84"/>
      <c r="U1706" s="84"/>
      <c r="V1706" s="84"/>
      <c r="W1706" s="84"/>
      <c r="X1706" s="84"/>
      <c r="Y1706" s="84"/>
      <c r="Z1706" s="90"/>
      <c r="AA1706" s="91"/>
      <c r="AB1706" s="91">
        <f>TRUNC(D1706*J1706,0)</f>
        <v>2992</v>
      </c>
      <c r="AC1706" s="91"/>
      <c r="AD1706" s="92" t="s">
        <v>4</v>
      </c>
    </row>
    <row r="1707" spans="2:30" ht="19.7" customHeight="1">
      <c r="B1707" s="88" t="s">
        <v>599</v>
      </c>
      <c r="C1707" s="89" t="s">
        <v>600</v>
      </c>
      <c r="D1707" s="470">
        <v>16</v>
      </c>
      <c r="E1707" s="471"/>
      <c r="F1707" s="471"/>
      <c r="G1707" s="471"/>
      <c r="H1707" s="84" t="s">
        <v>601</v>
      </c>
      <c r="I1707" s="84" t="s">
        <v>594</v>
      </c>
      <c r="J1707" s="471">
        <f>AB1706</f>
        <v>2992</v>
      </c>
      <c r="K1707" s="471"/>
      <c r="L1707" s="471"/>
      <c r="M1707" s="471"/>
      <c r="N1707" s="84"/>
      <c r="O1707" s="84"/>
      <c r="P1707" s="84"/>
      <c r="Q1707" s="84"/>
      <c r="R1707" s="84"/>
      <c r="S1707" s="84"/>
      <c r="T1707" s="84"/>
      <c r="U1707" s="84"/>
      <c r="V1707" s="84"/>
      <c r="W1707" s="84"/>
      <c r="X1707" s="84"/>
      <c r="Y1707" s="84"/>
      <c r="Z1707" s="90"/>
      <c r="AA1707" s="91"/>
      <c r="AB1707" s="91">
        <f>TRUNC(D1707/100*J1707,0)</f>
        <v>478</v>
      </c>
      <c r="AC1707" s="91"/>
      <c r="AD1707" s="92" t="s">
        <v>4</v>
      </c>
    </row>
    <row r="1708" spans="2:30" ht="19.7" customHeight="1">
      <c r="B1708" s="88" t="s">
        <v>4</v>
      </c>
      <c r="C1708" s="89" t="s">
        <v>4</v>
      </c>
      <c r="D1708" s="84"/>
      <c r="E1708" s="84"/>
      <c r="F1708" s="84"/>
      <c r="G1708" s="84"/>
      <c r="H1708" s="84"/>
      <c r="I1708" s="84"/>
      <c r="J1708" s="84"/>
      <c r="K1708" s="84"/>
      <c r="L1708" s="84"/>
      <c r="M1708" s="84"/>
      <c r="N1708" s="84"/>
      <c r="O1708" s="84"/>
      <c r="P1708" s="84"/>
      <c r="Q1708" s="84"/>
      <c r="R1708" s="84"/>
      <c r="S1708" s="84"/>
      <c r="T1708" s="84"/>
      <c r="U1708" s="84"/>
      <c r="V1708" s="84"/>
      <c r="W1708" s="84"/>
      <c r="X1708" s="84"/>
      <c r="Y1708" s="84"/>
      <c r="Z1708" s="90"/>
      <c r="AA1708" s="91"/>
      <c r="AB1708" s="91"/>
      <c r="AC1708" s="91"/>
      <c r="AD1708" s="92" t="s">
        <v>4</v>
      </c>
    </row>
    <row r="1709" spans="2:30" ht="19.7" customHeight="1">
      <c r="B1709" s="82" t="s">
        <v>1287</v>
      </c>
      <c r="C1709" s="83" t="s">
        <v>925</v>
      </c>
      <c r="D1709" s="84"/>
      <c r="E1709" s="84"/>
      <c r="F1709" s="84"/>
      <c r="G1709" s="84"/>
      <c r="H1709" s="84"/>
      <c r="I1709" s="84"/>
      <c r="J1709" s="84"/>
      <c r="K1709" s="84"/>
      <c r="L1709" s="84"/>
      <c r="M1709" s="84"/>
      <c r="N1709" s="84"/>
      <c r="O1709" s="84"/>
      <c r="P1709" s="84"/>
      <c r="Q1709" s="84"/>
      <c r="R1709" s="84"/>
      <c r="S1709" s="84"/>
      <c r="T1709" s="84"/>
      <c r="U1709" s="84"/>
      <c r="V1709" s="84"/>
      <c r="W1709" s="84"/>
      <c r="X1709" s="84"/>
      <c r="Y1709" s="84"/>
      <c r="Z1709" s="85" t="str">
        <f>TEXT(AA1709+AB1709+AC1709,"#,##0")</f>
        <v>4,519</v>
      </c>
      <c r="AA1709" s="86">
        <f>TRUNC(AA1710+AA1711+AA1712)</f>
        <v>0</v>
      </c>
      <c r="AB1709" s="86">
        <f>TRUNC(AB1710+AB1711+AB1712)</f>
        <v>3817</v>
      </c>
      <c r="AC1709" s="86">
        <f>TRUNC(AC1710+AC1711+AC1712)</f>
        <v>702</v>
      </c>
      <c r="AD1709" s="87"/>
    </row>
    <row r="1710" spans="2:30" ht="19.7" customHeight="1">
      <c r="B1710" s="88" t="s">
        <v>592</v>
      </c>
      <c r="C1710" s="89" t="s">
        <v>4</v>
      </c>
      <c r="D1710" s="471">
        <v>2573000</v>
      </c>
      <c r="E1710" s="471"/>
      <c r="F1710" s="471"/>
      <c r="G1710" s="471"/>
      <c r="H1710" s="471"/>
      <c r="I1710" s="471" t="s">
        <v>605</v>
      </c>
      <c r="J1710" s="471"/>
      <c r="K1710" s="471">
        <v>2731</v>
      </c>
      <c r="L1710" s="471"/>
      <c r="M1710" s="471"/>
      <c r="N1710" s="84" t="s">
        <v>594</v>
      </c>
      <c r="O1710" s="471" t="s">
        <v>595</v>
      </c>
      <c r="P1710" s="471"/>
      <c r="Q1710" s="471"/>
      <c r="R1710" s="84"/>
      <c r="S1710" s="84"/>
      <c r="T1710" s="84"/>
      <c r="U1710" s="84"/>
      <c r="V1710" s="84"/>
      <c r="W1710" s="84"/>
      <c r="X1710" s="84"/>
      <c r="Y1710" s="84"/>
      <c r="Z1710" s="90"/>
      <c r="AA1710" s="91"/>
      <c r="AB1710" s="91"/>
      <c r="AC1710" s="91">
        <f>TRUNC(D1710*K1710*0.0000001,0)</f>
        <v>702</v>
      </c>
      <c r="AD1710" s="92" t="s">
        <v>4</v>
      </c>
    </row>
    <row r="1711" spans="2:30" ht="19.7" customHeight="1">
      <c r="B1711" s="88" t="s">
        <v>596</v>
      </c>
      <c r="C1711" s="89" t="s">
        <v>597</v>
      </c>
      <c r="D1711" s="470">
        <v>2.2000000000000002</v>
      </c>
      <c r="E1711" s="471"/>
      <c r="F1711" s="471"/>
      <c r="G1711" s="471"/>
      <c r="H1711" s="84" t="s">
        <v>598</v>
      </c>
      <c r="I1711" s="84" t="s">
        <v>594</v>
      </c>
      <c r="J1711" s="471">
        <f>[186]자재단가!R6</f>
        <v>1496</v>
      </c>
      <c r="K1711" s="471"/>
      <c r="L1711" s="471"/>
      <c r="M1711" s="471"/>
      <c r="N1711" s="84"/>
      <c r="O1711" s="84"/>
      <c r="P1711" s="84"/>
      <c r="Q1711" s="84"/>
      <c r="R1711" s="84"/>
      <c r="S1711" s="84"/>
      <c r="T1711" s="84"/>
      <c r="U1711" s="84"/>
      <c r="V1711" s="84"/>
      <c r="W1711" s="84"/>
      <c r="X1711" s="84"/>
      <c r="Y1711" s="84"/>
      <c r="Z1711" s="90"/>
      <c r="AA1711" s="91"/>
      <c r="AB1711" s="91">
        <f>TRUNC(D1711*J1711,0)</f>
        <v>3291</v>
      </c>
      <c r="AC1711" s="91"/>
      <c r="AD1711" s="92" t="s">
        <v>4</v>
      </c>
    </row>
    <row r="1712" spans="2:30" ht="19.7" customHeight="1">
      <c r="B1712" s="88" t="s">
        <v>599</v>
      </c>
      <c r="C1712" s="89" t="s">
        <v>600</v>
      </c>
      <c r="D1712" s="470">
        <v>16</v>
      </c>
      <c r="E1712" s="471"/>
      <c r="F1712" s="471"/>
      <c r="G1712" s="471"/>
      <c r="H1712" s="84" t="s">
        <v>601</v>
      </c>
      <c r="I1712" s="84" t="s">
        <v>594</v>
      </c>
      <c r="J1712" s="471">
        <f>AB1711</f>
        <v>3291</v>
      </c>
      <c r="K1712" s="471"/>
      <c r="L1712" s="471"/>
      <c r="M1712" s="471"/>
      <c r="N1712" s="84"/>
      <c r="O1712" s="84"/>
      <c r="P1712" s="84"/>
      <c r="Q1712" s="84"/>
      <c r="R1712" s="84"/>
      <c r="S1712" s="84"/>
      <c r="T1712" s="84"/>
      <c r="U1712" s="84"/>
      <c r="V1712" s="84"/>
      <c r="W1712" s="84"/>
      <c r="X1712" s="84"/>
      <c r="Y1712" s="84"/>
      <c r="Z1712" s="90"/>
      <c r="AA1712" s="91"/>
      <c r="AB1712" s="91">
        <f>TRUNC(D1712/100*J1712,0)</f>
        <v>526</v>
      </c>
      <c r="AC1712" s="91"/>
      <c r="AD1712" s="92" t="s">
        <v>4</v>
      </c>
    </row>
    <row r="1713" spans="2:30" ht="19.7" customHeight="1">
      <c r="B1713" s="88" t="s">
        <v>4</v>
      </c>
      <c r="C1713" s="89" t="s">
        <v>4</v>
      </c>
      <c r="D1713" s="84"/>
      <c r="E1713" s="84"/>
      <c r="F1713" s="84"/>
      <c r="G1713" s="84"/>
      <c r="H1713" s="84"/>
      <c r="I1713" s="84"/>
      <c r="J1713" s="84"/>
      <c r="K1713" s="84"/>
      <c r="L1713" s="84"/>
      <c r="M1713" s="84"/>
      <c r="N1713" s="84"/>
      <c r="O1713" s="84"/>
      <c r="P1713" s="84"/>
      <c r="Q1713" s="84"/>
      <c r="R1713" s="84"/>
      <c r="S1713" s="84"/>
      <c r="T1713" s="84"/>
      <c r="U1713" s="84"/>
      <c r="V1713" s="84"/>
      <c r="W1713" s="84"/>
      <c r="X1713" s="84"/>
      <c r="Y1713" s="84"/>
      <c r="Z1713" s="90"/>
      <c r="AA1713" s="91"/>
      <c r="AB1713" s="91"/>
      <c r="AC1713" s="91"/>
      <c r="AD1713" s="92" t="s">
        <v>4</v>
      </c>
    </row>
    <row r="1714" spans="2:30" ht="19.7" customHeight="1">
      <c r="B1714" s="82" t="s">
        <v>1288</v>
      </c>
      <c r="C1714" s="83" t="s">
        <v>1289</v>
      </c>
      <c r="D1714" s="84"/>
      <c r="E1714" s="84"/>
      <c r="F1714" s="84"/>
      <c r="G1714" s="84"/>
      <c r="H1714" s="84"/>
      <c r="I1714" s="84"/>
      <c r="J1714" s="84"/>
      <c r="K1714" s="84"/>
      <c r="L1714" s="84"/>
      <c r="M1714" s="84"/>
      <c r="N1714" s="84"/>
      <c r="O1714" s="84"/>
      <c r="P1714" s="84"/>
      <c r="Q1714" s="84"/>
      <c r="R1714" s="84"/>
      <c r="S1714" s="84"/>
      <c r="T1714" s="84"/>
      <c r="U1714" s="84"/>
      <c r="V1714" s="84"/>
      <c r="W1714" s="84"/>
      <c r="X1714" s="84"/>
      <c r="Y1714" s="84"/>
      <c r="Z1714" s="85" t="str">
        <f>TEXT(AA1714+AB1714+AC1714,"#,##0")</f>
        <v>7,412</v>
      </c>
      <c r="AA1714" s="86">
        <f>TRUNC(AA1715+AA1716+AA1717)</f>
        <v>0</v>
      </c>
      <c r="AB1714" s="86">
        <f>TRUNC(AB1715+AB1716+AB1717)</f>
        <v>6593</v>
      </c>
      <c r="AC1714" s="86">
        <f>TRUNC(AC1715+AC1716+AC1717)</f>
        <v>819</v>
      </c>
      <c r="AD1714" s="87"/>
    </row>
    <row r="1715" spans="2:30" ht="19.7" customHeight="1">
      <c r="B1715" s="88" t="s">
        <v>592</v>
      </c>
      <c r="C1715" s="89" t="s">
        <v>4</v>
      </c>
      <c r="D1715" s="471">
        <v>3000000</v>
      </c>
      <c r="E1715" s="471"/>
      <c r="F1715" s="471"/>
      <c r="G1715" s="471"/>
      <c r="H1715" s="471"/>
      <c r="I1715" s="471" t="s">
        <v>605</v>
      </c>
      <c r="J1715" s="471"/>
      <c r="K1715" s="471">
        <v>2731</v>
      </c>
      <c r="L1715" s="471"/>
      <c r="M1715" s="471"/>
      <c r="N1715" s="84" t="s">
        <v>594</v>
      </c>
      <c r="O1715" s="471" t="s">
        <v>595</v>
      </c>
      <c r="P1715" s="471"/>
      <c r="Q1715" s="471"/>
      <c r="R1715" s="84"/>
      <c r="S1715" s="84"/>
      <c r="T1715" s="84"/>
      <c r="U1715" s="84"/>
      <c r="V1715" s="84"/>
      <c r="W1715" s="84"/>
      <c r="X1715" s="84"/>
      <c r="Y1715" s="84"/>
      <c r="Z1715" s="90"/>
      <c r="AA1715" s="91"/>
      <c r="AB1715" s="91"/>
      <c r="AC1715" s="91">
        <f>TRUNC(D1715*K1715*0.0000001,0)</f>
        <v>819</v>
      </c>
      <c r="AD1715" s="92" t="s">
        <v>4</v>
      </c>
    </row>
    <row r="1716" spans="2:30" ht="19.7" customHeight="1">
      <c r="B1716" s="88" t="s">
        <v>596</v>
      </c>
      <c r="C1716" s="89" t="s">
        <v>597</v>
      </c>
      <c r="D1716" s="470">
        <v>3.8</v>
      </c>
      <c r="E1716" s="471"/>
      <c r="F1716" s="471"/>
      <c r="G1716" s="471"/>
      <c r="H1716" s="84" t="s">
        <v>598</v>
      </c>
      <c r="I1716" s="84" t="s">
        <v>594</v>
      </c>
      <c r="J1716" s="471">
        <f>[186]자재단가!R6</f>
        <v>1496</v>
      </c>
      <c r="K1716" s="471"/>
      <c r="L1716" s="471"/>
      <c r="M1716" s="471"/>
      <c r="N1716" s="84"/>
      <c r="O1716" s="84"/>
      <c r="P1716" s="84"/>
      <c r="Q1716" s="84"/>
      <c r="R1716" s="84"/>
      <c r="S1716" s="84"/>
      <c r="T1716" s="84"/>
      <c r="U1716" s="84"/>
      <c r="V1716" s="84"/>
      <c r="W1716" s="84"/>
      <c r="X1716" s="84"/>
      <c r="Y1716" s="84"/>
      <c r="Z1716" s="90"/>
      <c r="AA1716" s="91"/>
      <c r="AB1716" s="91">
        <f>TRUNC(D1716*J1716,0)</f>
        <v>5684</v>
      </c>
      <c r="AC1716" s="91"/>
      <c r="AD1716" s="92" t="s">
        <v>4</v>
      </c>
    </row>
    <row r="1717" spans="2:30" ht="19.7" customHeight="1">
      <c r="B1717" s="88" t="s">
        <v>599</v>
      </c>
      <c r="C1717" s="89" t="s">
        <v>600</v>
      </c>
      <c r="D1717" s="470">
        <v>16</v>
      </c>
      <c r="E1717" s="471"/>
      <c r="F1717" s="471"/>
      <c r="G1717" s="471"/>
      <c r="H1717" s="84" t="s">
        <v>601</v>
      </c>
      <c r="I1717" s="84" t="s">
        <v>594</v>
      </c>
      <c r="J1717" s="471">
        <f>AB1716</f>
        <v>5684</v>
      </c>
      <c r="K1717" s="471"/>
      <c r="L1717" s="471"/>
      <c r="M1717" s="471"/>
      <c r="N1717" s="84"/>
      <c r="O1717" s="84"/>
      <c r="P1717" s="84"/>
      <c r="Q1717" s="84"/>
      <c r="R1717" s="84"/>
      <c r="S1717" s="84"/>
      <c r="T1717" s="84"/>
      <c r="U1717" s="84"/>
      <c r="V1717" s="84"/>
      <c r="W1717" s="84"/>
      <c r="X1717" s="84"/>
      <c r="Y1717" s="84"/>
      <c r="Z1717" s="90"/>
      <c r="AA1717" s="91"/>
      <c r="AB1717" s="91">
        <f>TRUNC(D1717/100*J1717,0)</f>
        <v>909</v>
      </c>
      <c r="AC1717" s="91"/>
      <c r="AD1717" s="92" t="s">
        <v>4</v>
      </c>
    </row>
    <row r="1718" spans="2:30" ht="19.7" customHeight="1">
      <c r="B1718" s="88" t="s">
        <v>4</v>
      </c>
      <c r="C1718" s="89" t="s">
        <v>4</v>
      </c>
      <c r="D1718" s="84"/>
      <c r="E1718" s="84"/>
      <c r="F1718" s="84"/>
      <c r="G1718" s="84"/>
      <c r="H1718" s="84"/>
      <c r="I1718" s="84"/>
      <c r="J1718" s="84"/>
      <c r="K1718" s="84"/>
      <c r="L1718" s="84"/>
      <c r="M1718" s="84"/>
      <c r="N1718" s="84"/>
      <c r="O1718" s="84"/>
      <c r="P1718" s="84"/>
      <c r="Q1718" s="84"/>
      <c r="R1718" s="84"/>
      <c r="S1718" s="84"/>
      <c r="T1718" s="84"/>
      <c r="U1718" s="84"/>
      <c r="V1718" s="84"/>
      <c r="W1718" s="84"/>
      <c r="X1718" s="84"/>
      <c r="Y1718" s="84"/>
      <c r="Z1718" s="90"/>
      <c r="AA1718" s="91"/>
      <c r="AB1718" s="91"/>
      <c r="AC1718" s="91"/>
      <c r="AD1718" s="92" t="s">
        <v>4</v>
      </c>
    </row>
    <row r="1719" spans="2:30" ht="19.7" customHeight="1">
      <c r="B1719" s="82" t="s">
        <v>1290</v>
      </c>
      <c r="C1719" s="83" t="s">
        <v>1291</v>
      </c>
      <c r="D1719" s="84"/>
      <c r="E1719" s="84"/>
      <c r="F1719" s="84"/>
      <c r="G1719" s="84"/>
      <c r="H1719" s="84"/>
      <c r="I1719" s="84"/>
      <c r="J1719" s="84"/>
      <c r="K1719" s="84"/>
      <c r="L1719" s="84"/>
      <c r="M1719" s="84"/>
      <c r="N1719" s="84"/>
      <c r="O1719" s="84"/>
      <c r="P1719" s="84"/>
      <c r="Q1719" s="84"/>
      <c r="R1719" s="84"/>
      <c r="S1719" s="84"/>
      <c r="T1719" s="84"/>
      <c r="U1719" s="84"/>
      <c r="V1719" s="84"/>
      <c r="W1719" s="84"/>
      <c r="X1719" s="84"/>
      <c r="Y1719" s="84"/>
      <c r="Z1719" s="85" t="str">
        <f>TEXT(AA1719+AB1719+AC1719,"#,##0")</f>
        <v>14,239</v>
      </c>
      <c r="AA1719" s="86">
        <f>TRUNC(AA1720+AA1721+AA1722)</f>
        <v>0</v>
      </c>
      <c r="AB1719" s="86">
        <f>TRUNC(AB1720+AB1721+AB1722)</f>
        <v>13188</v>
      </c>
      <c r="AC1719" s="86">
        <f>TRUNC(AC1720+AC1721+AC1722)</f>
        <v>1051</v>
      </c>
      <c r="AD1719" s="87"/>
    </row>
    <row r="1720" spans="2:30" ht="19.7" customHeight="1">
      <c r="B1720" s="88" t="s">
        <v>592</v>
      </c>
      <c r="C1720" s="89" t="s">
        <v>4</v>
      </c>
      <c r="D1720" s="471">
        <v>3852000</v>
      </c>
      <c r="E1720" s="471"/>
      <c r="F1720" s="471"/>
      <c r="G1720" s="471"/>
      <c r="H1720" s="471"/>
      <c r="I1720" s="471" t="s">
        <v>605</v>
      </c>
      <c r="J1720" s="471"/>
      <c r="K1720" s="471">
        <v>2731</v>
      </c>
      <c r="L1720" s="471"/>
      <c r="M1720" s="471"/>
      <c r="N1720" s="84" t="s">
        <v>594</v>
      </c>
      <c r="O1720" s="471" t="s">
        <v>595</v>
      </c>
      <c r="P1720" s="471"/>
      <c r="Q1720" s="471"/>
      <c r="R1720" s="84"/>
      <c r="S1720" s="84"/>
      <c r="T1720" s="84"/>
      <c r="U1720" s="84"/>
      <c r="V1720" s="84"/>
      <c r="W1720" s="84"/>
      <c r="X1720" s="84"/>
      <c r="Y1720" s="84"/>
      <c r="Z1720" s="90"/>
      <c r="AA1720" s="91"/>
      <c r="AB1720" s="91"/>
      <c r="AC1720" s="91">
        <f>TRUNC(D1720*K1720*0.0000001,0)</f>
        <v>1051</v>
      </c>
      <c r="AD1720" s="92" t="s">
        <v>4</v>
      </c>
    </row>
    <row r="1721" spans="2:30" ht="19.7" customHeight="1">
      <c r="B1721" s="88" t="s">
        <v>596</v>
      </c>
      <c r="C1721" s="89" t="s">
        <v>597</v>
      </c>
      <c r="D1721" s="470">
        <v>7.6</v>
      </c>
      <c r="E1721" s="471"/>
      <c r="F1721" s="471"/>
      <c r="G1721" s="471"/>
      <c r="H1721" s="84" t="s">
        <v>598</v>
      </c>
      <c r="I1721" s="84" t="s">
        <v>594</v>
      </c>
      <c r="J1721" s="471">
        <f>[186]자재단가!R6</f>
        <v>1496</v>
      </c>
      <c r="K1721" s="471"/>
      <c r="L1721" s="471"/>
      <c r="M1721" s="471"/>
      <c r="N1721" s="84"/>
      <c r="O1721" s="84"/>
      <c r="P1721" s="84"/>
      <c r="Q1721" s="84"/>
      <c r="R1721" s="84"/>
      <c r="S1721" s="84"/>
      <c r="T1721" s="84"/>
      <c r="U1721" s="84"/>
      <c r="V1721" s="84"/>
      <c r="W1721" s="84"/>
      <c r="X1721" s="84"/>
      <c r="Y1721" s="84"/>
      <c r="Z1721" s="90"/>
      <c r="AA1721" s="91"/>
      <c r="AB1721" s="91">
        <f>TRUNC(D1721*J1721,0)</f>
        <v>11369</v>
      </c>
      <c r="AC1721" s="91"/>
      <c r="AD1721" s="92" t="s">
        <v>4</v>
      </c>
    </row>
    <row r="1722" spans="2:30" ht="19.7" customHeight="1">
      <c r="B1722" s="88" t="s">
        <v>599</v>
      </c>
      <c r="C1722" s="89" t="s">
        <v>600</v>
      </c>
      <c r="D1722" s="470">
        <v>16</v>
      </c>
      <c r="E1722" s="471"/>
      <c r="F1722" s="471"/>
      <c r="G1722" s="471"/>
      <c r="H1722" s="84" t="s">
        <v>601</v>
      </c>
      <c r="I1722" s="84" t="s">
        <v>594</v>
      </c>
      <c r="J1722" s="471">
        <f>AB1721</f>
        <v>11369</v>
      </c>
      <c r="K1722" s="471"/>
      <c r="L1722" s="471"/>
      <c r="M1722" s="471"/>
      <c r="N1722" s="84"/>
      <c r="O1722" s="84"/>
      <c r="P1722" s="84"/>
      <c r="Q1722" s="84"/>
      <c r="R1722" s="84"/>
      <c r="S1722" s="84"/>
      <c r="T1722" s="84"/>
      <c r="U1722" s="84"/>
      <c r="V1722" s="84"/>
      <c r="W1722" s="84"/>
      <c r="X1722" s="84"/>
      <c r="Y1722" s="84"/>
      <c r="Z1722" s="90"/>
      <c r="AA1722" s="91"/>
      <c r="AB1722" s="91">
        <f>TRUNC(D1722/100*J1722,0)</f>
        <v>1819</v>
      </c>
      <c r="AC1722" s="91"/>
      <c r="AD1722" s="92" t="s">
        <v>4</v>
      </c>
    </row>
    <row r="1723" spans="2:30" ht="19.7" customHeight="1">
      <c r="B1723" s="88" t="s">
        <v>4</v>
      </c>
      <c r="C1723" s="89" t="s">
        <v>4</v>
      </c>
      <c r="D1723" s="84"/>
      <c r="E1723" s="84"/>
      <c r="F1723" s="84"/>
      <c r="G1723" s="84"/>
      <c r="H1723" s="84"/>
      <c r="I1723" s="84"/>
      <c r="J1723" s="84"/>
      <c r="K1723" s="84"/>
      <c r="L1723" s="84"/>
      <c r="M1723" s="84"/>
      <c r="N1723" s="84"/>
      <c r="O1723" s="84"/>
      <c r="P1723" s="84"/>
      <c r="Q1723" s="84"/>
      <c r="R1723" s="84"/>
      <c r="S1723" s="84"/>
      <c r="T1723" s="84"/>
      <c r="U1723" s="84"/>
      <c r="V1723" s="84"/>
      <c r="W1723" s="84"/>
      <c r="X1723" s="84"/>
      <c r="Y1723" s="84"/>
      <c r="Z1723" s="90"/>
      <c r="AA1723" s="91"/>
      <c r="AB1723" s="91"/>
      <c r="AC1723" s="91"/>
      <c r="AD1723" s="92" t="s">
        <v>4</v>
      </c>
    </row>
    <row r="1724" spans="2:30" ht="19.7" customHeight="1">
      <c r="B1724" s="82" t="s">
        <v>1292</v>
      </c>
      <c r="C1724" s="83" t="s">
        <v>1132</v>
      </c>
      <c r="D1724" s="84"/>
      <c r="E1724" s="84"/>
      <c r="F1724" s="84"/>
      <c r="G1724" s="84"/>
      <c r="H1724" s="84"/>
      <c r="I1724" s="84"/>
      <c r="J1724" s="84"/>
      <c r="K1724" s="84"/>
      <c r="L1724" s="84"/>
      <c r="M1724" s="84"/>
      <c r="N1724" s="84"/>
      <c r="O1724" s="84"/>
      <c r="P1724" s="84"/>
      <c r="Q1724" s="84"/>
      <c r="R1724" s="84"/>
      <c r="S1724" s="84"/>
      <c r="T1724" s="84"/>
      <c r="U1724" s="84"/>
      <c r="V1724" s="84"/>
      <c r="W1724" s="84"/>
      <c r="X1724" s="84"/>
      <c r="Y1724" s="84"/>
      <c r="Z1724" s="85" t="str">
        <f>TEXT(AA1724+AB1724+AC1724,"#,##0")</f>
        <v>19,991</v>
      </c>
      <c r="AA1724" s="86">
        <f>TRUNC(AA1725+AA1726+AA1727)</f>
        <v>0</v>
      </c>
      <c r="AB1724" s="86">
        <f>TRUNC(AB1725+AB1726+AB1727)</f>
        <v>18740</v>
      </c>
      <c r="AC1724" s="86">
        <f>TRUNC(AC1725+AC1726+AC1727)</f>
        <v>1251</v>
      </c>
      <c r="AD1724" s="87"/>
    </row>
    <row r="1725" spans="2:30" ht="19.7" customHeight="1">
      <c r="B1725" s="101" t="s">
        <v>592</v>
      </c>
      <c r="C1725" s="102" t="s">
        <v>4</v>
      </c>
      <c r="D1725" s="477">
        <v>4582000</v>
      </c>
      <c r="E1725" s="477"/>
      <c r="F1725" s="477"/>
      <c r="G1725" s="477"/>
      <c r="H1725" s="477"/>
      <c r="I1725" s="477" t="s">
        <v>605</v>
      </c>
      <c r="J1725" s="477"/>
      <c r="K1725" s="477">
        <v>2731</v>
      </c>
      <c r="L1725" s="477"/>
      <c r="M1725" s="477"/>
      <c r="N1725" s="103" t="s">
        <v>594</v>
      </c>
      <c r="O1725" s="477" t="s">
        <v>595</v>
      </c>
      <c r="P1725" s="477"/>
      <c r="Q1725" s="477"/>
      <c r="R1725" s="103"/>
      <c r="S1725" s="103"/>
      <c r="T1725" s="103"/>
      <c r="U1725" s="103"/>
      <c r="V1725" s="103"/>
      <c r="W1725" s="103"/>
      <c r="X1725" s="103"/>
      <c r="Y1725" s="103"/>
      <c r="Z1725" s="104"/>
      <c r="AA1725" s="105"/>
      <c r="AB1725" s="105"/>
      <c r="AC1725" s="105">
        <f>TRUNC(D1725*K1725*0.0000001,0)</f>
        <v>1251</v>
      </c>
      <c r="AD1725" s="106" t="s">
        <v>4</v>
      </c>
    </row>
    <row r="1726" spans="2:30" ht="19.7" customHeight="1">
      <c r="B1726" s="88" t="s">
        <v>596</v>
      </c>
      <c r="C1726" s="89" t="s">
        <v>597</v>
      </c>
      <c r="D1726" s="470">
        <v>10.8</v>
      </c>
      <c r="E1726" s="471"/>
      <c r="F1726" s="471"/>
      <c r="G1726" s="471"/>
      <c r="H1726" s="84" t="s">
        <v>598</v>
      </c>
      <c r="I1726" s="84" t="s">
        <v>594</v>
      </c>
      <c r="J1726" s="471">
        <f>[186]자재단가!R6</f>
        <v>1496</v>
      </c>
      <c r="K1726" s="471"/>
      <c r="L1726" s="471"/>
      <c r="M1726" s="471"/>
      <c r="N1726" s="84"/>
      <c r="O1726" s="84"/>
      <c r="P1726" s="84"/>
      <c r="Q1726" s="84"/>
      <c r="R1726" s="84"/>
      <c r="S1726" s="84"/>
      <c r="T1726" s="84"/>
      <c r="U1726" s="84"/>
      <c r="V1726" s="84"/>
      <c r="W1726" s="84"/>
      <c r="X1726" s="84"/>
      <c r="Y1726" s="84"/>
      <c r="Z1726" s="90"/>
      <c r="AA1726" s="91"/>
      <c r="AB1726" s="91">
        <f>TRUNC(D1726*J1726,0)</f>
        <v>16156</v>
      </c>
      <c r="AC1726" s="91"/>
      <c r="AD1726" s="92" t="s">
        <v>4</v>
      </c>
    </row>
    <row r="1727" spans="2:30" ht="19.7" customHeight="1">
      <c r="B1727" s="88" t="s">
        <v>599</v>
      </c>
      <c r="C1727" s="89" t="s">
        <v>600</v>
      </c>
      <c r="D1727" s="470">
        <v>16</v>
      </c>
      <c r="E1727" s="471"/>
      <c r="F1727" s="471"/>
      <c r="G1727" s="471"/>
      <c r="H1727" s="84" t="s">
        <v>601</v>
      </c>
      <c r="I1727" s="84" t="s">
        <v>594</v>
      </c>
      <c r="J1727" s="471">
        <f>AB1726</f>
        <v>16156</v>
      </c>
      <c r="K1727" s="471"/>
      <c r="L1727" s="471"/>
      <c r="M1727" s="471"/>
      <c r="N1727" s="84"/>
      <c r="O1727" s="84"/>
      <c r="P1727" s="84"/>
      <c r="Q1727" s="84"/>
      <c r="R1727" s="84"/>
      <c r="S1727" s="84"/>
      <c r="T1727" s="84"/>
      <c r="U1727" s="84"/>
      <c r="V1727" s="84"/>
      <c r="W1727" s="84"/>
      <c r="X1727" s="84"/>
      <c r="Y1727" s="84"/>
      <c r="Z1727" s="90"/>
      <c r="AA1727" s="91"/>
      <c r="AB1727" s="91">
        <f>TRUNC(D1727/100*J1727,0)</f>
        <v>2584</v>
      </c>
      <c r="AC1727" s="91"/>
      <c r="AD1727" s="92" t="s">
        <v>4</v>
      </c>
    </row>
    <row r="1728" spans="2:30" ht="19.7" customHeight="1">
      <c r="B1728" s="88" t="s">
        <v>4</v>
      </c>
      <c r="C1728" s="89" t="s">
        <v>4</v>
      </c>
      <c r="D1728" s="84"/>
      <c r="E1728" s="84"/>
      <c r="F1728" s="84"/>
      <c r="G1728" s="84"/>
      <c r="H1728" s="84"/>
      <c r="I1728" s="84"/>
      <c r="J1728" s="84"/>
      <c r="K1728" s="84"/>
      <c r="L1728" s="84"/>
      <c r="M1728" s="84"/>
      <c r="N1728" s="84"/>
      <c r="O1728" s="84"/>
      <c r="P1728" s="84"/>
      <c r="Q1728" s="84"/>
      <c r="R1728" s="84"/>
      <c r="S1728" s="84"/>
      <c r="T1728" s="84"/>
      <c r="U1728" s="84"/>
      <c r="V1728" s="84"/>
      <c r="W1728" s="84"/>
      <c r="X1728" s="84"/>
      <c r="Y1728" s="84"/>
      <c r="Z1728" s="90"/>
      <c r="AA1728" s="91"/>
      <c r="AB1728" s="91"/>
      <c r="AC1728" s="91"/>
      <c r="AD1728" s="92" t="s">
        <v>4</v>
      </c>
    </row>
    <row r="1729" spans="2:30" ht="19.7" customHeight="1">
      <c r="B1729" s="82" t="s">
        <v>1293</v>
      </c>
      <c r="C1729" s="83" t="s">
        <v>951</v>
      </c>
      <c r="D1729" s="84"/>
      <c r="E1729" s="84"/>
      <c r="F1729" s="84"/>
      <c r="G1729" s="84"/>
      <c r="H1729" s="84"/>
      <c r="I1729" s="84"/>
      <c r="J1729" s="84"/>
      <c r="K1729" s="84"/>
      <c r="L1729" s="84"/>
      <c r="M1729" s="84"/>
      <c r="N1729" s="84"/>
      <c r="O1729" s="84"/>
      <c r="P1729" s="84"/>
      <c r="Q1729" s="84"/>
      <c r="R1729" s="84"/>
      <c r="S1729" s="84"/>
      <c r="T1729" s="84"/>
      <c r="U1729" s="84"/>
      <c r="V1729" s="84"/>
      <c r="W1729" s="84"/>
      <c r="X1729" s="84"/>
      <c r="Y1729" s="84"/>
      <c r="Z1729" s="85" t="str">
        <f>TEXT(AA1729+AB1729+AC1729,"#,##0")</f>
        <v>29,868</v>
      </c>
      <c r="AA1729" s="86">
        <f>TRUNC(AA1730+AA1731+AA1732)</f>
        <v>0</v>
      </c>
      <c r="AB1729" s="86">
        <f>TRUNC(AB1730+AB1731+AB1732)</f>
        <v>28285</v>
      </c>
      <c r="AC1729" s="86">
        <f>TRUNC(AC1730+AC1731+AC1732)</f>
        <v>1583</v>
      </c>
      <c r="AD1729" s="87"/>
    </row>
    <row r="1730" spans="2:30" ht="19.7" customHeight="1">
      <c r="B1730" s="88" t="s">
        <v>592</v>
      </c>
      <c r="C1730" s="89" t="s">
        <v>4</v>
      </c>
      <c r="D1730" s="471">
        <v>5800000</v>
      </c>
      <c r="E1730" s="471"/>
      <c r="F1730" s="471"/>
      <c r="G1730" s="471"/>
      <c r="H1730" s="471"/>
      <c r="I1730" s="471" t="s">
        <v>605</v>
      </c>
      <c r="J1730" s="471"/>
      <c r="K1730" s="471">
        <v>2731</v>
      </c>
      <c r="L1730" s="471"/>
      <c r="M1730" s="471"/>
      <c r="N1730" s="84" t="s">
        <v>594</v>
      </c>
      <c r="O1730" s="471" t="s">
        <v>595</v>
      </c>
      <c r="P1730" s="471"/>
      <c r="Q1730" s="471"/>
      <c r="R1730" s="84"/>
      <c r="S1730" s="84"/>
      <c r="T1730" s="84"/>
      <c r="U1730" s="84"/>
      <c r="V1730" s="84"/>
      <c r="W1730" s="84"/>
      <c r="X1730" s="84"/>
      <c r="Y1730" s="84"/>
      <c r="Z1730" s="90"/>
      <c r="AA1730" s="91"/>
      <c r="AB1730" s="91"/>
      <c r="AC1730" s="91">
        <f>TRUNC(D1730*K1730*0.0000001,0)</f>
        <v>1583</v>
      </c>
      <c r="AD1730" s="92" t="s">
        <v>4</v>
      </c>
    </row>
    <row r="1731" spans="2:30" ht="19.7" customHeight="1">
      <c r="B1731" s="88" t="s">
        <v>596</v>
      </c>
      <c r="C1731" s="89" t="s">
        <v>597</v>
      </c>
      <c r="D1731" s="470">
        <v>16.3</v>
      </c>
      <c r="E1731" s="471"/>
      <c r="F1731" s="471"/>
      <c r="G1731" s="471"/>
      <c r="H1731" s="84" t="s">
        <v>598</v>
      </c>
      <c r="I1731" s="84" t="s">
        <v>594</v>
      </c>
      <c r="J1731" s="471">
        <f>[186]자재단가!R6</f>
        <v>1496</v>
      </c>
      <c r="K1731" s="471"/>
      <c r="L1731" s="471"/>
      <c r="M1731" s="471"/>
      <c r="N1731" s="84"/>
      <c r="O1731" s="84"/>
      <c r="P1731" s="84"/>
      <c r="Q1731" s="84"/>
      <c r="R1731" s="84"/>
      <c r="S1731" s="84"/>
      <c r="T1731" s="84"/>
      <c r="U1731" s="84"/>
      <c r="V1731" s="84"/>
      <c r="W1731" s="84"/>
      <c r="X1731" s="84"/>
      <c r="Y1731" s="84"/>
      <c r="Z1731" s="90"/>
      <c r="AA1731" s="91"/>
      <c r="AB1731" s="91">
        <f>TRUNC(D1731*J1731,0)</f>
        <v>24384</v>
      </c>
      <c r="AC1731" s="91"/>
      <c r="AD1731" s="92" t="s">
        <v>4</v>
      </c>
    </row>
    <row r="1732" spans="2:30" ht="19.7" customHeight="1">
      <c r="B1732" s="88" t="s">
        <v>599</v>
      </c>
      <c r="C1732" s="89" t="s">
        <v>600</v>
      </c>
      <c r="D1732" s="470">
        <v>16</v>
      </c>
      <c r="E1732" s="471"/>
      <c r="F1732" s="471"/>
      <c r="G1732" s="471"/>
      <c r="H1732" s="84" t="s">
        <v>601</v>
      </c>
      <c r="I1732" s="84" t="s">
        <v>594</v>
      </c>
      <c r="J1732" s="471">
        <f>AB1731</f>
        <v>24384</v>
      </c>
      <c r="K1732" s="471"/>
      <c r="L1732" s="471"/>
      <c r="M1732" s="471"/>
      <c r="N1732" s="84"/>
      <c r="O1732" s="84"/>
      <c r="P1732" s="84"/>
      <c r="Q1732" s="84"/>
      <c r="R1732" s="84"/>
      <c r="S1732" s="84"/>
      <c r="T1732" s="84"/>
      <c r="U1732" s="84"/>
      <c r="V1732" s="84"/>
      <c r="W1732" s="84"/>
      <c r="X1732" s="84"/>
      <c r="Y1732" s="84"/>
      <c r="Z1732" s="90"/>
      <c r="AA1732" s="91"/>
      <c r="AB1732" s="91">
        <f>TRUNC(D1732/100*J1732,0)</f>
        <v>3901</v>
      </c>
      <c r="AC1732" s="91"/>
      <c r="AD1732" s="92" t="s">
        <v>4</v>
      </c>
    </row>
    <row r="1733" spans="2:30" ht="19.7" customHeight="1">
      <c r="B1733" s="88" t="s">
        <v>4</v>
      </c>
      <c r="C1733" s="89" t="s">
        <v>4</v>
      </c>
      <c r="D1733" s="84"/>
      <c r="E1733" s="84"/>
      <c r="F1733" s="84"/>
      <c r="G1733" s="84"/>
      <c r="H1733" s="84"/>
      <c r="I1733" s="84"/>
      <c r="J1733" s="84"/>
      <c r="K1733" s="84"/>
      <c r="L1733" s="84"/>
      <c r="M1733" s="84"/>
      <c r="N1733" s="84"/>
      <c r="O1733" s="84"/>
      <c r="P1733" s="84"/>
      <c r="Q1733" s="84"/>
      <c r="R1733" s="84"/>
      <c r="S1733" s="84"/>
      <c r="T1733" s="84"/>
      <c r="U1733" s="84"/>
      <c r="V1733" s="84"/>
      <c r="W1733" s="84"/>
      <c r="X1733" s="84"/>
      <c r="Y1733" s="84"/>
      <c r="Z1733" s="90"/>
      <c r="AA1733" s="91"/>
      <c r="AB1733" s="91"/>
      <c r="AC1733" s="91"/>
      <c r="AD1733" s="92" t="s">
        <v>4</v>
      </c>
    </row>
    <row r="1734" spans="2:30" ht="19.7" customHeight="1">
      <c r="B1734" s="82" t="s">
        <v>1294</v>
      </c>
      <c r="C1734" s="83" t="s">
        <v>966</v>
      </c>
      <c r="D1734" s="84"/>
      <c r="E1734" s="84"/>
      <c r="F1734" s="84"/>
      <c r="G1734" s="84"/>
      <c r="H1734" s="84"/>
      <c r="I1734" s="84"/>
      <c r="J1734" s="84"/>
      <c r="K1734" s="84"/>
      <c r="L1734" s="84"/>
      <c r="M1734" s="84"/>
      <c r="N1734" s="84"/>
      <c r="O1734" s="84"/>
      <c r="P1734" s="84"/>
      <c r="Q1734" s="84"/>
      <c r="R1734" s="84"/>
      <c r="S1734" s="84"/>
      <c r="T1734" s="84"/>
      <c r="U1734" s="84"/>
      <c r="V1734" s="84"/>
      <c r="W1734" s="84"/>
      <c r="X1734" s="84"/>
      <c r="Y1734" s="84"/>
      <c r="Z1734" s="85" t="str">
        <f>TEXT(AA1734+AB1734+AC1734,"#,##0")</f>
        <v>40,661</v>
      </c>
      <c r="AA1734" s="86">
        <f>TRUNC(AA1735+AA1736+AA1737)</f>
        <v>0</v>
      </c>
      <c r="AB1734" s="86">
        <f>TRUNC(AB1735+AB1736+AB1737)</f>
        <v>37657</v>
      </c>
      <c r="AC1734" s="86">
        <f>TRUNC(AC1735+AC1736+AC1737)</f>
        <v>3004</v>
      </c>
      <c r="AD1734" s="87"/>
    </row>
    <row r="1735" spans="2:30" ht="19.7" customHeight="1">
      <c r="B1735" s="88" t="s">
        <v>592</v>
      </c>
      <c r="C1735" s="89" t="s">
        <v>4</v>
      </c>
      <c r="D1735" s="471">
        <v>11000000</v>
      </c>
      <c r="E1735" s="471"/>
      <c r="F1735" s="471"/>
      <c r="G1735" s="471"/>
      <c r="H1735" s="471"/>
      <c r="I1735" s="471" t="s">
        <v>605</v>
      </c>
      <c r="J1735" s="471"/>
      <c r="K1735" s="471">
        <v>2731</v>
      </c>
      <c r="L1735" s="471"/>
      <c r="M1735" s="471"/>
      <c r="N1735" s="84" t="s">
        <v>594</v>
      </c>
      <c r="O1735" s="471" t="s">
        <v>595</v>
      </c>
      <c r="P1735" s="471"/>
      <c r="Q1735" s="471"/>
      <c r="R1735" s="84"/>
      <c r="S1735" s="84"/>
      <c r="T1735" s="84"/>
      <c r="U1735" s="84"/>
      <c r="V1735" s="84"/>
      <c r="W1735" s="84"/>
      <c r="X1735" s="84"/>
      <c r="Y1735" s="84"/>
      <c r="Z1735" s="90"/>
      <c r="AA1735" s="91"/>
      <c r="AB1735" s="91"/>
      <c r="AC1735" s="91">
        <f>TRUNC(D1735*K1735*0.0000001,0)</f>
        <v>3004</v>
      </c>
      <c r="AD1735" s="92" t="s">
        <v>4</v>
      </c>
    </row>
    <row r="1736" spans="2:30" ht="19.7" customHeight="1">
      <c r="B1736" s="88" t="s">
        <v>596</v>
      </c>
      <c r="C1736" s="89" t="s">
        <v>597</v>
      </c>
      <c r="D1736" s="470">
        <v>21.7</v>
      </c>
      <c r="E1736" s="471"/>
      <c r="F1736" s="471"/>
      <c r="G1736" s="471"/>
      <c r="H1736" s="84" t="s">
        <v>598</v>
      </c>
      <c r="I1736" s="84" t="s">
        <v>594</v>
      </c>
      <c r="J1736" s="471">
        <f>[186]자재단가!R6</f>
        <v>1496</v>
      </c>
      <c r="K1736" s="471"/>
      <c r="L1736" s="471"/>
      <c r="M1736" s="471"/>
      <c r="N1736" s="84"/>
      <c r="O1736" s="84"/>
      <c r="P1736" s="84"/>
      <c r="Q1736" s="84"/>
      <c r="R1736" s="84"/>
      <c r="S1736" s="84"/>
      <c r="T1736" s="84"/>
      <c r="U1736" s="84"/>
      <c r="V1736" s="84"/>
      <c r="W1736" s="84"/>
      <c r="X1736" s="84"/>
      <c r="Y1736" s="84"/>
      <c r="Z1736" s="90"/>
      <c r="AA1736" s="91"/>
      <c r="AB1736" s="91">
        <f>TRUNC(D1736*J1736,0)</f>
        <v>32463</v>
      </c>
      <c r="AC1736" s="91"/>
      <c r="AD1736" s="92" t="s">
        <v>4</v>
      </c>
    </row>
    <row r="1737" spans="2:30" ht="19.7" customHeight="1">
      <c r="B1737" s="88" t="s">
        <v>599</v>
      </c>
      <c r="C1737" s="89" t="s">
        <v>600</v>
      </c>
      <c r="D1737" s="470">
        <v>16</v>
      </c>
      <c r="E1737" s="471"/>
      <c r="F1737" s="471"/>
      <c r="G1737" s="471"/>
      <c r="H1737" s="84" t="s">
        <v>601</v>
      </c>
      <c r="I1737" s="84" t="s">
        <v>594</v>
      </c>
      <c r="J1737" s="471">
        <f>AB1736</f>
        <v>32463</v>
      </c>
      <c r="K1737" s="471"/>
      <c r="L1737" s="471"/>
      <c r="M1737" s="471"/>
      <c r="N1737" s="84"/>
      <c r="O1737" s="84"/>
      <c r="P1737" s="84"/>
      <c r="Q1737" s="84"/>
      <c r="R1737" s="84"/>
      <c r="S1737" s="84"/>
      <c r="T1737" s="84"/>
      <c r="U1737" s="84"/>
      <c r="V1737" s="84"/>
      <c r="W1737" s="84"/>
      <c r="X1737" s="84"/>
      <c r="Y1737" s="84"/>
      <c r="Z1737" s="90"/>
      <c r="AA1737" s="91"/>
      <c r="AB1737" s="91">
        <f>TRUNC(D1737/100*J1737,0)</f>
        <v>5194</v>
      </c>
      <c r="AC1737" s="91"/>
      <c r="AD1737" s="92" t="s">
        <v>4</v>
      </c>
    </row>
    <row r="1738" spans="2:30" ht="19.7" customHeight="1">
      <c r="B1738" s="88" t="s">
        <v>4</v>
      </c>
      <c r="C1738" s="89" t="s">
        <v>4</v>
      </c>
      <c r="D1738" s="84"/>
      <c r="E1738" s="84"/>
      <c r="F1738" s="84"/>
      <c r="G1738" s="84"/>
      <c r="H1738" s="84"/>
      <c r="I1738" s="84"/>
      <c r="J1738" s="84"/>
      <c r="K1738" s="84"/>
      <c r="L1738" s="84"/>
      <c r="M1738" s="84"/>
      <c r="N1738" s="84"/>
      <c r="O1738" s="84"/>
      <c r="P1738" s="84"/>
      <c r="Q1738" s="84"/>
      <c r="R1738" s="84"/>
      <c r="S1738" s="84"/>
      <c r="T1738" s="84"/>
      <c r="U1738" s="84"/>
      <c r="V1738" s="84"/>
      <c r="W1738" s="84"/>
      <c r="X1738" s="84"/>
      <c r="Y1738" s="84"/>
      <c r="Z1738" s="90"/>
      <c r="AA1738" s="91"/>
      <c r="AB1738" s="91"/>
      <c r="AC1738" s="91"/>
      <c r="AD1738" s="92" t="s">
        <v>4</v>
      </c>
    </row>
    <row r="1739" spans="2:30" ht="19.7" customHeight="1">
      <c r="B1739" s="82" t="s">
        <v>1295</v>
      </c>
      <c r="C1739" s="83" t="s">
        <v>1296</v>
      </c>
      <c r="D1739" s="84"/>
      <c r="E1739" s="84"/>
      <c r="F1739" s="84"/>
      <c r="G1739" s="84"/>
      <c r="H1739" s="84"/>
      <c r="I1739" s="84"/>
      <c r="J1739" s="84"/>
      <c r="K1739" s="84"/>
      <c r="L1739" s="84"/>
      <c r="M1739" s="84"/>
      <c r="N1739" s="84"/>
      <c r="O1739" s="84"/>
      <c r="P1739" s="84"/>
      <c r="Q1739" s="84"/>
      <c r="R1739" s="84"/>
      <c r="S1739" s="84"/>
      <c r="T1739" s="84"/>
      <c r="U1739" s="84"/>
      <c r="V1739" s="84"/>
      <c r="W1739" s="84"/>
      <c r="X1739" s="84"/>
      <c r="Y1739" s="84"/>
      <c r="Z1739" s="85" t="str">
        <f>TEXT(AA1739+AB1739+AC1739,"#,##0")</f>
        <v>6,213</v>
      </c>
      <c r="AA1739" s="86">
        <f>TRUNC(AA1740+AA1741+AA1742)</f>
        <v>0</v>
      </c>
      <c r="AB1739" s="86">
        <f>TRUNC(AB1740+AB1741+AB1742)</f>
        <v>1443</v>
      </c>
      <c r="AC1739" s="86">
        <f>TRUNC(AC1740+AC1741+AC1742)</f>
        <v>4770</v>
      </c>
      <c r="AD1739" s="87"/>
    </row>
    <row r="1740" spans="2:30" ht="19.7" customHeight="1">
      <c r="B1740" s="88" t="s">
        <v>685</v>
      </c>
      <c r="C1740" s="89" t="s">
        <v>4</v>
      </c>
      <c r="D1740" s="471">
        <v>26800000</v>
      </c>
      <c r="E1740" s="471"/>
      <c r="F1740" s="471"/>
      <c r="G1740" s="471"/>
      <c r="H1740" s="471"/>
      <c r="I1740" s="471" t="s">
        <v>605</v>
      </c>
      <c r="J1740" s="471"/>
      <c r="K1740" s="471">
        <v>1780</v>
      </c>
      <c r="L1740" s="471"/>
      <c r="M1740" s="471"/>
      <c r="N1740" s="84" t="s">
        <v>594</v>
      </c>
      <c r="O1740" s="471" t="s">
        <v>595</v>
      </c>
      <c r="P1740" s="471"/>
      <c r="Q1740" s="471"/>
      <c r="R1740" s="84"/>
      <c r="S1740" s="84"/>
      <c r="T1740" s="84"/>
      <c r="U1740" s="84"/>
      <c r="V1740" s="84"/>
      <c r="W1740" s="84"/>
      <c r="X1740" s="84"/>
      <c r="Y1740" s="84"/>
      <c r="Z1740" s="90"/>
      <c r="AA1740" s="91"/>
      <c r="AB1740" s="91"/>
      <c r="AC1740" s="91">
        <f>TRUNC(D1740*K1740*0.0000001,0)</f>
        <v>4770</v>
      </c>
      <c r="AD1740" s="92" t="s">
        <v>4</v>
      </c>
    </row>
    <row r="1741" spans="2:30" ht="19.7" customHeight="1">
      <c r="B1741" s="88" t="s">
        <v>596</v>
      </c>
      <c r="C1741" s="89" t="s">
        <v>796</v>
      </c>
      <c r="D1741" s="470">
        <v>0.72</v>
      </c>
      <c r="E1741" s="471"/>
      <c r="F1741" s="471"/>
      <c r="G1741" s="471"/>
      <c r="H1741" s="84" t="s">
        <v>598</v>
      </c>
      <c r="I1741" s="84" t="s">
        <v>594</v>
      </c>
      <c r="J1741" s="471">
        <f>[186]자재단가!R5</f>
        <v>1671</v>
      </c>
      <c r="K1741" s="471"/>
      <c r="L1741" s="471"/>
      <c r="M1741" s="471"/>
      <c r="N1741" s="84"/>
      <c r="O1741" s="84"/>
      <c r="P1741" s="84"/>
      <c r="Q1741" s="84"/>
      <c r="R1741" s="84"/>
      <c r="S1741" s="84"/>
      <c r="T1741" s="84"/>
      <c r="U1741" s="84"/>
      <c r="V1741" s="84"/>
      <c r="W1741" s="84"/>
      <c r="X1741" s="84"/>
      <c r="Y1741" s="84"/>
      <c r="Z1741" s="90"/>
      <c r="AA1741" s="91"/>
      <c r="AB1741" s="91">
        <f>TRUNC(D1741*J1741,0)</f>
        <v>1203</v>
      </c>
      <c r="AC1741" s="91"/>
      <c r="AD1741" s="92" t="s">
        <v>4</v>
      </c>
    </row>
    <row r="1742" spans="2:30" ht="19.7" customHeight="1">
      <c r="B1742" s="88" t="s">
        <v>675</v>
      </c>
      <c r="C1742" s="89" t="s">
        <v>600</v>
      </c>
      <c r="D1742" s="470">
        <v>20</v>
      </c>
      <c r="E1742" s="471"/>
      <c r="F1742" s="471"/>
      <c r="G1742" s="471"/>
      <c r="H1742" s="84" t="s">
        <v>601</v>
      </c>
      <c r="I1742" s="84" t="s">
        <v>594</v>
      </c>
      <c r="J1742" s="471">
        <f>AB1741</f>
        <v>1203</v>
      </c>
      <c r="K1742" s="471"/>
      <c r="L1742" s="471"/>
      <c r="M1742" s="471"/>
      <c r="N1742" s="84"/>
      <c r="O1742" s="84"/>
      <c r="P1742" s="84"/>
      <c r="Q1742" s="84"/>
      <c r="R1742" s="84"/>
      <c r="S1742" s="84"/>
      <c r="T1742" s="84"/>
      <c r="U1742" s="84"/>
      <c r="V1742" s="84"/>
      <c r="W1742" s="84"/>
      <c r="X1742" s="84"/>
      <c r="Y1742" s="84"/>
      <c r="Z1742" s="90"/>
      <c r="AA1742" s="91"/>
      <c r="AB1742" s="91">
        <f>TRUNC(D1742/100*J1742,0)</f>
        <v>240</v>
      </c>
      <c r="AC1742" s="91"/>
      <c r="AD1742" s="92" t="s">
        <v>4</v>
      </c>
    </row>
    <row r="1743" spans="2:30" ht="19.7" customHeight="1">
      <c r="B1743" s="88" t="s">
        <v>4</v>
      </c>
      <c r="C1743" s="89" t="s">
        <v>4</v>
      </c>
      <c r="D1743" s="84"/>
      <c r="E1743" s="84"/>
      <c r="F1743" s="84"/>
      <c r="G1743" s="84"/>
      <c r="H1743" s="84"/>
      <c r="I1743" s="84"/>
      <c r="J1743" s="84"/>
      <c r="K1743" s="84"/>
      <c r="L1743" s="84"/>
      <c r="M1743" s="84"/>
      <c r="N1743" s="84"/>
      <c r="O1743" s="84"/>
      <c r="P1743" s="84"/>
      <c r="Q1743" s="84"/>
      <c r="R1743" s="84"/>
      <c r="S1743" s="84"/>
      <c r="T1743" s="84"/>
      <c r="U1743" s="84"/>
      <c r="V1743" s="84"/>
      <c r="W1743" s="84"/>
      <c r="X1743" s="84"/>
      <c r="Y1743" s="84"/>
      <c r="Z1743" s="90"/>
      <c r="AA1743" s="91"/>
      <c r="AB1743" s="91"/>
      <c r="AC1743" s="91"/>
      <c r="AD1743" s="92" t="s">
        <v>4</v>
      </c>
    </row>
    <row r="1744" spans="2:30" ht="19.7" customHeight="1">
      <c r="B1744" s="82" t="s">
        <v>1297</v>
      </c>
      <c r="C1744" s="83" t="s">
        <v>1298</v>
      </c>
      <c r="D1744" s="84"/>
      <c r="E1744" s="84"/>
      <c r="F1744" s="84"/>
      <c r="G1744" s="84"/>
      <c r="H1744" s="84"/>
      <c r="I1744" s="84"/>
      <c r="J1744" s="84"/>
      <c r="K1744" s="84"/>
      <c r="L1744" s="84"/>
      <c r="M1744" s="84"/>
      <c r="N1744" s="84"/>
      <c r="O1744" s="84"/>
      <c r="P1744" s="84"/>
      <c r="Q1744" s="84"/>
      <c r="R1744" s="84"/>
      <c r="S1744" s="84"/>
      <c r="T1744" s="84"/>
      <c r="U1744" s="84"/>
      <c r="V1744" s="84"/>
      <c r="W1744" s="84"/>
      <c r="X1744" s="84"/>
      <c r="Y1744" s="84"/>
      <c r="Z1744" s="85" t="str">
        <f>TEXT(AA1744+AB1744+AC1744,"#,##0")</f>
        <v>19</v>
      </c>
      <c r="AA1744" s="86">
        <f>TRUNC(AA1745)</f>
        <v>0</v>
      </c>
      <c r="AB1744" s="86">
        <f>TRUNC(AB1745)</f>
        <v>0</v>
      </c>
      <c r="AC1744" s="86">
        <f>TRUNC(AC1745)</f>
        <v>19</v>
      </c>
      <c r="AD1744" s="87"/>
    </row>
    <row r="1745" spans="2:30" ht="19.7" customHeight="1">
      <c r="B1745" s="88" t="s">
        <v>592</v>
      </c>
      <c r="C1745" s="89" t="s">
        <v>4</v>
      </c>
      <c r="D1745" s="471">
        <v>134000</v>
      </c>
      <c r="E1745" s="471"/>
      <c r="F1745" s="471"/>
      <c r="G1745" s="471"/>
      <c r="H1745" s="471"/>
      <c r="I1745" s="471" t="s">
        <v>605</v>
      </c>
      <c r="J1745" s="471"/>
      <c r="K1745" s="471">
        <v>1488</v>
      </c>
      <c r="L1745" s="471"/>
      <c r="M1745" s="471"/>
      <c r="N1745" s="84" t="s">
        <v>594</v>
      </c>
      <c r="O1745" s="471" t="s">
        <v>595</v>
      </c>
      <c r="P1745" s="471"/>
      <c r="Q1745" s="471"/>
      <c r="R1745" s="84"/>
      <c r="S1745" s="84"/>
      <c r="T1745" s="84"/>
      <c r="U1745" s="84"/>
      <c r="V1745" s="84"/>
      <c r="W1745" s="84"/>
      <c r="X1745" s="84"/>
      <c r="Y1745" s="84"/>
      <c r="Z1745" s="90"/>
      <c r="AA1745" s="91"/>
      <c r="AB1745" s="91"/>
      <c r="AC1745" s="91">
        <f>TRUNC(D1745*K1745*0.0000001,0)</f>
        <v>19</v>
      </c>
      <c r="AD1745" s="92" t="s">
        <v>4</v>
      </c>
    </row>
    <row r="1746" spans="2:30" ht="19.7" customHeight="1">
      <c r="B1746" s="88" t="s">
        <v>4</v>
      </c>
      <c r="C1746" s="89" t="s">
        <v>4</v>
      </c>
      <c r="D1746" s="84"/>
      <c r="E1746" s="84"/>
      <c r="F1746" s="84"/>
      <c r="G1746" s="84"/>
      <c r="H1746" s="84"/>
      <c r="I1746" s="84"/>
      <c r="J1746" s="84"/>
      <c r="K1746" s="84"/>
      <c r="L1746" s="84"/>
      <c r="M1746" s="84"/>
      <c r="N1746" s="84"/>
      <c r="O1746" s="84"/>
      <c r="P1746" s="84"/>
      <c r="Q1746" s="84"/>
      <c r="R1746" s="84"/>
      <c r="S1746" s="84"/>
      <c r="T1746" s="84"/>
      <c r="U1746" s="84"/>
      <c r="V1746" s="84"/>
      <c r="W1746" s="84"/>
      <c r="X1746" s="84"/>
      <c r="Y1746" s="84"/>
      <c r="Z1746" s="90"/>
      <c r="AA1746" s="91"/>
      <c r="AB1746" s="91"/>
      <c r="AC1746" s="91"/>
      <c r="AD1746" s="92" t="s">
        <v>4</v>
      </c>
    </row>
    <row r="1747" spans="2:30" ht="19.7" customHeight="1">
      <c r="B1747" s="82" t="s">
        <v>1299</v>
      </c>
      <c r="C1747" s="83" t="s">
        <v>1300</v>
      </c>
      <c r="D1747" s="84"/>
      <c r="E1747" s="84"/>
      <c r="F1747" s="84"/>
      <c r="G1747" s="84"/>
      <c r="H1747" s="84"/>
      <c r="I1747" s="84"/>
      <c r="J1747" s="84"/>
      <c r="K1747" s="84"/>
      <c r="L1747" s="84"/>
      <c r="M1747" s="84"/>
      <c r="N1747" s="84"/>
      <c r="O1747" s="84"/>
      <c r="P1747" s="84"/>
      <c r="Q1747" s="84"/>
      <c r="R1747" s="84"/>
      <c r="S1747" s="84"/>
      <c r="T1747" s="84"/>
      <c r="U1747" s="84"/>
      <c r="V1747" s="84"/>
      <c r="W1747" s="84"/>
      <c r="X1747" s="84"/>
      <c r="Y1747" s="84"/>
      <c r="Z1747" s="85" t="str">
        <f>TEXT(AA1747+AB1747+AC1747,"#,##0")</f>
        <v>23</v>
      </c>
      <c r="AA1747" s="86">
        <f>TRUNC(AA1748)</f>
        <v>0</v>
      </c>
      <c r="AB1747" s="86">
        <f>TRUNC(AB1748)</f>
        <v>0</v>
      </c>
      <c r="AC1747" s="86">
        <f>TRUNC(AC1748)</f>
        <v>23</v>
      </c>
      <c r="AD1747" s="87"/>
    </row>
    <row r="1748" spans="2:30" ht="19.7" customHeight="1">
      <c r="B1748" s="88" t="s">
        <v>592</v>
      </c>
      <c r="C1748" s="89" t="s">
        <v>4</v>
      </c>
      <c r="D1748" s="471">
        <v>157000</v>
      </c>
      <c r="E1748" s="471"/>
      <c r="F1748" s="471"/>
      <c r="G1748" s="471"/>
      <c r="H1748" s="471"/>
      <c r="I1748" s="471" t="s">
        <v>605</v>
      </c>
      <c r="J1748" s="471"/>
      <c r="K1748" s="471">
        <v>1488</v>
      </c>
      <c r="L1748" s="471"/>
      <c r="M1748" s="471"/>
      <c r="N1748" s="84" t="s">
        <v>594</v>
      </c>
      <c r="O1748" s="471" t="s">
        <v>595</v>
      </c>
      <c r="P1748" s="471"/>
      <c r="Q1748" s="471"/>
      <c r="R1748" s="84"/>
      <c r="S1748" s="84"/>
      <c r="T1748" s="84"/>
      <c r="U1748" s="84"/>
      <c r="V1748" s="84"/>
      <c r="W1748" s="84"/>
      <c r="X1748" s="84"/>
      <c r="Y1748" s="84"/>
      <c r="Z1748" s="90"/>
      <c r="AA1748" s="91"/>
      <c r="AB1748" s="91"/>
      <c r="AC1748" s="91">
        <f>TRUNC(D1748*K1748*0.0000001,0)</f>
        <v>23</v>
      </c>
      <c r="AD1748" s="92" t="s">
        <v>4</v>
      </c>
    </row>
    <row r="1749" spans="2:30" ht="19.7" customHeight="1">
      <c r="B1749" s="88" t="s">
        <v>4</v>
      </c>
      <c r="C1749" s="89" t="s">
        <v>4</v>
      </c>
      <c r="D1749" s="84"/>
      <c r="E1749" s="84"/>
      <c r="F1749" s="84"/>
      <c r="G1749" s="84"/>
      <c r="H1749" s="84"/>
      <c r="I1749" s="84"/>
      <c r="J1749" s="84"/>
      <c r="K1749" s="84"/>
      <c r="L1749" s="84"/>
      <c r="M1749" s="84"/>
      <c r="N1749" s="84"/>
      <c r="O1749" s="84"/>
      <c r="P1749" s="84"/>
      <c r="Q1749" s="84"/>
      <c r="R1749" s="84"/>
      <c r="S1749" s="84"/>
      <c r="T1749" s="84"/>
      <c r="U1749" s="84"/>
      <c r="V1749" s="84"/>
      <c r="W1749" s="84"/>
      <c r="X1749" s="84"/>
      <c r="Y1749" s="84"/>
      <c r="Z1749" s="90"/>
      <c r="AA1749" s="91"/>
      <c r="AB1749" s="91"/>
      <c r="AC1749" s="91"/>
      <c r="AD1749" s="92" t="s">
        <v>4</v>
      </c>
    </row>
    <row r="1750" spans="2:30" ht="19.7" customHeight="1">
      <c r="B1750" s="82" t="s">
        <v>1301</v>
      </c>
      <c r="C1750" s="83" t="s">
        <v>927</v>
      </c>
      <c r="D1750" s="84"/>
      <c r="E1750" s="84"/>
      <c r="F1750" s="84"/>
      <c r="G1750" s="84"/>
      <c r="H1750" s="84"/>
      <c r="I1750" s="84"/>
      <c r="J1750" s="84"/>
      <c r="K1750" s="84"/>
      <c r="L1750" s="84"/>
      <c r="M1750" s="84"/>
      <c r="N1750" s="84"/>
      <c r="O1750" s="84"/>
      <c r="P1750" s="84"/>
      <c r="Q1750" s="84"/>
      <c r="R1750" s="84"/>
      <c r="S1750" s="84"/>
      <c r="T1750" s="84"/>
      <c r="U1750" s="84"/>
      <c r="V1750" s="84"/>
      <c r="W1750" s="84"/>
      <c r="X1750" s="84"/>
      <c r="Y1750" s="84"/>
      <c r="Z1750" s="85" t="str">
        <f>TEXT(AA1750+AB1750+AC1750,"#,##0")</f>
        <v>27</v>
      </c>
      <c r="AA1750" s="86">
        <f>TRUNC(AA1751)</f>
        <v>0</v>
      </c>
      <c r="AB1750" s="86">
        <f>TRUNC(AB1751)</f>
        <v>0</v>
      </c>
      <c r="AC1750" s="86">
        <f>TRUNC(AC1751)</f>
        <v>27</v>
      </c>
      <c r="AD1750" s="87"/>
    </row>
    <row r="1751" spans="2:30" ht="19.7" customHeight="1">
      <c r="B1751" s="101" t="s">
        <v>592</v>
      </c>
      <c r="C1751" s="102" t="s">
        <v>4</v>
      </c>
      <c r="D1751" s="477">
        <v>188000</v>
      </c>
      <c r="E1751" s="477"/>
      <c r="F1751" s="477"/>
      <c r="G1751" s="477"/>
      <c r="H1751" s="477"/>
      <c r="I1751" s="477" t="s">
        <v>605</v>
      </c>
      <c r="J1751" s="477"/>
      <c r="K1751" s="477">
        <v>1488</v>
      </c>
      <c r="L1751" s="477"/>
      <c r="M1751" s="477"/>
      <c r="N1751" s="103" t="s">
        <v>594</v>
      </c>
      <c r="O1751" s="477" t="s">
        <v>595</v>
      </c>
      <c r="P1751" s="477"/>
      <c r="Q1751" s="477"/>
      <c r="R1751" s="103"/>
      <c r="S1751" s="103"/>
      <c r="T1751" s="103"/>
      <c r="U1751" s="103"/>
      <c r="V1751" s="103"/>
      <c r="W1751" s="103"/>
      <c r="X1751" s="103"/>
      <c r="Y1751" s="103"/>
      <c r="Z1751" s="104"/>
      <c r="AA1751" s="105"/>
      <c r="AB1751" s="105"/>
      <c r="AC1751" s="105">
        <f>TRUNC(D1751*K1751*0.0000001,0)</f>
        <v>27</v>
      </c>
      <c r="AD1751" s="106" t="s">
        <v>4</v>
      </c>
    </row>
    <row r="1752" spans="2:30" ht="19.7" customHeight="1">
      <c r="B1752" s="88" t="s">
        <v>4</v>
      </c>
      <c r="C1752" s="89" t="s">
        <v>4</v>
      </c>
      <c r="D1752" s="84"/>
      <c r="E1752" s="84"/>
      <c r="F1752" s="84"/>
      <c r="G1752" s="84"/>
      <c r="H1752" s="84"/>
      <c r="I1752" s="84"/>
      <c r="J1752" s="84"/>
      <c r="K1752" s="84"/>
      <c r="L1752" s="84"/>
      <c r="M1752" s="84"/>
      <c r="N1752" s="84"/>
      <c r="O1752" s="84"/>
      <c r="P1752" s="84"/>
      <c r="Q1752" s="84"/>
      <c r="R1752" s="84"/>
      <c r="S1752" s="84"/>
      <c r="T1752" s="84"/>
      <c r="U1752" s="84"/>
      <c r="V1752" s="84"/>
      <c r="W1752" s="84"/>
      <c r="X1752" s="84"/>
      <c r="Y1752" s="84"/>
      <c r="Z1752" s="90"/>
      <c r="AA1752" s="91"/>
      <c r="AB1752" s="91"/>
      <c r="AC1752" s="91"/>
      <c r="AD1752" s="92" t="s">
        <v>4</v>
      </c>
    </row>
    <row r="1753" spans="2:30" ht="19.7" customHeight="1">
      <c r="B1753" s="82" t="s">
        <v>1302</v>
      </c>
      <c r="C1753" s="83" t="s">
        <v>917</v>
      </c>
      <c r="D1753" s="84"/>
      <c r="E1753" s="84"/>
      <c r="F1753" s="84"/>
      <c r="G1753" s="84"/>
      <c r="H1753" s="84"/>
      <c r="I1753" s="84"/>
      <c r="J1753" s="84"/>
      <c r="K1753" s="84"/>
      <c r="L1753" s="84"/>
      <c r="M1753" s="84"/>
      <c r="N1753" s="84"/>
      <c r="O1753" s="84"/>
      <c r="P1753" s="84"/>
      <c r="Q1753" s="84"/>
      <c r="R1753" s="84"/>
      <c r="S1753" s="84"/>
      <c r="T1753" s="84"/>
      <c r="U1753" s="84"/>
      <c r="V1753" s="84"/>
      <c r="W1753" s="84"/>
      <c r="X1753" s="84"/>
      <c r="Y1753" s="84"/>
      <c r="Z1753" s="85" t="str">
        <f>TEXT(AA1753+AB1753+AC1753,"#,##0")</f>
        <v>35</v>
      </c>
      <c r="AA1753" s="86">
        <f>TRUNC(AA1754)</f>
        <v>0</v>
      </c>
      <c r="AB1753" s="86">
        <f>TRUNC(AB1754)</f>
        <v>0</v>
      </c>
      <c r="AC1753" s="86">
        <f>TRUNC(AC1754)</f>
        <v>35</v>
      </c>
      <c r="AD1753" s="87"/>
    </row>
    <row r="1754" spans="2:30" ht="19.7" customHeight="1">
      <c r="B1754" s="88" t="s">
        <v>592</v>
      </c>
      <c r="C1754" s="89" t="s">
        <v>4</v>
      </c>
      <c r="D1754" s="471">
        <v>239000</v>
      </c>
      <c r="E1754" s="471"/>
      <c r="F1754" s="471"/>
      <c r="G1754" s="471"/>
      <c r="H1754" s="471"/>
      <c r="I1754" s="471" t="s">
        <v>605</v>
      </c>
      <c r="J1754" s="471"/>
      <c r="K1754" s="471">
        <v>1488</v>
      </c>
      <c r="L1754" s="471"/>
      <c r="M1754" s="471"/>
      <c r="N1754" s="84" t="s">
        <v>594</v>
      </c>
      <c r="O1754" s="471" t="s">
        <v>595</v>
      </c>
      <c r="P1754" s="471"/>
      <c r="Q1754" s="471"/>
      <c r="R1754" s="84"/>
      <c r="S1754" s="84"/>
      <c r="T1754" s="84"/>
      <c r="U1754" s="84"/>
      <c r="V1754" s="84"/>
      <c r="W1754" s="84"/>
      <c r="X1754" s="84"/>
      <c r="Y1754" s="84"/>
      <c r="Z1754" s="90"/>
      <c r="AA1754" s="91"/>
      <c r="AB1754" s="91"/>
      <c r="AC1754" s="91">
        <f>TRUNC(D1754*K1754*0.0000001,0)</f>
        <v>35</v>
      </c>
      <c r="AD1754" s="92" t="s">
        <v>4</v>
      </c>
    </row>
    <row r="1755" spans="2:30" ht="19.7" customHeight="1">
      <c r="B1755" s="88" t="s">
        <v>4</v>
      </c>
      <c r="C1755" s="89" t="s">
        <v>4</v>
      </c>
      <c r="D1755" s="84"/>
      <c r="E1755" s="84"/>
      <c r="F1755" s="84"/>
      <c r="G1755" s="84"/>
      <c r="H1755" s="84"/>
      <c r="I1755" s="84"/>
      <c r="J1755" s="84"/>
      <c r="K1755" s="84"/>
      <c r="L1755" s="84"/>
      <c r="M1755" s="84"/>
      <c r="N1755" s="84"/>
      <c r="O1755" s="84"/>
      <c r="P1755" s="84"/>
      <c r="Q1755" s="84"/>
      <c r="R1755" s="84"/>
      <c r="S1755" s="84"/>
      <c r="T1755" s="84"/>
      <c r="U1755" s="84"/>
      <c r="V1755" s="84"/>
      <c r="W1755" s="84"/>
      <c r="X1755" s="84"/>
      <c r="Y1755" s="84"/>
      <c r="Z1755" s="90"/>
      <c r="AA1755" s="91"/>
      <c r="AB1755" s="91"/>
      <c r="AC1755" s="91"/>
      <c r="AD1755" s="92" t="s">
        <v>4</v>
      </c>
    </row>
    <row r="1756" spans="2:30" ht="19.7" customHeight="1">
      <c r="B1756" s="82" t="s">
        <v>1303</v>
      </c>
      <c r="C1756" s="83" t="s">
        <v>919</v>
      </c>
      <c r="D1756" s="84"/>
      <c r="E1756" s="84"/>
      <c r="F1756" s="84"/>
      <c r="G1756" s="84"/>
      <c r="H1756" s="84"/>
      <c r="I1756" s="84"/>
      <c r="J1756" s="84"/>
      <c r="K1756" s="84"/>
      <c r="L1756" s="84"/>
      <c r="M1756" s="84"/>
      <c r="N1756" s="84"/>
      <c r="O1756" s="84"/>
      <c r="P1756" s="84"/>
      <c r="Q1756" s="84"/>
      <c r="R1756" s="84"/>
      <c r="S1756" s="84"/>
      <c r="T1756" s="84"/>
      <c r="U1756" s="84"/>
      <c r="V1756" s="84"/>
      <c r="W1756" s="84"/>
      <c r="X1756" s="84"/>
      <c r="Y1756" s="84"/>
      <c r="Z1756" s="85" t="str">
        <f>TEXT(AA1756+AB1756+AC1756,"#,##0")</f>
        <v>45</v>
      </c>
      <c r="AA1756" s="86">
        <f>TRUNC(AA1757)</f>
        <v>0</v>
      </c>
      <c r="AB1756" s="86">
        <f>TRUNC(AB1757)</f>
        <v>0</v>
      </c>
      <c r="AC1756" s="86">
        <f>TRUNC(AC1757)</f>
        <v>45</v>
      </c>
      <c r="AD1756" s="87"/>
    </row>
    <row r="1757" spans="2:30" ht="19.7" customHeight="1">
      <c r="B1757" s="88" t="s">
        <v>592</v>
      </c>
      <c r="C1757" s="89" t="s">
        <v>4</v>
      </c>
      <c r="D1757" s="471">
        <v>304000</v>
      </c>
      <c r="E1757" s="471"/>
      <c r="F1757" s="471"/>
      <c r="G1757" s="471"/>
      <c r="H1757" s="471"/>
      <c r="I1757" s="471" t="s">
        <v>605</v>
      </c>
      <c r="J1757" s="471"/>
      <c r="K1757" s="471">
        <v>1488</v>
      </c>
      <c r="L1757" s="471"/>
      <c r="M1757" s="471"/>
      <c r="N1757" s="84" t="s">
        <v>594</v>
      </c>
      <c r="O1757" s="471" t="s">
        <v>595</v>
      </c>
      <c r="P1757" s="471"/>
      <c r="Q1757" s="471"/>
      <c r="R1757" s="84"/>
      <c r="S1757" s="84"/>
      <c r="T1757" s="84"/>
      <c r="U1757" s="84"/>
      <c r="V1757" s="84"/>
      <c r="W1757" s="84"/>
      <c r="X1757" s="84"/>
      <c r="Y1757" s="84"/>
      <c r="Z1757" s="90"/>
      <c r="AA1757" s="91"/>
      <c r="AB1757" s="91"/>
      <c r="AC1757" s="91">
        <f>TRUNC(D1757*K1757*0.0000001,0)</f>
        <v>45</v>
      </c>
      <c r="AD1757" s="92" t="s">
        <v>4</v>
      </c>
    </row>
    <row r="1758" spans="2:30" ht="19.7" customHeight="1">
      <c r="B1758" s="88" t="s">
        <v>4</v>
      </c>
      <c r="C1758" s="89" t="s">
        <v>4</v>
      </c>
      <c r="D1758" s="84"/>
      <c r="E1758" s="84"/>
      <c r="F1758" s="84"/>
      <c r="G1758" s="84"/>
      <c r="H1758" s="84"/>
      <c r="I1758" s="84"/>
      <c r="J1758" s="84"/>
      <c r="K1758" s="84"/>
      <c r="L1758" s="84"/>
      <c r="M1758" s="84"/>
      <c r="N1758" s="84"/>
      <c r="O1758" s="84"/>
      <c r="P1758" s="84"/>
      <c r="Q1758" s="84"/>
      <c r="R1758" s="84"/>
      <c r="S1758" s="84"/>
      <c r="T1758" s="84"/>
      <c r="U1758" s="84"/>
      <c r="V1758" s="84"/>
      <c r="W1758" s="84"/>
      <c r="X1758" s="84"/>
      <c r="Y1758" s="84"/>
      <c r="Z1758" s="90"/>
      <c r="AA1758" s="91"/>
      <c r="AB1758" s="91"/>
      <c r="AC1758" s="91"/>
      <c r="AD1758" s="92" t="s">
        <v>4</v>
      </c>
    </row>
    <row r="1759" spans="2:30" ht="19.7" customHeight="1">
      <c r="B1759" s="82" t="s">
        <v>1304</v>
      </c>
      <c r="C1759" s="83" t="s">
        <v>921</v>
      </c>
      <c r="D1759" s="84"/>
      <c r="E1759" s="84"/>
      <c r="F1759" s="84"/>
      <c r="G1759" s="84"/>
      <c r="H1759" s="84"/>
      <c r="I1759" s="84"/>
      <c r="J1759" s="84"/>
      <c r="K1759" s="84"/>
      <c r="L1759" s="84"/>
      <c r="M1759" s="84"/>
      <c r="N1759" s="84"/>
      <c r="O1759" s="84"/>
      <c r="P1759" s="84"/>
      <c r="Q1759" s="84"/>
      <c r="R1759" s="84"/>
      <c r="S1759" s="84"/>
      <c r="T1759" s="84"/>
      <c r="U1759" s="84"/>
      <c r="V1759" s="84"/>
      <c r="W1759" s="84"/>
      <c r="X1759" s="84"/>
      <c r="Y1759" s="84"/>
      <c r="Z1759" s="85" t="str">
        <f>TEXT(AA1759+AB1759+AC1759,"#,##0")</f>
        <v>59</v>
      </c>
      <c r="AA1759" s="86">
        <f>TRUNC(AA1760)</f>
        <v>0</v>
      </c>
      <c r="AB1759" s="86">
        <f>TRUNC(AB1760)</f>
        <v>0</v>
      </c>
      <c r="AC1759" s="86">
        <f>TRUNC(AC1760)</f>
        <v>59</v>
      </c>
      <c r="AD1759" s="87"/>
    </row>
    <row r="1760" spans="2:30" ht="19.7" customHeight="1">
      <c r="B1760" s="88" t="s">
        <v>592</v>
      </c>
      <c r="C1760" s="89" t="s">
        <v>4</v>
      </c>
      <c r="D1760" s="471">
        <v>402000</v>
      </c>
      <c r="E1760" s="471"/>
      <c r="F1760" s="471"/>
      <c r="G1760" s="471"/>
      <c r="H1760" s="471"/>
      <c r="I1760" s="471" t="s">
        <v>605</v>
      </c>
      <c r="J1760" s="471"/>
      <c r="K1760" s="471">
        <v>1488</v>
      </c>
      <c r="L1760" s="471"/>
      <c r="M1760" s="471"/>
      <c r="N1760" s="84" t="s">
        <v>594</v>
      </c>
      <c r="O1760" s="471" t="s">
        <v>595</v>
      </c>
      <c r="P1760" s="471"/>
      <c r="Q1760" s="471"/>
      <c r="R1760" s="84"/>
      <c r="S1760" s="84"/>
      <c r="T1760" s="84"/>
      <c r="U1760" s="84"/>
      <c r="V1760" s="84"/>
      <c r="W1760" s="84"/>
      <c r="X1760" s="84"/>
      <c r="Y1760" s="84"/>
      <c r="Z1760" s="90"/>
      <c r="AA1760" s="91"/>
      <c r="AB1760" s="91"/>
      <c r="AC1760" s="91">
        <f>TRUNC(D1760*K1760*0.0000001,0)</f>
        <v>59</v>
      </c>
      <c r="AD1760" s="92" t="s">
        <v>4</v>
      </c>
    </row>
    <row r="1761" spans="2:30" ht="19.7" customHeight="1">
      <c r="B1761" s="88" t="s">
        <v>4</v>
      </c>
      <c r="C1761" s="89" t="s">
        <v>4</v>
      </c>
      <c r="D1761" s="84"/>
      <c r="E1761" s="84"/>
      <c r="F1761" s="84"/>
      <c r="G1761" s="84"/>
      <c r="H1761" s="84"/>
      <c r="I1761" s="84"/>
      <c r="J1761" s="84"/>
      <c r="K1761" s="84"/>
      <c r="L1761" s="84"/>
      <c r="M1761" s="84"/>
      <c r="N1761" s="84"/>
      <c r="O1761" s="84"/>
      <c r="P1761" s="84"/>
      <c r="Q1761" s="84"/>
      <c r="R1761" s="84"/>
      <c r="S1761" s="84"/>
      <c r="T1761" s="84"/>
      <c r="U1761" s="84"/>
      <c r="V1761" s="84"/>
      <c r="W1761" s="84"/>
      <c r="X1761" s="84"/>
      <c r="Y1761" s="84"/>
      <c r="Z1761" s="90"/>
      <c r="AA1761" s="91"/>
      <c r="AB1761" s="91"/>
      <c r="AC1761" s="91"/>
      <c r="AD1761" s="92" t="s">
        <v>4</v>
      </c>
    </row>
    <row r="1762" spans="2:30" ht="19.7" customHeight="1">
      <c r="B1762" s="82" t="s">
        <v>1305</v>
      </c>
      <c r="C1762" s="83" t="s">
        <v>923</v>
      </c>
      <c r="D1762" s="84"/>
      <c r="E1762" s="84"/>
      <c r="F1762" s="84"/>
      <c r="G1762" s="84"/>
      <c r="H1762" s="84"/>
      <c r="I1762" s="84"/>
      <c r="J1762" s="84"/>
      <c r="K1762" s="84"/>
      <c r="L1762" s="84"/>
      <c r="M1762" s="84"/>
      <c r="N1762" s="84"/>
      <c r="O1762" s="84"/>
      <c r="P1762" s="84"/>
      <c r="Q1762" s="84"/>
      <c r="R1762" s="84"/>
      <c r="S1762" s="84"/>
      <c r="T1762" s="84"/>
      <c r="U1762" s="84"/>
      <c r="V1762" s="84"/>
      <c r="W1762" s="84"/>
      <c r="X1762" s="84"/>
      <c r="Y1762" s="84"/>
      <c r="Z1762" s="85" t="str">
        <f>TEXT(AA1762+AB1762+AC1762,"#,##0")</f>
        <v>73</v>
      </c>
      <c r="AA1762" s="86">
        <f>TRUNC(AA1763)</f>
        <v>0</v>
      </c>
      <c r="AB1762" s="86">
        <f>TRUNC(AB1763)</f>
        <v>0</v>
      </c>
      <c r="AC1762" s="86">
        <f>TRUNC(AC1763)</f>
        <v>73</v>
      </c>
      <c r="AD1762" s="87"/>
    </row>
    <row r="1763" spans="2:30" ht="19.7" customHeight="1">
      <c r="B1763" s="88" t="s">
        <v>592</v>
      </c>
      <c r="C1763" s="89" t="s">
        <v>4</v>
      </c>
      <c r="D1763" s="471">
        <v>491000</v>
      </c>
      <c r="E1763" s="471"/>
      <c r="F1763" s="471"/>
      <c r="G1763" s="471"/>
      <c r="H1763" s="471"/>
      <c r="I1763" s="471" t="s">
        <v>605</v>
      </c>
      <c r="J1763" s="471"/>
      <c r="K1763" s="471">
        <v>1488</v>
      </c>
      <c r="L1763" s="471"/>
      <c r="M1763" s="471"/>
      <c r="N1763" s="84" t="s">
        <v>594</v>
      </c>
      <c r="O1763" s="471" t="s">
        <v>595</v>
      </c>
      <c r="P1763" s="471"/>
      <c r="Q1763" s="471"/>
      <c r="R1763" s="84"/>
      <c r="S1763" s="84"/>
      <c r="T1763" s="84"/>
      <c r="U1763" s="84"/>
      <c r="V1763" s="84"/>
      <c r="W1763" s="84"/>
      <c r="X1763" s="84"/>
      <c r="Y1763" s="84"/>
      <c r="Z1763" s="90"/>
      <c r="AA1763" s="91"/>
      <c r="AB1763" s="91"/>
      <c r="AC1763" s="91">
        <f>TRUNC(D1763*K1763*0.0000001,0)</f>
        <v>73</v>
      </c>
      <c r="AD1763" s="92" t="s">
        <v>4</v>
      </c>
    </row>
    <row r="1764" spans="2:30" ht="19.7" customHeight="1">
      <c r="B1764" s="88" t="s">
        <v>4</v>
      </c>
      <c r="C1764" s="89" t="s">
        <v>4</v>
      </c>
      <c r="D1764" s="84"/>
      <c r="E1764" s="84"/>
      <c r="F1764" s="84"/>
      <c r="G1764" s="84"/>
      <c r="H1764" s="84"/>
      <c r="I1764" s="84"/>
      <c r="J1764" s="84"/>
      <c r="K1764" s="84"/>
      <c r="L1764" s="84"/>
      <c r="M1764" s="84"/>
      <c r="N1764" s="84"/>
      <c r="O1764" s="84"/>
      <c r="P1764" s="84"/>
      <c r="Q1764" s="84"/>
      <c r="R1764" s="84"/>
      <c r="S1764" s="84"/>
      <c r="T1764" s="84"/>
      <c r="U1764" s="84"/>
      <c r="V1764" s="84"/>
      <c r="W1764" s="84"/>
      <c r="X1764" s="84"/>
      <c r="Y1764" s="84"/>
      <c r="Z1764" s="90"/>
      <c r="AA1764" s="91"/>
      <c r="AB1764" s="91"/>
      <c r="AC1764" s="91"/>
      <c r="AD1764" s="92" t="s">
        <v>4</v>
      </c>
    </row>
    <row r="1765" spans="2:30" ht="19.7" customHeight="1">
      <c r="B1765" s="82" t="s">
        <v>1306</v>
      </c>
      <c r="C1765" s="83" t="s">
        <v>925</v>
      </c>
      <c r="D1765" s="84"/>
      <c r="E1765" s="84"/>
      <c r="F1765" s="84"/>
      <c r="G1765" s="84"/>
      <c r="H1765" s="84"/>
      <c r="I1765" s="84"/>
      <c r="J1765" s="84"/>
      <c r="K1765" s="84"/>
      <c r="L1765" s="84"/>
      <c r="M1765" s="84"/>
      <c r="N1765" s="84"/>
      <c r="O1765" s="84"/>
      <c r="P1765" s="84"/>
      <c r="Q1765" s="84"/>
      <c r="R1765" s="84"/>
      <c r="S1765" s="84"/>
      <c r="T1765" s="84"/>
      <c r="U1765" s="84"/>
      <c r="V1765" s="84"/>
      <c r="W1765" s="84"/>
      <c r="X1765" s="84"/>
      <c r="Y1765" s="84"/>
      <c r="Z1765" s="85" t="str">
        <f>TEXT(AA1765+AB1765+AC1765,"#,##0")</f>
        <v>105</v>
      </c>
      <c r="AA1765" s="86">
        <f>TRUNC(AA1766)</f>
        <v>0</v>
      </c>
      <c r="AB1765" s="86">
        <f>TRUNC(AB1766)</f>
        <v>0</v>
      </c>
      <c r="AC1765" s="86">
        <f>TRUNC(AC1766)</f>
        <v>105</v>
      </c>
      <c r="AD1765" s="87"/>
    </row>
    <row r="1766" spans="2:30" ht="19.7" customHeight="1">
      <c r="B1766" s="88" t="s">
        <v>592</v>
      </c>
      <c r="C1766" s="89" t="s">
        <v>4</v>
      </c>
      <c r="D1766" s="471">
        <v>706000</v>
      </c>
      <c r="E1766" s="471"/>
      <c r="F1766" s="471"/>
      <c r="G1766" s="471"/>
      <c r="H1766" s="471"/>
      <c r="I1766" s="471" t="s">
        <v>605</v>
      </c>
      <c r="J1766" s="471"/>
      <c r="K1766" s="471">
        <v>1488</v>
      </c>
      <c r="L1766" s="471"/>
      <c r="M1766" s="471"/>
      <c r="N1766" s="84" t="s">
        <v>594</v>
      </c>
      <c r="O1766" s="471" t="s">
        <v>595</v>
      </c>
      <c r="P1766" s="471"/>
      <c r="Q1766" s="471"/>
      <c r="R1766" s="84"/>
      <c r="S1766" s="84"/>
      <c r="T1766" s="84"/>
      <c r="U1766" s="84"/>
      <c r="V1766" s="84"/>
      <c r="W1766" s="84"/>
      <c r="X1766" s="84"/>
      <c r="Y1766" s="84"/>
      <c r="Z1766" s="90"/>
      <c r="AA1766" s="91"/>
      <c r="AB1766" s="91"/>
      <c r="AC1766" s="91">
        <f>TRUNC(D1766*K1766*0.0000001,0)</f>
        <v>105</v>
      </c>
      <c r="AD1766" s="92" t="s">
        <v>4</v>
      </c>
    </row>
    <row r="1767" spans="2:30" ht="19.7" customHeight="1">
      <c r="B1767" s="88" t="s">
        <v>4</v>
      </c>
      <c r="C1767" s="89" t="s">
        <v>4</v>
      </c>
      <c r="D1767" s="84"/>
      <c r="E1767" s="84"/>
      <c r="F1767" s="84"/>
      <c r="G1767" s="84"/>
      <c r="H1767" s="84"/>
      <c r="I1767" s="84"/>
      <c r="J1767" s="84"/>
      <c r="K1767" s="84"/>
      <c r="L1767" s="84"/>
      <c r="M1767" s="84"/>
      <c r="N1767" s="84"/>
      <c r="O1767" s="84"/>
      <c r="P1767" s="84"/>
      <c r="Q1767" s="84"/>
      <c r="R1767" s="84"/>
      <c r="S1767" s="84"/>
      <c r="T1767" s="84"/>
      <c r="U1767" s="84"/>
      <c r="V1767" s="84"/>
      <c r="W1767" s="84"/>
      <c r="X1767" s="84"/>
      <c r="Y1767" s="84"/>
      <c r="Z1767" s="90"/>
      <c r="AA1767" s="91"/>
      <c r="AB1767" s="91"/>
      <c r="AC1767" s="91"/>
      <c r="AD1767" s="92" t="s">
        <v>4</v>
      </c>
    </row>
    <row r="1768" spans="2:30" ht="19.7" customHeight="1">
      <c r="B1768" s="82" t="s">
        <v>1307</v>
      </c>
      <c r="C1768" s="83" t="s">
        <v>937</v>
      </c>
      <c r="D1768" s="84"/>
      <c r="E1768" s="84"/>
      <c r="F1768" s="84"/>
      <c r="G1768" s="84"/>
      <c r="H1768" s="84"/>
      <c r="I1768" s="84"/>
      <c r="J1768" s="84"/>
      <c r="K1768" s="84"/>
      <c r="L1768" s="84"/>
      <c r="M1768" s="84"/>
      <c r="N1768" s="84"/>
      <c r="O1768" s="84"/>
      <c r="P1768" s="84"/>
      <c r="Q1768" s="84"/>
      <c r="R1768" s="84"/>
      <c r="S1768" s="84"/>
      <c r="T1768" s="84"/>
      <c r="U1768" s="84"/>
      <c r="V1768" s="84"/>
      <c r="W1768" s="84"/>
      <c r="X1768" s="84"/>
      <c r="Y1768" s="84"/>
      <c r="Z1768" s="85" t="str">
        <f>TEXT(AA1768+AB1768+AC1768,"#,##0")</f>
        <v>137</v>
      </c>
      <c r="AA1768" s="86">
        <f>TRUNC(AA1769)</f>
        <v>0</v>
      </c>
      <c r="AB1768" s="86">
        <f>TRUNC(AB1769)</f>
        <v>0</v>
      </c>
      <c r="AC1768" s="86">
        <f>TRUNC(AC1769)</f>
        <v>137</v>
      </c>
      <c r="AD1768" s="87"/>
    </row>
    <row r="1769" spans="2:30" ht="19.7" customHeight="1">
      <c r="B1769" s="88" t="s">
        <v>592</v>
      </c>
      <c r="C1769" s="89" t="s">
        <v>4</v>
      </c>
      <c r="D1769" s="471">
        <v>926000</v>
      </c>
      <c r="E1769" s="471"/>
      <c r="F1769" s="471"/>
      <c r="G1769" s="471"/>
      <c r="H1769" s="471"/>
      <c r="I1769" s="471" t="s">
        <v>605</v>
      </c>
      <c r="J1769" s="471"/>
      <c r="K1769" s="471">
        <v>1488</v>
      </c>
      <c r="L1769" s="471"/>
      <c r="M1769" s="471"/>
      <c r="N1769" s="84" t="s">
        <v>594</v>
      </c>
      <c r="O1769" s="471" t="s">
        <v>595</v>
      </c>
      <c r="P1769" s="471"/>
      <c r="Q1769" s="471"/>
      <c r="R1769" s="84"/>
      <c r="S1769" s="84"/>
      <c r="T1769" s="84"/>
      <c r="U1769" s="84"/>
      <c r="V1769" s="84"/>
      <c r="W1769" s="84"/>
      <c r="X1769" s="84"/>
      <c r="Y1769" s="84"/>
      <c r="Z1769" s="90"/>
      <c r="AA1769" s="91"/>
      <c r="AB1769" s="91"/>
      <c r="AC1769" s="91">
        <f>TRUNC(D1769*K1769*0.0000001,0)</f>
        <v>137</v>
      </c>
      <c r="AD1769" s="92" t="s">
        <v>4</v>
      </c>
    </row>
    <row r="1770" spans="2:30" ht="19.7" customHeight="1">
      <c r="B1770" s="88" t="s">
        <v>4</v>
      </c>
      <c r="C1770" s="89" t="s">
        <v>4</v>
      </c>
      <c r="D1770" s="84"/>
      <c r="E1770" s="84"/>
      <c r="F1770" s="84"/>
      <c r="G1770" s="84"/>
      <c r="H1770" s="84"/>
      <c r="I1770" s="84"/>
      <c r="J1770" s="84"/>
      <c r="K1770" s="84"/>
      <c r="L1770" s="84"/>
      <c r="M1770" s="84"/>
      <c r="N1770" s="84"/>
      <c r="O1770" s="84"/>
      <c r="P1770" s="84"/>
      <c r="Q1770" s="84"/>
      <c r="R1770" s="84"/>
      <c r="S1770" s="84"/>
      <c r="T1770" s="84"/>
      <c r="U1770" s="84"/>
      <c r="V1770" s="84"/>
      <c r="W1770" s="84"/>
      <c r="X1770" s="84"/>
      <c r="Y1770" s="84"/>
      <c r="Z1770" s="90"/>
      <c r="AA1770" s="91"/>
      <c r="AB1770" s="91"/>
      <c r="AC1770" s="91"/>
      <c r="AD1770" s="92" t="s">
        <v>4</v>
      </c>
    </row>
    <row r="1771" spans="2:30" ht="19.7" customHeight="1">
      <c r="B1771" s="82" t="s">
        <v>1308</v>
      </c>
      <c r="C1771" s="83" t="s">
        <v>939</v>
      </c>
      <c r="D1771" s="84"/>
      <c r="E1771" s="84"/>
      <c r="F1771" s="84"/>
      <c r="G1771" s="84"/>
      <c r="H1771" s="84"/>
      <c r="I1771" s="84"/>
      <c r="J1771" s="84"/>
      <c r="K1771" s="84"/>
      <c r="L1771" s="84"/>
      <c r="M1771" s="84"/>
      <c r="N1771" s="84"/>
      <c r="O1771" s="84"/>
      <c r="P1771" s="84"/>
      <c r="Q1771" s="84"/>
      <c r="R1771" s="84"/>
      <c r="S1771" s="84"/>
      <c r="T1771" s="84"/>
      <c r="U1771" s="84"/>
      <c r="V1771" s="84"/>
      <c r="W1771" s="84"/>
      <c r="X1771" s="84"/>
      <c r="Y1771" s="84"/>
      <c r="Z1771" s="85" t="str">
        <f>TEXT(AA1771+AB1771+AC1771,"#,##0")</f>
        <v>189</v>
      </c>
      <c r="AA1771" s="86">
        <f>TRUNC(AA1772)</f>
        <v>0</v>
      </c>
      <c r="AB1771" s="86">
        <f>TRUNC(AB1772)</f>
        <v>0</v>
      </c>
      <c r="AC1771" s="86">
        <f>TRUNC(AC1772)</f>
        <v>189</v>
      </c>
      <c r="AD1771" s="87"/>
    </row>
    <row r="1772" spans="2:30" ht="19.7" customHeight="1">
      <c r="B1772" s="88" t="s">
        <v>592</v>
      </c>
      <c r="C1772" s="89" t="s">
        <v>4</v>
      </c>
      <c r="D1772" s="471">
        <v>1272000</v>
      </c>
      <c r="E1772" s="471"/>
      <c r="F1772" s="471"/>
      <c r="G1772" s="471"/>
      <c r="H1772" s="471"/>
      <c r="I1772" s="471" t="s">
        <v>605</v>
      </c>
      <c r="J1772" s="471"/>
      <c r="K1772" s="471">
        <v>1488</v>
      </c>
      <c r="L1772" s="471"/>
      <c r="M1772" s="471"/>
      <c r="N1772" s="84" t="s">
        <v>594</v>
      </c>
      <c r="O1772" s="471" t="s">
        <v>595</v>
      </c>
      <c r="P1772" s="471"/>
      <c r="Q1772" s="471"/>
      <c r="R1772" s="84"/>
      <c r="S1772" s="84"/>
      <c r="T1772" s="84"/>
      <c r="U1772" s="84"/>
      <c r="V1772" s="84"/>
      <c r="W1772" s="84"/>
      <c r="X1772" s="84"/>
      <c r="Y1772" s="84"/>
      <c r="Z1772" s="90"/>
      <c r="AA1772" s="91"/>
      <c r="AB1772" s="91"/>
      <c r="AC1772" s="91">
        <f>TRUNC(D1772*K1772*0.0000001,0)</f>
        <v>189</v>
      </c>
      <c r="AD1772" s="92" t="s">
        <v>4</v>
      </c>
    </row>
    <row r="1773" spans="2:30" ht="19.7" customHeight="1">
      <c r="B1773" s="88" t="s">
        <v>4</v>
      </c>
      <c r="C1773" s="89" t="s">
        <v>4</v>
      </c>
      <c r="D1773" s="84"/>
      <c r="E1773" s="84"/>
      <c r="F1773" s="84"/>
      <c r="G1773" s="84"/>
      <c r="H1773" s="84"/>
      <c r="I1773" s="84"/>
      <c r="J1773" s="84"/>
      <c r="K1773" s="84"/>
      <c r="L1773" s="84"/>
      <c r="M1773" s="84"/>
      <c r="N1773" s="84"/>
      <c r="O1773" s="84"/>
      <c r="P1773" s="84"/>
      <c r="Q1773" s="84"/>
      <c r="R1773" s="84"/>
      <c r="S1773" s="84"/>
      <c r="T1773" s="84"/>
      <c r="U1773" s="84"/>
      <c r="V1773" s="84"/>
      <c r="W1773" s="84"/>
      <c r="X1773" s="84"/>
      <c r="Y1773" s="84"/>
      <c r="Z1773" s="90"/>
      <c r="AA1773" s="91"/>
      <c r="AB1773" s="91"/>
      <c r="AC1773" s="91"/>
      <c r="AD1773" s="92" t="s">
        <v>4</v>
      </c>
    </row>
    <row r="1774" spans="2:30" ht="19.7" customHeight="1">
      <c r="B1774" s="82" t="s">
        <v>1309</v>
      </c>
      <c r="C1774" s="83" t="s">
        <v>941</v>
      </c>
      <c r="D1774" s="84"/>
      <c r="E1774" s="84"/>
      <c r="F1774" s="84"/>
      <c r="G1774" s="84"/>
      <c r="H1774" s="84"/>
      <c r="I1774" s="84"/>
      <c r="J1774" s="84"/>
      <c r="K1774" s="84"/>
      <c r="L1774" s="84"/>
      <c r="M1774" s="84"/>
      <c r="N1774" s="84"/>
      <c r="O1774" s="84"/>
      <c r="P1774" s="84"/>
      <c r="Q1774" s="84"/>
      <c r="R1774" s="84"/>
      <c r="S1774" s="84"/>
      <c r="T1774" s="84"/>
      <c r="U1774" s="84"/>
      <c r="V1774" s="84"/>
      <c r="W1774" s="84"/>
      <c r="X1774" s="84"/>
      <c r="Y1774" s="84"/>
      <c r="Z1774" s="85" t="str">
        <f>TEXT(AA1774+AB1774+AC1774,"#,##0")</f>
        <v>230</v>
      </c>
      <c r="AA1774" s="86">
        <f>TRUNC(AA1775)</f>
        <v>0</v>
      </c>
      <c r="AB1774" s="86">
        <f>TRUNC(AB1775)</f>
        <v>0</v>
      </c>
      <c r="AC1774" s="86">
        <f>TRUNC(AC1775)</f>
        <v>230</v>
      </c>
      <c r="AD1774" s="87"/>
    </row>
    <row r="1775" spans="2:30" ht="19.7" customHeight="1">
      <c r="B1775" s="88" t="s">
        <v>592</v>
      </c>
      <c r="C1775" s="89" t="s">
        <v>4</v>
      </c>
      <c r="D1775" s="471">
        <v>1546000</v>
      </c>
      <c r="E1775" s="471"/>
      <c r="F1775" s="471"/>
      <c r="G1775" s="471"/>
      <c r="H1775" s="471"/>
      <c r="I1775" s="471" t="s">
        <v>605</v>
      </c>
      <c r="J1775" s="471"/>
      <c r="K1775" s="471">
        <v>1488</v>
      </c>
      <c r="L1775" s="471"/>
      <c r="M1775" s="471"/>
      <c r="N1775" s="84" t="s">
        <v>594</v>
      </c>
      <c r="O1775" s="471" t="s">
        <v>595</v>
      </c>
      <c r="P1775" s="471"/>
      <c r="Q1775" s="471"/>
      <c r="R1775" s="84"/>
      <c r="S1775" s="84"/>
      <c r="T1775" s="84"/>
      <c r="U1775" s="84"/>
      <c r="V1775" s="84"/>
      <c r="W1775" s="84"/>
      <c r="X1775" s="84"/>
      <c r="Y1775" s="84"/>
      <c r="Z1775" s="90"/>
      <c r="AA1775" s="91"/>
      <c r="AB1775" s="91"/>
      <c r="AC1775" s="91">
        <f>TRUNC(D1775*K1775*0.0000001,0)</f>
        <v>230</v>
      </c>
      <c r="AD1775" s="92" t="s">
        <v>4</v>
      </c>
    </row>
    <row r="1776" spans="2:30" ht="19.7" customHeight="1">
      <c r="B1776" s="88" t="s">
        <v>4</v>
      </c>
      <c r="C1776" s="89" t="s">
        <v>4</v>
      </c>
      <c r="D1776" s="84"/>
      <c r="E1776" s="84"/>
      <c r="F1776" s="84"/>
      <c r="G1776" s="84"/>
      <c r="H1776" s="84"/>
      <c r="I1776" s="84"/>
      <c r="J1776" s="84"/>
      <c r="K1776" s="84"/>
      <c r="L1776" s="84"/>
      <c r="M1776" s="84"/>
      <c r="N1776" s="84"/>
      <c r="O1776" s="84"/>
      <c r="P1776" s="84"/>
      <c r="Q1776" s="84"/>
      <c r="R1776" s="84"/>
      <c r="S1776" s="84"/>
      <c r="T1776" s="84"/>
      <c r="U1776" s="84"/>
      <c r="V1776" s="84"/>
      <c r="W1776" s="84"/>
      <c r="X1776" s="84"/>
      <c r="Y1776" s="84"/>
      <c r="Z1776" s="90"/>
      <c r="AA1776" s="91"/>
      <c r="AB1776" s="91"/>
      <c r="AC1776" s="91"/>
      <c r="AD1776" s="92" t="s">
        <v>4</v>
      </c>
    </row>
    <row r="1777" spans="2:30" ht="19.7" customHeight="1">
      <c r="B1777" s="107" t="s">
        <v>1310</v>
      </c>
      <c r="C1777" s="108" t="s">
        <v>1311</v>
      </c>
      <c r="D1777" s="103"/>
      <c r="E1777" s="103"/>
      <c r="F1777" s="103"/>
      <c r="G1777" s="103"/>
      <c r="H1777" s="103"/>
      <c r="I1777" s="103"/>
      <c r="J1777" s="103"/>
      <c r="K1777" s="103"/>
      <c r="L1777" s="103"/>
      <c r="M1777" s="103"/>
      <c r="N1777" s="103"/>
      <c r="O1777" s="103"/>
      <c r="P1777" s="103"/>
      <c r="Q1777" s="103"/>
      <c r="R1777" s="103"/>
      <c r="S1777" s="103"/>
      <c r="T1777" s="103"/>
      <c r="U1777" s="103"/>
      <c r="V1777" s="103"/>
      <c r="W1777" s="103"/>
      <c r="X1777" s="103"/>
      <c r="Y1777" s="103"/>
      <c r="Z1777" s="109" t="str">
        <f>TEXT(AA1777+AB1777+AC1777,"#,##0")</f>
        <v>263</v>
      </c>
      <c r="AA1777" s="110">
        <f>TRUNC(AA1778)</f>
        <v>0</v>
      </c>
      <c r="AB1777" s="110">
        <f>TRUNC(AB1778)</f>
        <v>0</v>
      </c>
      <c r="AC1777" s="110">
        <f>TRUNC(AC1778)</f>
        <v>263</v>
      </c>
      <c r="AD1777" s="111"/>
    </row>
    <row r="1778" spans="2:30" ht="19.7" customHeight="1">
      <c r="B1778" s="88" t="s">
        <v>592</v>
      </c>
      <c r="C1778" s="89" t="s">
        <v>4</v>
      </c>
      <c r="D1778" s="471">
        <v>1772000</v>
      </c>
      <c r="E1778" s="471"/>
      <c r="F1778" s="471"/>
      <c r="G1778" s="471"/>
      <c r="H1778" s="471"/>
      <c r="I1778" s="471" t="s">
        <v>605</v>
      </c>
      <c r="J1778" s="471"/>
      <c r="K1778" s="471">
        <v>1488</v>
      </c>
      <c r="L1778" s="471"/>
      <c r="M1778" s="471"/>
      <c r="N1778" s="84" t="s">
        <v>594</v>
      </c>
      <c r="O1778" s="471" t="s">
        <v>595</v>
      </c>
      <c r="P1778" s="471"/>
      <c r="Q1778" s="471"/>
      <c r="R1778" s="84"/>
      <c r="S1778" s="84"/>
      <c r="T1778" s="84"/>
      <c r="U1778" s="84"/>
      <c r="V1778" s="84"/>
      <c r="W1778" s="84"/>
      <c r="X1778" s="84"/>
      <c r="Y1778" s="84"/>
      <c r="Z1778" s="90"/>
      <c r="AA1778" s="91"/>
      <c r="AB1778" s="91"/>
      <c r="AC1778" s="91">
        <f>TRUNC(D1778*K1778*0.0000001,0)</f>
        <v>263</v>
      </c>
      <c r="AD1778" s="92" t="s">
        <v>4</v>
      </c>
    </row>
    <row r="1779" spans="2:30" ht="19.7" customHeight="1">
      <c r="B1779" s="88" t="s">
        <v>4</v>
      </c>
      <c r="C1779" s="89" t="s">
        <v>4</v>
      </c>
      <c r="D1779" s="84"/>
      <c r="E1779" s="84"/>
      <c r="F1779" s="84"/>
      <c r="G1779" s="84"/>
      <c r="H1779" s="84"/>
      <c r="I1779" s="84"/>
      <c r="J1779" s="84"/>
      <c r="K1779" s="84"/>
      <c r="L1779" s="84"/>
      <c r="M1779" s="84"/>
      <c r="N1779" s="84"/>
      <c r="O1779" s="84"/>
      <c r="P1779" s="84"/>
      <c r="Q1779" s="84"/>
      <c r="R1779" s="84"/>
      <c r="S1779" s="84"/>
      <c r="T1779" s="84"/>
      <c r="U1779" s="84"/>
      <c r="V1779" s="84"/>
      <c r="W1779" s="84"/>
      <c r="X1779" s="84"/>
      <c r="Y1779" s="84"/>
      <c r="Z1779" s="90"/>
      <c r="AA1779" s="91"/>
      <c r="AB1779" s="91"/>
      <c r="AC1779" s="91"/>
      <c r="AD1779" s="92" t="s">
        <v>4</v>
      </c>
    </row>
    <row r="1780" spans="2:30" ht="19.7" customHeight="1">
      <c r="B1780" s="82" t="s">
        <v>1312</v>
      </c>
      <c r="C1780" s="83" t="s">
        <v>945</v>
      </c>
      <c r="D1780" s="84"/>
      <c r="E1780" s="84"/>
      <c r="F1780" s="84"/>
      <c r="G1780" s="84"/>
      <c r="H1780" s="84"/>
      <c r="I1780" s="84"/>
      <c r="J1780" s="84"/>
      <c r="K1780" s="84"/>
      <c r="L1780" s="84"/>
      <c r="M1780" s="84"/>
      <c r="N1780" s="84"/>
      <c r="O1780" s="84"/>
      <c r="P1780" s="84"/>
      <c r="Q1780" s="84"/>
      <c r="R1780" s="84"/>
      <c r="S1780" s="84"/>
      <c r="T1780" s="84"/>
      <c r="U1780" s="84"/>
      <c r="V1780" s="84"/>
      <c r="W1780" s="84"/>
      <c r="X1780" s="84"/>
      <c r="Y1780" s="84"/>
      <c r="Z1780" s="85" t="str">
        <f>TEXT(AA1780+AB1780+AC1780,"#,##0")</f>
        <v>455</v>
      </c>
      <c r="AA1780" s="86">
        <f>TRUNC(AA1781)</f>
        <v>0</v>
      </c>
      <c r="AB1780" s="86">
        <f>TRUNC(AB1781)</f>
        <v>0</v>
      </c>
      <c r="AC1780" s="86">
        <f>TRUNC(AC1781)</f>
        <v>455</v>
      </c>
      <c r="AD1780" s="87"/>
    </row>
    <row r="1781" spans="2:30" ht="19.7" customHeight="1">
      <c r="B1781" s="88" t="s">
        <v>592</v>
      </c>
      <c r="C1781" s="89" t="s">
        <v>4</v>
      </c>
      <c r="D1781" s="471">
        <v>3064000</v>
      </c>
      <c r="E1781" s="471"/>
      <c r="F1781" s="471"/>
      <c r="G1781" s="471"/>
      <c r="H1781" s="471"/>
      <c r="I1781" s="471" t="s">
        <v>605</v>
      </c>
      <c r="J1781" s="471"/>
      <c r="K1781" s="471">
        <v>1488</v>
      </c>
      <c r="L1781" s="471"/>
      <c r="M1781" s="471"/>
      <c r="N1781" s="84" t="s">
        <v>594</v>
      </c>
      <c r="O1781" s="471" t="s">
        <v>595</v>
      </c>
      <c r="P1781" s="471"/>
      <c r="Q1781" s="471"/>
      <c r="R1781" s="84"/>
      <c r="S1781" s="84"/>
      <c r="T1781" s="84"/>
      <c r="U1781" s="84"/>
      <c r="V1781" s="84"/>
      <c r="W1781" s="84"/>
      <c r="X1781" s="84"/>
      <c r="Y1781" s="84"/>
      <c r="Z1781" s="90"/>
      <c r="AA1781" s="91"/>
      <c r="AB1781" s="91"/>
      <c r="AC1781" s="91">
        <f>TRUNC(D1781*K1781*0.0000001,0)</f>
        <v>455</v>
      </c>
      <c r="AD1781" s="92" t="s">
        <v>4</v>
      </c>
    </row>
    <row r="1782" spans="2:30" ht="19.7" customHeight="1">
      <c r="B1782" s="88" t="s">
        <v>4</v>
      </c>
      <c r="C1782" s="89" t="s">
        <v>4</v>
      </c>
      <c r="D1782" s="84"/>
      <c r="E1782" s="84"/>
      <c r="F1782" s="84"/>
      <c r="G1782" s="84"/>
      <c r="H1782" s="84"/>
      <c r="I1782" s="84"/>
      <c r="J1782" s="84"/>
      <c r="K1782" s="84"/>
      <c r="L1782" s="84"/>
      <c r="M1782" s="84"/>
      <c r="N1782" s="84"/>
      <c r="O1782" s="84"/>
      <c r="P1782" s="84"/>
      <c r="Q1782" s="84"/>
      <c r="R1782" s="84"/>
      <c r="S1782" s="84"/>
      <c r="T1782" s="84"/>
      <c r="U1782" s="84"/>
      <c r="V1782" s="84"/>
      <c r="W1782" s="84"/>
      <c r="X1782" s="84"/>
      <c r="Y1782" s="84"/>
      <c r="Z1782" s="90"/>
      <c r="AA1782" s="91"/>
      <c r="AB1782" s="91"/>
      <c r="AC1782" s="91"/>
      <c r="AD1782" s="92" t="s">
        <v>4</v>
      </c>
    </row>
    <row r="1783" spans="2:30" ht="19.7" customHeight="1">
      <c r="B1783" s="82" t="s">
        <v>1313</v>
      </c>
      <c r="C1783" s="83" t="s">
        <v>1132</v>
      </c>
      <c r="D1783" s="84"/>
      <c r="E1783" s="84"/>
      <c r="F1783" s="84"/>
      <c r="G1783" s="84"/>
      <c r="H1783" s="84"/>
      <c r="I1783" s="84"/>
      <c r="J1783" s="84"/>
      <c r="K1783" s="84"/>
      <c r="L1783" s="84"/>
      <c r="M1783" s="84"/>
      <c r="N1783" s="84"/>
      <c r="O1783" s="84"/>
      <c r="P1783" s="84"/>
      <c r="Q1783" s="84"/>
      <c r="R1783" s="84"/>
      <c r="S1783" s="84"/>
      <c r="T1783" s="84"/>
      <c r="U1783" s="84"/>
      <c r="V1783" s="84"/>
      <c r="W1783" s="84"/>
      <c r="X1783" s="84"/>
      <c r="Y1783" s="84"/>
      <c r="Z1783" s="85" t="str">
        <f>TEXT(AA1783+AB1783+AC1783,"#,##0")</f>
        <v>791</v>
      </c>
      <c r="AA1783" s="86">
        <f>TRUNC(AA1784)</f>
        <v>0</v>
      </c>
      <c r="AB1783" s="86">
        <f>TRUNC(AB1784)</f>
        <v>0</v>
      </c>
      <c r="AC1783" s="86">
        <f>TRUNC(AC1784)</f>
        <v>791</v>
      </c>
      <c r="AD1783" s="87"/>
    </row>
    <row r="1784" spans="2:30" ht="19.7" customHeight="1">
      <c r="B1784" s="88" t="s">
        <v>592</v>
      </c>
      <c r="C1784" s="89" t="s">
        <v>4</v>
      </c>
      <c r="D1784" s="471">
        <v>5322000</v>
      </c>
      <c r="E1784" s="471"/>
      <c r="F1784" s="471"/>
      <c r="G1784" s="471"/>
      <c r="H1784" s="471"/>
      <c r="I1784" s="471" t="s">
        <v>605</v>
      </c>
      <c r="J1784" s="471"/>
      <c r="K1784" s="471">
        <v>1488</v>
      </c>
      <c r="L1784" s="471"/>
      <c r="M1784" s="471"/>
      <c r="N1784" s="84" t="s">
        <v>594</v>
      </c>
      <c r="O1784" s="471" t="s">
        <v>595</v>
      </c>
      <c r="P1784" s="471"/>
      <c r="Q1784" s="471"/>
      <c r="R1784" s="84"/>
      <c r="S1784" s="84"/>
      <c r="T1784" s="84"/>
      <c r="U1784" s="84"/>
      <c r="V1784" s="84"/>
      <c r="W1784" s="84"/>
      <c r="X1784" s="84"/>
      <c r="Y1784" s="84"/>
      <c r="Z1784" s="90"/>
      <c r="AA1784" s="91"/>
      <c r="AB1784" s="91"/>
      <c r="AC1784" s="91">
        <f>TRUNC(D1784*K1784*0.0000001,0)</f>
        <v>791</v>
      </c>
      <c r="AD1784" s="92" t="s">
        <v>4</v>
      </c>
    </row>
    <row r="1785" spans="2:30" ht="19.7" customHeight="1">
      <c r="B1785" s="88" t="s">
        <v>4</v>
      </c>
      <c r="C1785" s="89" t="s">
        <v>4</v>
      </c>
      <c r="D1785" s="84"/>
      <c r="E1785" s="84"/>
      <c r="F1785" s="84"/>
      <c r="G1785" s="84"/>
      <c r="H1785" s="84"/>
      <c r="I1785" s="84"/>
      <c r="J1785" s="84"/>
      <c r="K1785" s="84"/>
      <c r="L1785" s="84"/>
      <c r="M1785" s="84"/>
      <c r="N1785" s="84"/>
      <c r="O1785" s="84"/>
      <c r="P1785" s="84"/>
      <c r="Q1785" s="84"/>
      <c r="R1785" s="84"/>
      <c r="S1785" s="84"/>
      <c r="T1785" s="84"/>
      <c r="U1785" s="84"/>
      <c r="V1785" s="84"/>
      <c r="W1785" s="84"/>
      <c r="X1785" s="84"/>
      <c r="Y1785" s="84"/>
      <c r="Z1785" s="90"/>
      <c r="AA1785" s="91"/>
      <c r="AB1785" s="91"/>
      <c r="AC1785" s="91"/>
      <c r="AD1785" s="92" t="s">
        <v>4</v>
      </c>
    </row>
    <row r="1786" spans="2:30" ht="19.7" customHeight="1">
      <c r="B1786" s="82" t="s">
        <v>1314</v>
      </c>
      <c r="C1786" s="83" t="s">
        <v>1315</v>
      </c>
      <c r="D1786" s="84"/>
      <c r="E1786" s="84"/>
      <c r="F1786" s="84"/>
      <c r="G1786" s="84"/>
      <c r="H1786" s="84"/>
      <c r="I1786" s="84"/>
      <c r="J1786" s="84"/>
      <c r="K1786" s="84"/>
      <c r="L1786" s="84"/>
      <c r="M1786" s="84"/>
      <c r="N1786" s="84"/>
      <c r="O1786" s="84"/>
      <c r="P1786" s="84"/>
      <c r="Q1786" s="84"/>
      <c r="R1786" s="84"/>
      <c r="S1786" s="84"/>
      <c r="T1786" s="84"/>
      <c r="U1786" s="84"/>
      <c r="V1786" s="84"/>
      <c r="W1786" s="84"/>
      <c r="X1786" s="84"/>
      <c r="Y1786" s="84"/>
      <c r="Z1786" s="85" t="str">
        <f>TEXT(AA1786+AB1786+AC1786,"#,##0")</f>
        <v>32,546</v>
      </c>
      <c r="AA1786" s="86">
        <f>TRUNC(AA1787)</f>
        <v>0</v>
      </c>
      <c r="AB1786" s="86">
        <f>TRUNC(AB1787)</f>
        <v>0</v>
      </c>
      <c r="AC1786" s="86">
        <f>TRUNC(AC1787)</f>
        <v>32546</v>
      </c>
      <c r="AD1786" s="87"/>
    </row>
    <row r="1787" spans="2:30" ht="19.7" customHeight="1">
      <c r="B1787" s="88" t="s">
        <v>592</v>
      </c>
      <c r="C1787" s="89" t="s">
        <v>4</v>
      </c>
      <c r="D1787" s="471">
        <v>189651</v>
      </c>
      <c r="E1787" s="471"/>
      <c r="F1787" s="471"/>
      <c r="G1787" s="471"/>
      <c r="H1787" s="471"/>
      <c r="I1787" s="471" t="s">
        <v>593</v>
      </c>
      <c r="J1787" s="471"/>
      <c r="K1787" s="476">
        <f>[186]기계경비적용기준!D7</f>
        <v>1153.3</v>
      </c>
      <c r="L1787" s="471"/>
      <c r="M1787" s="471"/>
      <c r="N1787" s="84" t="s">
        <v>594</v>
      </c>
      <c r="O1787" s="471">
        <v>1488</v>
      </c>
      <c r="P1787" s="471"/>
      <c r="Q1787" s="471"/>
      <c r="R1787" s="84" t="s">
        <v>594</v>
      </c>
      <c r="S1787" s="471" t="s">
        <v>595</v>
      </c>
      <c r="T1787" s="471"/>
      <c r="U1787" s="471"/>
      <c r="V1787" s="84"/>
      <c r="W1787" s="84"/>
      <c r="X1787" s="84"/>
      <c r="Y1787" s="84"/>
      <c r="Z1787" s="90"/>
      <c r="AA1787" s="91"/>
      <c r="AB1787" s="91"/>
      <c r="AC1787" s="91">
        <f>TRUNC(TRUNC(D1787*K1787)/1000) * 1000*O1787*0.0000001</f>
        <v>32546.1312</v>
      </c>
      <c r="AD1787" s="92" t="s">
        <v>4</v>
      </c>
    </row>
    <row r="1788" spans="2:30" ht="19.7" customHeight="1">
      <c r="B1788" s="88" t="s">
        <v>4</v>
      </c>
      <c r="C1788" s="89" t="s">
        <v>4</v>
      </c>
      <c r="D1788" s="84"/>
      <c r="E1788" s="84"/>
      <c r="F1788" s="84"/>
      <c r="G1788" s="84"/>
      <c r="H1788" s="84"/>
      <c r="I1788" s="84"/>
      <c r="J1788" s="84"/>
      <c r="K1788" s="84"/>
      <c r="L1788" s="84"/>
      <c r="M1788" s="84"/>
      <c r="N1788" s="84"/>
      <c r="O1788" s="84"/>
      <c r="P1788" s="84"/>
      <c r="Q1788" s="84"/>
      <c r="R1788" s="84"/>
      <c r="S1788" s="84"/>
      <c r="T1788" s="84"/>
      <c r="U1788" s="84"/>
      <c r="V1788" s="84"/>
      <c r="W1788" s="84"/>
      <c r="X1788" s="84"/>
      <c r="Y1788" s="84"/>
      <c r="Z1788" s="90"/>
      <c r="AA1788" s="91"/>
      <c r="AB1788" s="91"/>
      <c r="AC1788" s="91"/>
      <c r="AD1788" s="92" t="s">
        <v>4</v>
      </c>
    </row>
    <row r="1789" spans="2:30" ht="19.7" customHeight="1">
      <c r="B1789" s="82" t="s">
        <v>1316</v>
      </c>
      <c r="C1789" s="83" t="s">
        <v>1317</v>
      </c>
      <c r="D1789" s="84"/>
      <c r="E1789" s="84"/>
      <c r="F1789" s="84"/>
      <c r="G1789" s="84"/>
      <c r="H1789" s="84"/>
      <c r="I1789" s="84"/>
      <c r="J1789" s="84"/>
      <c r="K1789" s="84"/>
      <c r="L1789" s="84"/>
      <c r="M1789" s="84"/>
      <c r="N1789" s="84"/>
      <c r="O1789" s="84"/>
      <c r="P1789" s="84"/>
      <c r="Q1789" s="84"/>
      <c r="R1789" s="84"/>
      <c r="S1789" s="84"/>
      <c r="T1789" s="84"/>
      <c r="U1789" s="84"/>
      <c r="V1789" s="84"/>
      <c r="W1789" s="84"/>
      <c r="X1789" s="84"/>
      <c r="Y1789" s="84"/>
      <c r="Z1789" s="85" t="str">
        <f>TEXT(AA1789+AB1789+AC1789,"#,##0")</f>
        <v>54</v>
      </c>
      <c r="AA1789" s="86">
        <f>TRUNC(AA1790)</f>
        <v>0</v>
      </c>
      <c r="AB1789" s="86">
        <f>TRUNC(AB1790)</f>
        <v>0</v>
      </c>
      <c r="AC1789" s="86">
        <f>TRUNC(AC1790)</f>
        <v>54</v>
      </c>
      <c r="AD1789" s="87"/>
    </row>
    <row r="1790" spans="2:30" ht="19.7" customHeight="1">
      <c r="B1790" s="88" t="s">
        <v>592</v>
      </c>
      <c r="C1790" s="89" t="s">
        <v>4</v>
      </c>
      <c r="D1790" s="471">
        <v>97000</v>
      </c>
      <c r="E1790" s="471"/>
      <c r="F1790" s="471"/>
      <c r="G1790" s="471"/>
      <c r="H1790" s="471"/>
      <c r="I1790" s="471" t="s">
        <v>605</v>
      </c>
      <c r="J1790" s="471"/>
      <c r="K1790" s="471">
        <v>5625</v>
      </c>
      <c r="L1790" s="471"/>
      <c r="M1790" s="471"/>
      <c r="N1790" s="84" t="s">
        <v>594</v>
      </c>
      <c r="O1790" s="471" t="s">
        <v>595</v>
      </c>
      <c r="P1790" s="471"/>
      <c r="Q1790" s="471"/>
      <c r="R1790" s="84"/>
      <c r="S1790" s="84"/>
      <c r="T1790" s="84"/>
      <c r="U1790" s="84"/>
      <c r="V1790" s="84"/>
      <c r="W1790" s="84"/>
      <c r="X1790" s="84"/>
      <c r="Y1790" s="84"/>
      <c r="Z1790" s="90"/>
      <c r="AA1790" s="91"/>
      <c r="AB1790" s="91"/>
      <c r="AC1790" s="91">
        <f>TRUNC(D1790*K1790*0.0000001,0)</f>
        <v>54</v>
      </c>
      <c r="AD1790" s="92" t="s">
        <v>4</v>
      </c>
    </row>
    <row r="1791" spans="2:30" ht="19.7" customHeight="1">
      <c r="B1791" s="88" t="s">
        <v>4</v>
      </c>
      <c r="C1791" s="89" t="s">
        <v>4</v>
      </c>
      <c r="D1791" s="84"/>
      <c r="E1791" s="84"/>
      <c r="F1791" s="84"/>
      <c r="G1791" s="84"/>
      <c r="H1791" s="84"/>
      <c r="I1791" s="84"/>
      <c r="J1791" s="84"/>
      <c r="K1791" s="84"/>
      <c r="L1791" s="84"/>
      <c r="M1791" s="84"/>
      <c r="N1791" s="84"/>
      <c r="O1791" s="84"/>
      <c r="P1791" s="84"/>
      <c r="Q1791" s="84"/>
      <c r="R1791" s="84"/>
      <c r="S1791" s="84"/>
      <c r="T1791" s="84"/>
      <c r="U1791" s="84"/>
      <c r="V1791" s="84"/>
      <c r="W1791" s="84"/>
      <c r="X1791" s="84"/>
      <c r="Y1791" s="84"/>
      <c r="Z1791" s="90"/>
      <c r="AA1791" s="91"/>
      <c r="AB1791" s="91"/>
      <c r="AC1791" s="91"/>
      <c r="AD1791" s="92" t="s">
        <v>4</v>
      </c>
    </row>
    <row r="1792" spans="2:30" ht="19.7" customHeight="1">
      <c r="B1792" s="82" t="s">
        <v>1318</v>
      </c>
      <c r="C1792" s="83" t="s">
        <v>1319</v>
      </c>
      <c r="D1792" s="84"/>
      <c r="E1792" s="84"/>
      <c r="F1792" s="84"/>
      <c r="G1792" s="84"/>
      <c r="H1792" s="84"/>
      <c r="I1792" s="84"/>
      <c r="J1792" s="84"/>
      <c r="K1792" s="84"/>
      <c r="L1792" s="84"/>
      <c r="M1792" s="84"/>
      <c r="N1792" s="84"/>
      <c r="O1792" s="84"/>
      <c r="P1792" s="84"/>
      <c r="Q1792" s="84"/>
      <c r="R1792" s="84"/>
      <c r="S1792" s="84"/>
      <c r="T1792" s="84"/>
      <c r="U1792" s="84"/>
      <c r="V1792" s="84"/>
      <c r="W1792" s="84"/>
      <c r="X1792" s="84"/>
      <c r="Y1792" s="84"/>
      <c r="Z1792" s="85" t="str">
        <f>TEXT(AA1792+AB1792+AC1792,"#,##0")</f>
        <v>43</v>
      </c>
      <c r="AA1792" s="86">
        <f>TRUNC(AA1793)</f>
        <v>0</v>
      </c>
      <c r="AB1792" s="86">
        <f>TRUNC(AB1793)</f>
        <v>0</v>
      </c>
      <c r="AC1792" s="86">
        <f>TRUNC(AC1793)</f>
        <v>43</v>
      </c>
      <c r="AD1792" s="87"/>
    </row>
    <row r="1793" spans="2:30" ht="19.7" customHeight="1">
      <c r="B1793" s="88" t="s">
        <v>592</v>
      </c>
      <c r="C1793" s="89" t="s">
        <v>4</v>
      </c>
      <c r="D1793" s="471">
        <v>78000</v>
      </c>
      <c r="E1793" s="471"/>
      <c r="F1793" s="471"/>
      <c r="G1793" s="471"/>
      <c r="H1793" s="471"/>
      <c r="I1793" s="471" t="s">
        <v>605</v>
      </c>
      <c r="J1793" s="471"/>
      <c r="K1793" s="471">
        <v>5625</v>
      </c>
      <c r="L1793" s="471"/>
      <c r="M1793" s="471"/>
      <c r="N1793" s="84" t="s">
        <v>594</v>
      </c>
      <c r="O1793" s="471" t="s">
        <v>595</v>
      </c>
      <c r="P1793" s="471"/>
      <c r="Q1793" s="471"/>
      <c r="R1793" s="84"/>
      <c r="S1793" s="84"/>
      <c r="T1793" s="84"/>
      <c r="U1793" s="84"/>
      <c r="V1793" s="84"/>
      <c r="W1793" s="84"/>
      <c r="X1793" s="84"/>
      <c r="Y1793" s="84"/>
      <c r="Z1793" s="90"/>
      <c r="AA1793" s="91"/>
      <c r="AB1793" s="91"/>
      <c r="AC1793" s="91">
        <f>TRUNC(D1793*K1793*0.0000001,0)</f>
        <v>43</v>
      </c>
      <c r="AD1793" s="92" t="s">
        <v>4</v>
      </c>
    </row>
    <row r="1794" spans="2:30" ht="19.7" customHeight="1">
      <c r="B1794" s="88" t="s">
        <v>4</v>
      </c>
      <c r="C1794" s="89" t="s">
        <v>4</v>
      </c>
      <c r="D1794" s="84"/>
      <c r="E1794" s="84"/>
      <c r="F1794" s="84"/>
      <c r="G1794" s="84"/>
      <c r="H1794" s="84"/>
      <c r="I1794" s="84"/>
      <c r="J1794" s="84"/>
      <c r="K1794" s="84"/>
      <c r="L1794" s="84"/>
      <c r="M1794" s="84"/>
      <c r="N1794" s="84"/>
      <c r="O1794" s="84"/>
      <c r="P1794" s="84"/>
      <c r="Q1794" s="84"/>
      <c r="R1794" s="84"/>
      <c r="S1794" s="84"/>
      <c r="T1794" s="84"/>
      <c r="U1794" s="84"/>
      <c r="V1794" s="84"/>
      <c r="W1794" s="84"/>
      <c r="X1794" s="84"/>
      <c r="Y1794" s="84"/>
      <c r="Z1794" s="90"/>
      <c r="AA1794" s="91"/>
      <c r="AB1794" s="91"/>
      <c r="AC1794" s="91"/>
      <c r="AD1794" s="92" t="s">
        <v>4</v>
      </c>
    </row>
    <row r="1795" spans="2:30" ht="19.7" customHeight="1">
      <c r="B1795" s="82" t="s">
        <v>1320</v>
      </c>
      <c r="C1795" s="83" t="s">
        <v>1321</v>
      </c>
      <c r="D1795" s="84"/>
      <c r="E1795" s="84"/>
      <c r="F1795" s="84"/>
      <c r="G1795" s="84"/>
      <c r="H1795" s="84"/>
      <c r="I1795" s="84"/>
      <c r="J1795" s="84"/>
      <c r="K1795" s="84"/>
      <c r="L1795" s="84"/>
      <c r="M1795" s="84"/>
      <c r="N1795" s="84"/>
      <c r="O1795" s="84"/>
      <c r="P1795" s="84"/>
      <c r="Q1795" s="84"/>
      <c r="R1795" s="84"/>
      <c r="S1795" s="84"/>
      <c r="T1795" s="84"/>
      <c r="U1795" s="84"/>
      <c r="V1795" s="84"/>
      <c r="W1795" s="84"/>
      <c r="X1795" s="84"/>
      <c r="Y1795" s="84"/>
      <c r="Z1795" s="85" t="str">
        <f>TEXT(AA1795+AB1795+AC1795,"#,##0")</f>
        <v>42</v>
      </c>
      <c r="AA1795" s="86">
        <f>TRUNC(AA1796)</f>
        <v>0</v>
      </c>
      <c r="AB1795" s="86">
        <f>TRUNC(AB1796)</f>
        <v>0</v>
      </c>
      <c r="AC1795" s="86">
        <f>TRUNC(AC1796)</f>
        <v>42</v>
      </c>
      <c r="AD1795" s="87"/>
    </row>
    <row r="1796" spans="2:30" ht="19.7" customHeight="1">
      <c r="B1796" s="88" t="s">
        <v>592</v>
      </c>
      <c r="C1796" s="89" t="s">
        <v>4</v>
      </c>
      <c r="D1796" s="471">
        <v>76000</v>
      </c>
      <c r="E1796" s="471"/>
      <c r="F1796" s="471"/>
      <c r="G1796" s="471"/>
      <c r="H1796" s="471"/>
      <c r="I1796" s="471" t="s">
        <v>605</v>
      </c>
      <c r="J1796" s="471"/>
      <c r="K1796" s="471">
        <v>5625</v>
      </c>
      <c r="L1796" s="471"/>
      <c r="M1796" s="471"/>
      <c r="N1796" s="84" t="s">
        <v>594</v>
      </c>
      <c r="O1796" s="471" t="s">
        <v>595</v>
      </c>
      <c r="P1796" s="471"/>
      <c r="Q1796" s="471"/>
      <c r="R1796" s="84"/>
      <c r="S1796" s="84"/>
      <c r="T1796" s="84"/>
      <c r="U1796" s="84"/>
      <c r="V1796" s="84"/>
      <c r="W1796" s="84"/>
      <c r="X1796" s="84"/>
      <c r="Y1796" s="84"/>
      <c r="Z1796" s="90"/>
      <c r="AA1796" s="91"/>
      <c r="AB1796" s="91"/>
      <c r="AC1796" s="91">
        <f>TRUNC(D1796*K1796*0.0000001,0)</f>
        <v>42</v>
      </c>
      <c r="AD1796" s="92" t="s">
        <v>4</v>
      </c>
    </row>
    <row r="1797" spans="2:30" ht="19.7" customHeight="1">
      <c r="B1797" s="88" t="s">
        <v>4</v>
      </c>
      <c r="C1797" s="89" t="s">
        <v>4</v>
      </c>
      <c r="D1797" s="84"/>
      <c r="E1797" s="84"/>
      <c r="F1797" s="84"/>
      <c r="G1797" s="84"/>
      <c r="H1797" s="84"/>
      <c r="I1797" s="84"/>
      <c r="J1797" s="84"/>
      <c r="K1797" s="84"/>
      <c r="L1797" s="84"/>
      <c r="M1797" s="84"/>
      <c r="N1797" s="84"/>
      <c r="O1797" s="84"/>
      <c r="P1797" s="84"/>
      <c r="Q1797" s="84"/>
      <c r="R1797" s="84"/>
      <c r="S1797" s="84"/>
      <c r="T1797" s="84"/>
      <c r="U1797" s="84"/>
      <c r="V1797" s="84"/>
      <c r="W1797" s="84"/>
      <c r="X1797" s="84"/>
      <c r="Y1797" s="84"/>
      <c r="Z1797" s="90"/>
      <c r="AA1797" s="91"/>
      <c r="AB1797" s="91"/>
      <c r="AC1797" s="91"/>
      <c r="AD1797" s="92" t="s">
        <v>4</v>
      </c>
    </row>
    <row r="1798" spans="2:30" ht="19.7" customHeight="1">
      <c r="B1798" s="82" t="s">
        <v>1322</v>
      </c>
      <c r="C1798" s="83" t="s">
        <v>1323</v>
      </c>
      <c r="D1798" s="84"/>
      <c r="E1798" s="84"/>
      <c r="F1798" s="84"/>
      <c r="G1798" s="84"/>
      <c r="H1798" s="84"/>
      <c r="I1798" s="84"/>
      <c r="J1798" s="84"/>
      <c r="K1798" s="84"/>
      <c r="L1798" s="84"/>
      <c r="M1798" s="84"/>
      <c r="N1798" s="84"/>
      <c r="O1798" s="84"/>
      <c r="P1798" s="84"/>
      <c r="Q1798" s="84"/>
      <c r="R1798" s="84"/>
      <c r="S1798" s="84"/>
      <c r="T1798" s="84"/>
      <c r="U1798" s="84"/>
      <c r="V1798" s="84"/>
      <c r="W1798" s="84"/>
      <c r="X1798" s="84"/>
      <c r="Y1798" s="84"/>
      <c r="Z1798" s="85" t="str">
        <f>TEXT(AA1798+AB1798+AC1798,"#,##0")</f>
        <v>61</v>
      </c>
      <c r="AA1798" s="86">
        <f>TRUNC(AA1799)</f>
        <v>0</v>
      </c>
      <c r="AB1798" s="86">
        <f>TRUNC(AB1799)</f>
        <v>0</v>
      </c>
      <c r="AC1798" s="86">
        <f>TRUNC(AC1799)</f>
        <v>61</v>
      </c>
      <c r="AD1798" s="87"/>
    </row>
    <row r="1799" spans="2:30" ht="19.7" customHeight="1">
      <c r="B1799" s="88" t="s">
        <v>592</v>
      </c>
      <c r="C1799" s="89" t="s">
        <v>4</v>
      </c>
      <c r="D1799" s="471">
        <v>109000</v>
      </c>
      <c r="E1799" s="471"/>
      <c r="F1799" s="471"/>
      <c r="G1799" s="471"/>
      <c r="H1799" s="471"/>
      <c r="I1799" s="471" t="s">
        <v>605</v>
      </c>
      <c r="J1799" s="471"/>
      <c r="K1799" s="471">
        <v>5625</v>
      </c>
      <c r="L1799" s="471"/>
      <c r="M1799" s="471"/>
      <c r="N1799" s="84" t="s">
        <v>594</v>
      </c>
      <c r="O1799" s="471" t="s">
        <v>595</v>
      </c>
      <c r="P1799" s="471"/>
      <c r="Q1799" s="471"/>
      <c r="R1799" s="84"/>
      <c r="S1799" s="84"/>
      <c r="T1799" s="84"/>
      <c r="U1799" s="84"/>
      <c r="V1799" s="84"/>
      <c r="W1799" s="84"/>
      <c r="X1799" s="84"/>
      <c r="Y1799" s="84"/>
      <c r="Z1799" s="90"/>
      <c r="AA1799" s="91"/>
      <c r="AB1799" s="91"/>
      <c r="AC1799" s="91">
        <f>TRUNC(D1799*K1799*0.0000001,0)</f>
        <v>61</v>
      </c>
      <c r="AD1799" s="92" t="s">
        <v>4</v>
      </c>
    </row>
    <row r="1800" spans="2:30" ht="19.7" customHeight="1">
      <c r="B1800" s="88" t="s">
        <v>4</v>
      </c>
      <c r="C1800" s="89" t="s">
        <v>4</v>
      </c>
      <c r="D1800" s="84"/>
      <c r="E1800" s="84"/>
      <c r="F1800" s="84"/>
      <c r="G1800" s="84"/>
      <c r="H1800" s="84"/>
      <c r="I1800" s="84"/>
      <c r="J1800" s="84"/>
      <c r="K1800" s="84"/>
      <c r="L1800" s="84"/>
      <c r="M1800" s="84"/>
      <c r="N1800" s="84"/>
      <c r="O1800" s="84"/>
      <c r="P1800" s="84"/>
      <c r="Q1800" s="84"/>
      <c r="R1800" s="84"/>
      <c r="S1800" s="84"/>
      <c r="T1800" s="84"/>
      <c r="U1800" s="84"/>
      <c r="V1800" s="84"/>
      <c r="W1800" s="84"/>
      <c r="X1800" s="84"/>
      <c r="Y1800" s="84"/>
      <c r="Z1800" s="90"/>
      <c r="AA1800" s="91"/>
      <c r="AB1800" s="91"/>
      <c r="AC1800" s="91"/>
      <c r="AD1800" s="92" t="s">
        <v>4</v>
      </c>
    </row>
    <row r="1801" spans="2:30" ht="19.7" customHeight="1">
      <c r="B1801" s="82" t="s">
        <v>1324</v>
      </c>
      <c r="C1801" s="83" t="s">
        <v>1325</v>
      </c>
      <c r="D1801" s="84"/>
      <c r="E1801" s="84"/>
      <c r="F1801" s="84"/>
      <c r="G1801" s="84"/>
      <c r="H1801" s="84"/>
      <c r="I1801" s="84"/>
      <c r="J1801" s="84"/>
      <c r="K1801" s="84"/>
      <c r="L1801" s="84"/>
      <c r="M1801" s="84"/>
      <c r="N1801" s="84"/>
      <c r="O1801" s="84"/>
      <c r="P1801" s="84"/>
      <c r="Q1801" s="84"/>
      <c r="R1801" s="84"/>
      <c r="S1801" s="84"/>
      <c r="T1801" s="84"/>
      <c r="U1801" s="84"/>
      <c r="V1801" s="84"/>
      <c r="W1801" s="84"/>
      <c r="X1801" s="84"/>
      <c r="Y1801" s="84"/>
      <c r="Z1801" s="85" t="str">
        <f>TEXT(AA1801+AB1801+AC1801,"#,##0")</f>
        <v>39</v>
      </c>
      <c r="AA1801" s="86">
        <f>TRUNC(AA1802)</f>
        <v>0</v>
      </c>
      <c r="AB1801" s="86">
        <f>TRUNC(AB1802)</f>
        <v>0</v>
      </c>
      <c r="AC1801" s="86">
        <f>TRUNC(AC1802)</f>
        <v>39</v>
      </c>
      <c r="AD1801" s="87"/>
    </row>
    <row r="1802" spans="2:30" ht="19.7" customHeight="1">
      <c r="B1802" s="88" t="s">
        <v>592</v>
      </c>
      <c r="C1802" s="89" t="s">
        <v>4</v>
      </c>
      <c r="D1802" s="471">
        <v>88000</v>
      </c>
      <c r="E1802" s="471"/>
      <c r="F1802" s="471"/>
      <c r="G1802" s="471"/>
      <c r="H1802" s="471"/>
      <c r="I1802" s="471" t="s">
        <v>605</v>
      </c>
      <c r="J1802" s="471"/>
      <c r="K1802" s="471">
        <v>4500</v>
      </c>
      <c r="L1802" s="471"/>
      <c r="M1802" s="471"/>
      <c r="N1802" s="84" t="s">
        <v>594</v>
      </c>
      <c r="O1802" s="471" t="s">
        <v>595</v>
      </c>
      <c r="P1802" s="471"/>
      <c r="Q1802" s="471"/>
      <c r="R1802" s="84"/>
      <c r="S1802" s="84"/>
      <c r="T1802" s="84"/>
      <c r="U1802" s="84"/>
      <c r="V1802" s="84"/>
      <c r="W1802" s="84"/>
      <c r="X1802" s="84"/>
      <c r="Y1802" s="84"/>
      <c r="Z1802" s="90"/>
      <c r="AA1802" s="91"/>
      <c r="AB1802" s="91"/>
      <c r="AC1802" s="91">
        <f>TRUNC(D1802*K1802*0.0000001,0)</f>
        <v>39</v>
      </c>
      <c r="AD1802" s="92" t="s">
        <v>4</v>
      </c>
    </row>
    <row r="1803" spans="2:30" ht="19.7" customHeight="1">
      <c r="B1803" s="101" t="s">
        <v>4</v>
      </c>
      <c r="C1803" s="102" t="s">
        <v>4</v>
      </c>
      <c r="D1803" s="103"/>
      <c r="E1803" s="103"/>
      <c r="F1803" s="103"/>
      <c r="G1803" s="103"/>
      <c r="H1803" s="103"/>
      <c r="I1803" s="103"/>
      <c r="J1803" s="103"/>
      <c r="K1803" s="103"/>
      <c r="L1803" s="103"/>
      <c r="M1803" s="103"/>
      <c r="N1803" s="103"/>
      <c r="O1803" s="103"/>
      <c r="P1803" s="103"/>
      <c r="Q1803" s="103"/>
      <c r="R1803" s="103"/>
      <c r="S1803" s="103"/>
      <c r="T1803" s="103"/>
      <c r="U1803" s="103"/>
      <c r="V1803" s="103"/>
      <c r="W1803" s="103"/>
      <c r="X1803" s="103"/>
      <c r="Y1803" s="103"/>
      <c r="Z1803" s="104"/>
      <c r="AA1803" s="105"/>
      <c r="AB1803" s="105"/>
      <c r="AC1803" s="105"/>
      <c r="AD1803" s="106" t="s">
        <v>4</v>
      </c>
    </row>
    <row r="1804" spans="2:30" ht="19.7" customHeight="1">
      <c r="B1804" s="82" t="s">
        <v>1326</v>
      </c>
      <c r="C1804" s="83" t="s">
        <v>1327</v>
      </c>
      <c r="D1804" s="84"/>
      <c r="E1804" s="84"/>
      <c r="F1804" s="84"/>
      <c r="G1804" s="84"/>
      <c r="H1804" s="84"/>
      <c r="I1804" s="84"/>
      <c r="J1804" s="84"/>
      <c r="K1804" s="84"/>
      <c r="L1804" s="84"/>
      <c r="M1804" s="84"/>
      <c r="N1804" s="84"/>
      <c r="O1804" s="84"/>
      <c r="P1804" s="84"/>
      <c r="Q1804" s="84"/>
      <c r="R1804" s="84"/>
      <c r="S1804" s="84"/>
      <c r="T1804" s="84"/>
      <c r="U1804" s="84"/>
      <c r="V1804" s="84"/>
      <c r="W1804" s="84"/>
      <c r="X1804" s="84"/>
      <c r="Y1804" s="84"/>
      <c r="Z1804" s="85" t="str">
        <f>TEXT(AA1804+AB1804+AC1804,"#,##0")</f>
        <v>11</v>
      </c>
      <c r="AA1804" s="86">
        <f>TRUNC(AA1805)</f>
        <v>0</v>
      </c>
      <c r="AB1804" s="86">
        <f>TRUNC(AB1805)</f>
        <v>0</v>
      </c>
      <c r="AC1804" s="86">
        <f>TRUNC(AC1805)</f>
        <v>11</v>
      </c>
      <c r="AD1804" s="87"/>
    </row>
    <row r="1805" spans="2:30" ht="19.7" customHeight="1">
      <c r="B1805" s="88" t="s">
        <v>592</v>
      </c>
      <c r="C1805" s="89" t="s">
        <v>4</v>
      </c>
      <c r="D1805" s="471">
        <v>23</v>
      </c>
      <c r="E1805" s="471"/>
      <c r="F1805" s="471"/>
      <c r="G1805" s="471"/>
      <c r="H1805" s="471"/>
      <c r="I1805" s="471" t="s">
        <v>593</v>
      </c>
      <c r="J1805" s="471"/>
      <c r="K1805" s="476">
        <f>[186]기계경비적용기준!D7</f>
        <v>1153.3</v>
      </c>
      <c r="L1805" s="471"/>
      <c r="M1805" s="471"/>
      <c r="N1805" s="84" t="s">
        <v>594</v>
      </c>
      <c r="O1805" s="471">
        <v>4500</v>
      </c>
      <c r="P1805" s="471"/>
      <c r="Q1805" s="471"/>
      <c r="R1805" s="84" t="s">
        <v>594</v>
      </c>
      <c r="S1805" s="471" t="s">
        <v>595</v>
      </c>
      <c r="T1805" s="471"/>
      <c r="U1805" s="471"/>
      <c r="V1805" s="84"/>
      <c r="W1805" s="84"/>
      <c r="X1805" s="84"/>
      <c r="Y1805" s="84"/>
      <c r="Z1805" s="90"/>
      <c r="AA1805" s="91"/>
      <c r="AB1805" s="91"/>
      <c r="AC1805" s="91">
        <f>TRUNC(TRUNC(D1805*K1805)/1000) * 1000*O1805*0.0000001</f>
        <v>11.7</v>
      </c>
      <c r="AD1805" s="92" t="s">
        <v>4</v>
      </c>
    </row>
    <row r="1806" spans="2:30" ht="19.7" customHeight="1">
      <c r="B1806" s="88" t="s">
        <v>4</v>
      </c>
      <c r="C1806" s="89" t="s">
        <v>4</v>
      </c>
      <c r="D1806" s="84"/>
      <c r="E1806" s="84"/>
      <c r="F1806" s="84"/>
      <c r="G1806" s="84"/>
      <c r="H1806" s="84"/>
      <c r="I1806" s="84"/>
      <c r="J1806" s="84"/>
      <c r="K1806" s="84"/>
      <c r="L1806" s="84"/>
      <c r="M1806" s="84"/>
      <c r="N1806" s="84"/>
      <c r="O1806" s="84"/>
      <c r="P1806" s="84"/>
      <c r="Q1806" s="84"/>
      <c r="R1806" s="84"/>
      <c r="S1806" s="84"/>
      <c r="T1806" s="84"/>
      <c r="U1806" s="84"/>
      <c r="V1806" s="84"/>
      <c r="W1806" s="84"/>
      <c r="X1806" s="84"/>
      <c r="Y1806" s="84"/>
      <c r="Z1806" s="90"/>
      <c r="AA1806" s="91"/>
      <c r="AB1806" s="91"/>
      <c r="AC1806" s="91"/>
      <c r="AD1806" s="92" t="s">
        <v>4</v>
      </c>
    </row>
    <row r="1807" spans="2:30" ht="19.7" customHeight="1">
      <c r="B1807" s="82" t="s">
        <v>1328</v>
      </c>
      <c r="C1807" s="83" t="s">
        <v>1329</v>
      </c>
      <c r="D1807" s="84"/>
      <c r="E1807" s="84"/>
      <c r="F1807" s="84"/>
      <c r="G1807" s="84"/>
      <c r="H1807" s="84"/>
      <c r="I1807" s="84"/>
      <c r="J1807" s="84"/>
      <c r="K1807" s="84"/>
      <c r="L1807" s="84"/>
      <c r="M1807" s="84"/>
      <c r="N1807" s="84"/>
      <c r="O1807" s="84"/>
      <c r="P1807" s="84"/>
      <c r="Q1807" s="84"/>
      <c r="R1807" s="84"/>
      <c r="S1807" s="84"/>
      <c r="T1807" s="84"/>
      <c r="U1807" s="84"/>
      <c r="V1807" s="84"/>
      <c r="W1807" s="84"/>
      <c r="X1807" s="84"/>
      <c r="Y1807" s="84"/>
      <c r="Z1807" s="85" t="str">
        <f>TEXT(AA1807+AB1807+AC1807,"#,##0")</f>
        <v>17</v>
      </c>
      <c r="AA1807" s="86">
        <f>TRUNC(AA1808)</f>
        <v>0</v>
      </c>
      <c r="AB1807" s="86">
        <f>TRUNC(AB1808)</f>
        <v>0</v>
      </c>
      <c r="AC1807" s="86">
        <f>TRUNC(AC1808)</f>
        <v>17</v>
      </c>
      <c r="AD1807" s="87"/>
    </row>
    <row r="1808" spans="2:30" ht="19.7" customHeight="1">
      <c r="B1808" s="88" t="s">
        <v>592</v>
      </c>
      <c r="C1808" s="89" t="s">
        <v>4</v>
      </c>
      <c r="D1808" s="471">
        <v>34</v>
      </c>
      <c r="E1808" s="471"/>
      <c r="F1808" s="471"/>
      <c r="G1808" s="471"/>
      <c r="H1808" s="471"/>
      <c r="I1808" s="471" t="s">
        <v>593</v>
      </c>
      <c r="J1808" s="471"/>
      <c r="K1808" s="476">
        <f>[186]기계경비적용기준!D7</f>
        <v>1153.3</v>
      </c>
      <c r="L1808" s="471"/>
      <c r="M1808" s="471"/>
      <c r="N1808" s="84" t="s">
        <v>594</v>
      </c>
      <c r="O1808" s="471">
        <v>4500</v>
      </c>
      <c r="P1808" s="471"/>
      <c r="Q1808" s="471"/>
      <c r="R1808" s="84" t="s">
        <v>594</v>
      </c>
      <c r="S1808" s="471" t="s">
        <v>595</v>
      </c>
      <c r="T1808" s="471"/>
      <c r="U1808" s="471"/>
      <c r="V1808" s="84"/>
      <c r="W1808" s="84"/>
      <c r="X1808" s="84"/>
      <c r="Y1808" s="84"/>
      <c r="Z1808" s="90"/>
      <c r="AA1808" s="91"/>
      <c r="AB1808" s="91"/>
      <c r="AC1808" s="91">
        <f>TRUNC(TRUNC(D1808*K1808)/1000) * 1000*O1808*0.0000001</f>
        <v>17.55</v>
      </c>
      <c r="AD1808" s="92" t="s">
        <v>4</v>
      </c>
    </row>
    <row r="1809" spans="2:30" ht="19.7" customHeight="1">
      <c r="B1809" s="88" t="s">
        <v>4</v>
      </c>
      <c r="C1809" s="89" t="s">
        <v>4</v>
      </c>
      <c r="D1809" s="84"/>
      <c r="E1809" s="84"/>
      <c r="F1809" s="84"/>
      <c r="G1809" s="84"/>
      <c r="H1809" s="84"/>
      <c r="I1809" s="84"/>
      <c r="J1809" s="84"/>
      <c r="K1809" s="84"/>
      <c r="L1809" s="84"/>
      <c r="M1809" s="84"/>
      <c r="N1809" s="84"/>
      <c r="O1809" s="84"/>
      <c r="P1809" s="84"/>
      <c r="Q1809" s="84"/>
      <c r="R1809" s="84"/>
      <c r="S1809" s="84"/>
      <c r="T1809" s="84"/>
      <c r="U1809" s="84"/>
      <c r="V1809" s="84"/>
      <c r="W1809" s="84"/>
      <c r="X1809" s="84"/>
      <c r="Y1809" s="84"/>
      <c r="Z1809" s="90"/>
      <c r="AA1809" s="91"/>
      <c r="AB1809" s="91"/>
      <c r="AC1809" s="91"/>
      <c r="AD1809" s="92" t="s">
        <v>4</v>
      </c>
    </row>
    <row r="1810" spans="2:30" ht="19.7" customHeight="1">
      <c r="B1810" s="82" t="s">
        <v>1330</v>
      </c>
      <c r="C1810" s="83" t="s">
        <v>1331</v>
      </c>
      <c r="D1810" s="84"/>
      <c r="E1810" s="84"/>
      <c r="F1810" s="84"/>
      <c r="G1810" s="84"/>
      <c r="H1810" s="84"/>
      <c r="I1810" s="84"/>
      <c r="J1810" s="84"/>
      <c r="K1810" s="84"/>
      <c r="L1810" s="84"/>
      <c r="M1810" s="84"/>
      <c r="N1810" s="84"/>
      <c r="O1810" s="84"/>
      <c r="P1810" s="84"/>
      <c r="Q1810" s="84"/>
      <c r="R1810" s="84"/>
      <c r="S1810" s="84"/>
      <c r="T1810" s="84"/>
      <c r="U1810" s="84"/>
      <c r="V1810" s="84"/>
      <c r="W1810" s="84"/>
      <c r="X1810" s="84"/>
      <c r="Y1810" s="84"/>
      <c r="Z1810" s="85" t="str">
        <f>TEXT(AA1810+AB1810+AC1810,"#,##0")</f>
        <v>22</v>
      </c>
      <c r="AA1810" s="86">
        <f>TRUNC(AA1811)</f>
        <v>0</v>
      </c>
      <c r="AB1810" s="86">
        <f>TRUNC(AB1811)</f>
        <v>0</v>
      </c>
      <c r="AC1810" s="86">
        <f>TRUNC(AC1811)</f>
        <v>22</v>
      </c>
      <c r="AD1810" s="87"/>
    </row>
    <row r="1811" spans="2:30" ht="19.7" customHeight="1">
      <c r="B1811" s="88" t="s">
        <v>592</v>
      </c>
      <c r="C1811" s="89" t="s">
        <v>4</v>
      </c>
      <c r="D1811" s="471">
        <v>43</v>
      </c>
      <c r="E1811" s="471"/>
      <c r="F1811" s="471"/>
      <c r="G1811" s="471"/>
      <c r="H1811" s="471"/>
      <c r="I1811" s="471" t="s">
        <v>593</v>
      </c>
      <c r="J1811" s="471"/>
      <c r="K1811" s="476">
        <f>[186]기계경비적용기준!D7</f>
        <v>1153.3</v>
      </c>
      <c r="L1811" s="471"/>
      <c r="M1811" s="471"/>
      <c r="N1811" s="84" t="s">
        <v>594</v>
      </c>
      <c r="O1811" s="471">
        <v>4500</v>
      </c>
      <c r="P1811" s="471"/>
      <c r="Q1811" s="471"/>
      <c r="R1811" s="84" t="s">
        <v>594</v>
      </c>
      <c r="S1811" s="471" t="s">
        <v>595</v>
      </c>
      <c r="T1811" s="471"/>
      <c r="U1811" s="471"/>
      <c r="V1811" s="84"/>
      <c r="W1811" s="84"/>
      <c r="X1811" s="84"/>
      <c r="Y1811" s="84"/>
      <c r="Z1811" s="90"/>
      <c r="AA1811" s="91"/>
      <c r="AB1811" s="91"/>
      <c r="AC1811" s="91">
        <f>TRUNC(TRUNC(D1811*K1811)/1000) * 1000*O1811*0.0000001</f>
        <v>22.05</v>
      </c>
      <c r="AD1811" s="92" t="s">
        <v>4</v>
      </c>
    </row>
    <row r="1812" spans="2:30" ht="19.7" customHeight="1">
      <c r="B1812" s="88" t="s">
        <v>4</v>
      </c>
      <c r="C1812" s="89" t="s">
        <v>4</v>
      </c>
      <c r="D1812" s="84"/>
      <c r="E1812" s="84"/>
      <c r="F1812" s="84"/>
      <c r="G1812" s="84"/>
      <c r="H1812" s="84"/>
      <c r="I1812" s="84"/>
      <c r="J1812" s="84"/>
      <c r="K1812" s="84"/>
      <c r="L1812" s="84"/>
      <c r="M1812" s="84"/>
      <c r="N1812" s="84"/>
      <c r="O1812" s="84"/>
      <c r="P1812" s="84"/>
      <c r="Q1812" s="84"/>
      <c r="R1812" s="84"/>
      <c r="S1812" s="84"/>
      <c r="T1812" s="84"/>
      <c r="U1812" s="84"/>
      <c r="V1812" s="84"/>
      <c r="W1812" s="84"/>
      <c r="X1812" s="84"/>
      <c r="Y1812" s="84"/>
      <c r="Z1812" s="90"/>
      <c r="AA1812" s="91"/>
      <c r="AB1812" s="91"/>
      <c r="AC1812" s="91"/>
      <c r="AD1812" s="92" t="s">
        <v>4</v>
      </c>
    </row>
    <row r="1813" spans="2:30" ht="19.7" customHeight="1">
      <c r="B1813" s="82" t="s">
        <v>1332</v>
      </c>
      <c r="C1813" s="83" t="s">
        <v>1333</v>
      </c>
      <c r="D1813" s="84"/>
      <c r="E1813" s="84"/>
      <c r="F1813" s="84"/>
      <c r="G1813" s="84"/>
      <c r="H1813" s="84"/>
      <c r="I1813" s="84"/>
      <c r="J1813" s="84"/>
      <c r="K1813" s="84"/>
      <c r="L1813" s="84"/>
      <c r="M1813" s="84"/>
      <c r="N1813" s="84"/>
      <c r="O1813" s="84"/>
      <c r="P1813" s="84"/>
      <c r="Q1813" s="84"/>
      <c r="R1813" s="84"/>
      <c r="S1813" s="84"/>
      <c r="T1813" s="84"/>
      <c r="U1813" s="84"/>
      <c r="V1813" s="84"/>
      <c r="W1813" s="84"/>
      <c r="X1813" s="84"/>
      <c r="Y1813" s="84"/>
      <c r="Z1813" s="85" t="str">
        <f>TEXT(AA1813+AB1813+AC1813,"#,##0")</f>
        <v>31</v>
      </c>
      <c r="AA1813" s="86">
        <f>TRUNC(AA1814)</f>
        <v>0</v>
      </c>
      <c r="AB1813" s="86">
        <f>TRUNC(AB1814)</f>
        <v>0</v>
      </c>
      <c r="AC1813" s="86">
        <f>TRUNC(AC1814)</f>
        <v>31</v>
      </c>
      <c r="AD1813" s="87"/>
    </row>
    <row r="1814" spans="2:30" ht="19.7" customHeight="1">
      <c r="B1814" s="88" t="s">
        <v>592</v>
      </c>
      <c r="C1814" s="89" t="s">
        <v>4</v>
      </c>
      <c r="D1814" s="471">
        <v>62</v>
      </c>
      <c r="E1814" s="471"/>
      <c r="F1814" s="471"/>
      <c r="G1814" s="471"/>
      <c r="H1814" s="471"/>
      <c r="I1814" s="471" t="s">
        <v>593</v>
      </c>
      <c r="J1814" s="471"/>
      <c r="K1814" s="476">
        <f>[186]기계경비적용기준!D7</f>
        <v>1153.3</v>
      </c>
      <c r="L1814" s="471"/>
      <c r="M1814" s="471"/>
      <c r="N1814" s="84" t="s">
        <v>594</v>
      </c>
      <c r="O1814" s="471">
        <v>4500</v>
      </c>
      <c r="P1814" s="471"/>
      <c r="Q1814" s="471"/>
      <c r="R1814" s="84" t="s">
        <v>594</v>
      </c>
      <c r="S1814" s="471" t="s">
        <v>595</v>
      </c>
      <c r="T1814" s="471"/>
      <c r="U1814" s="471"/>
      <c r="V1814" s="84"/>
      <c r="W1814" s="84"/>
      <c r="X1814" s="84"/>
      <c r="Y1814" s="84"/>
      <c r="Z1814" s="90"/>
      <c r="AA1814" s="91"/>
      <c r="AB1814" s="91"/>
      <c r="AC1814" s="91">
        <f>TRUNC(TRUNC(D1814*K1814)/1000) * 1000*O1814*0.0000001</f>
        <v>31.95</v>
      </c>
      <c r="AD1814" s="92" t="s">
        <v>4</v>
      </c>
    </row>
    <row r="1815" spans="2:30" ht="19.7" customHeight="1">
      <c r="B1815" s="88" t="s">
        <v>4</v>
      </c>
      <c r="C1815" s="89" t="s">
        <v>4</v>
      </c>
      <c r="D1815" s="84"/>
      <c r="E1815" s="84"/>
      <c r="F1815" s="84"/>
      <c r="G1815" s="84"/>
      <c r="H1815" s="84"/>
      <c r="I1815" s="84"/>
      <c r="J1815" s="84"/>
      <c r="K1815" s="84"/>
      <c r="L1815" s="84"/>
      <c r="M1815" s="84"/>
      <c r="N1815" s="84"/>
      <c r="O1815" s="84"/>
      <c r="P1815" s="84"/>
      <c r="Q1815" s="84"/>
      <c r="R1815" s="84"/>
      <c r="S1815" s="84"/>
      <c r="T1815" s="84"/>
      <c r="U1815" s="84"/>
      <c r="V1815" s="84"/>
      <c r="W1815" s="84"/>
      <c r="X1815" s="84"/>
      <c r="Y1815" s="84"/>
      <c r="Z1815" s="90"/>
      <c r="AA1815" s="91"/>
      <c r="AB1815" s="91"/>
      <c r="AC1815" s="91"/>
      <c r="AD1815" s="92" t="s">
        <v>4</v>
      </c>
    </row>
    <row r="1816" spans="2:30" ht="19.7" customHeight="1">
      <c r="B1816" s="82" t="s">
        <v>1334</v>
      </c>
      <c r="C1816" s="83" t="s">
        <v>1335</v>
      </c>
      <c r="D1816" s="84"/>
      <c r="E1816" s="84"/>
      <c r="F1816" s="84"/>
      <c r="G1816" s="84"/>
      <c r="H1816" s="84"/>
      <c r="I1816" s="84"/>
      <c r="J1816" s="84"/>
      <c r="K1816" s="84"/>
      <c r="L1816" s="84"/>
      <c r="M1816" s="84"/>
      <c r="N1816" s="84"/>
      <c r="O1816" s="84"/>
      <c r="P1816" s="84"/>
      <c r="Q1816" s="84"/>
      <c r="R1816" s="84"/>
      <c r="S1816" s="84"/>
      <c r="T1816" s="84"/>
      <c r="U1816" s="84"/>
      <c r="V1816" s="84"/>
      <c r="W1816" s="84"/>
      <c r="X1816" s="84"/>
      <c r="Y1816" s="84"/>
      <c r="Z1816" s="85" t="str">
        <f>TEXT(AA1816+AB1816+AC1816,"#,##0")</f>
        <v>40</v>
      </c>
      <c r="AA1816" s="86">
        <f>TRUNC(AA1817)</f>
        <v>0</v>
      </c>
      <c r="AB1816" s="86">
        <f>TRUNC(AB1817)</f>
        <v>0</v>
      </c>
      <c r="AC1816" s="86">
        <f>TRUNC(AC1817)</f>
        <v>40</v>
      </c>
      <c r="AD1816" s="87"/>
    </row>
    <row r="1817" spans="2:30" ht="19.7" customHeight="1">
      <c r="B1817" s="88" t="s">
        <v>592</v>
      </c>
      <c r="C1817" s="89" t="s">
        <v>4</v>
      </c>
      <c r="D1817" s="471">
        <v>78</v>
      </c>
      <c r="E1817" s="471"/>
      <c r="F1817" s="471"/>
      <c r="G1817" s="471"/>
      <c r="H1817" s="471"/>
      <c r="I1817" s="471" t="s">
        <v>593</v>
      </c>
      <c r="J1817" s="471"/>
      <c r="K1817" s="476">
        <f>[186]기계경비적용기준!D7</f>
        <v>1153.3</v>
      </c>
      <c r="L1817" s="471"/>
      <c r="M1817" s="471"/>
      <c r="N1817" s="84" t="s">
        <v>594</v>
      </c>
      <c r="O1817" s="471">
        <v>4500</v>
      </c>
      <c r="P1817" s="471"/>
      <c r="Q1817" s="471"/>
      <c r="R1817" s="84" t="s">
        <v>594</v>
      </c>
      <c r="S1817" s="471" t="s">
        <v>595</v>
      </c>
      <c r="T1817" s="471"/>
      <c r="U1817" s="471"/>
      <c r="V1817" s="84"/>
      <c r="W1817" s="84"/>
      <c r="X1817" s="84"/>
      <c r="Y1817" s="84"/>
      <c r="Z1817" s="90"/>
      <c r="AA1817" s="91"/>
      <c r="AB1817" s="91"/>
      <c r="AC1817" s="91">
        <f>TRUNC(TRUNC(D1817*K1817)/1000) * 1000*O1817*0.0000001</f>
        <v>40.049999999999997</v>
      </c>
      <c r="AD1817" s="92" t="s">
        <v>4</v>
      </c>
    </row>
    <row r="1818" spans="2:30" ht="19.7" customHeight="1">
      <c r="B1818" s="88" t="s">
        <v>4</v>
      </c>
      <c r="C1818" s="89" t="s">
        <v>4</v>
      </c>
      <c r="D1818" s="84"/>
      <c r="E1818" s="84"/>
      <c r="F1818" s="84"/>
      <c r="G1818" s="84"/>
      <c r="H1818" s="84"/>
      <c r="I1818" s="84"/>
      <c r="J1818" s="84"/>
      <c r="K1818" s="84"/>
      <c r="L1818" s="84"/>
      <c r="M1818" s="84"/>
      <c r="N1818" s="84"/>
      <c r="O1818" s="84"/>
      <c r="P1818" s="84"/>
      <c r="Q1818" s="84"/>
      <c r="R1818" s="84"/>
      <c r="S1818" s="84"/>
      <c r="T1818" s="84"/>
      <c r="U1818" s="84"/>
      <c r="V1818" s="84"/>
      <c r="W1818" s="84"/>
      <c r="X1818" s="84"/>
      <c r="Y1818" s="84"/>
      <c r="Z1818" s="90"/>
      <c r="AA1818" s="91"/>
      <c r="AB1818" s="91"/>
      <c r="AC1818" s="91"/>
      <c r="AD1818" s="92" t="s">
        <v>4</v>
      </c>
    </row>
    <row r="1819" spans="2:30" ht="19.7" customHeight="1">
      <c r="B1819" s="82" t="s">
        <v>1336</v>
      </c>
      <c r="C1819" s="83" t="s">
        <v>1337</v>
      </c>
      <c r="D1819" s="84"/>
      <c r="E1819" s="84"/>
      <c r="F1819" s="84"/>
      <c r="G1819" s="84"/>
      <c r="H1819" s="84"/>
      <c r="I1819" s="84"/>
      <c r="J1819" s="84"/>
      <c r="K1819" s="84"/>
      <c r="L1819" s="84"/>
      <c r="M1819" s="84"/>
      <c r="N1819" s="84"/>
      <c r="O1819" s="84"/>
      <c r="P1819" s="84"/>
      <c r="Q1819" s="84"/>
      <c r="R1819" s="84"/>
      <c r="S1819" s="84"/>
      <c r="T1819" s="84"/>
      <c r="U1819" s="84"/>
      <c r="V1819" s="84"/>
      <c r="W1819" s="84"/>
      <c r="X1819" s="84"/>
      <c r="Y1819" s="84"/>
      <c r="Z1819" s="85" t="str">
        <f>TEXT(AA1819+AB1819+AC1819,"#,##0")</f>
        <v>49</v>
      </c>
      <c r="AA1819" s="86">
        <f>TRUNC(AA1820)</f>
        <v>0</v>
      </c>
      <c r="AB1819" s="86">
        <f>TRUNC(AB1820)</f>
        <v>0</v>
      </c>
      <c r="AC1819" s="86">
        <f>TRUNC(AC1820)</f>
        <v>49</v>
      </c>
      <c r="AD1819" s="87"/>
    </row>
    <row r="1820" spans="2:30" ht="19.7" customHeight="1">
      <c r="B1820" s="88" t="s">
        <v>592</v>
      </c>
      <c r="C1820" s="89" t="s">
        <v>4</v>
      </c>
      <c r="D1820" s="471">
        <v>95</v>
      </c>
      <c r="E1820" s="471"/>
      <c r="F1820" s="471"/>
      <c r="G1820" s="471"/>
      <c r="H1820" s="471"/>
      <c r="I1820" s="471" t="s">
        <v>593</v>
      </c>
      <c r="J1820" s="471"/>
      <c r="K1820" s="476">
        <f>[186]기계경비적용기준!D7</f>
        <v>1153.3</v>
      </c>
      <c r="L1820" s="471"/>
      <c r="M1820" s="471"/>
      <c r="N1820" s="84" t="s">
        <v>594</v>
      </c>
      <c r="O1820" s="471">
        <v>4500</v>
      </c>
      <c r="P1820" s="471"/>
      <c r="Q1820" s="471"/>
      <c r="R1820" s="84" t="s">
        <v>594</v>
      </c>
      <c r="S1820" s="471" t="s">
        <v>595</v>
      </c>
      <c r="T1820" s="471"/>
      <c r="U1820" s="471"/>
      <c r="V1820" s="84"/>
      <c r="W1820" s="84"/>
      <c r="X1820" s="84"/>
      <c r="Y1820" s="84"/>
      <c r="Z1820" s="90"/>
      <c r="AA1820" s="91"/>
      <c r="AB1820" s="91"/>
      <c r="AC1820" s="91">
        <f>TRUNC(TRUNC(D1820*K1820)/1000) * 1000*O1820*0.0000001</f>
        <v>49.05</v>
      </c>
      <c r="AD1820" s="92" t="s">
        <v>4</v>
      </c>
    </row>
    <row r="1821" spans="2:30" ht="19.7" customHeight="1">
      <c r="B1821" s="88" t="s">
        <v>4</v>
      </c>
      <c r="C1821" s="89" t="s">
        <v>4</v>
      </c>
      <c r="D1821" s="84"/>
      <c r="E1821" s="84"/>
      <c r="F1821" s="84"/>
      <c r="G1821" s="84"/>
      <c r="H1821" s="84"/>
      <c r="I1821" s="84"/>
      <c r="J1821" s="84"/>
      <c r="K1821" s="84"/>
      <c r="L1821" s="84"/>
      <c r="M1821" s="84"/>
      <c r="N1821" s="84"/>
      <c r="O1821" s="84"/>
      <c r="P1821" s="84"/>
      <c r="Q1821" s="84"/>
      <c r="R1821" s="84"/>
      <c r="S1821" s="84"/>
      <c r="T1821" s="84"/>
      <c r="U1821" s="84"/>
      <c r="V1821" s="84"/>
      <c r="W1821" s="84"/>
      <c r="X1821" s="84"/>
      <c r="Y1821" s="84"/>
      <c r="Z1821" s="90"/>
      <c r="AA1821" s="91"/>
      <c r="AB1821" s="91"/>
      <c r="AC1821" s="91"/>
      <c r="AD1821" s="92" t="s">
        <v>4</v>
      </c>
    </row>
    <row r="1822" spans="2:30" ht="19.7" customHeight="1">
      <c r="B1822" s="82" t="s">
        <v>1338</v>
      </c>
      <c r="C1822" s="83" t="s">
        <v>1339</v>
      </c>
      <c r="D1822" s="84"/>
      <c r="E1822" s="84"/>
      <c r="F1822" s="84"/>
      <c r="G1822" s="84"/>
      <c r="H1822" s="84"/>
      <c r="I1822" s="84"/>
      <c r="J1822" s="84"/>
      <c r="K1822" s="84"/>
      <c r="L1822" s="84"/>
      <c r="M1822" s="84"/>
      <c r="N1822" s="84"/>
      <c r="O1822" s="84"/>
      <c r="P1822" s="84"/>
      <c r="Q1822" s="84"/>
      <c r="R1822" s="84"/>
      <c r="S1822" s="84"/>
      <c r="T1822" s="84"/>
      <c r="U1822" s="84"/>
      <c r="V1822" s="84"/>
      <c r="W1822" s="84"/>
      <c r="X1822" s="84"/>
      <c r="Y1822" s="84"/>
      <c r="Z1822" s="85" t="str">
        <f>TEXT(AA1822+AB1822+AC1822,"#,##0")</f>
        <v>28,534</v>
      </c>
      <c r="AA1822" s="86">
        <f>TRUNC(AA1823)</f>
        <v>0</v>
      </c>
      <c r="AB1822" s="86">
        <f>TRUNC(AB1823)</f>
        <v>0</v>
      </c>
      <c r="AC1822" s="86">
        <f>TRUNC(AC1823)</f>
        <v>28534</v>
      </c>
      <c r="AD1822" s="87"/>
    </row>
    <row r="1823" spans="2:30" ht="19.7" customHeight="1">
      <c r="B1823" s="88" t="s">
        <v>1340</v>
      </c>
      <c r="C1823" s="89" t="s">
        <v>4</v>
      </c>
      <c r="D1823" s="471">
        <v>49483</v>
      </c>
      <c r="E1823" s="471"/>
      <c r="F1823" s="471"/>
      <c r="G1823" s="471"/>
      <c r="H1823" s="471"/>
      <c r="I1823" s="471" t="s">
        <v>593</v>
      </c>
      <c r="J1823" s="471"/>
      <c r="K1823" s="476">
        <f>[186]기계경비적용기준!D7</f>
        <v>1153.3</v>
      </c>
      <c r="L1823" s="471"/>
      <c r="M1823" s="471"/>
      <c r="N1823" s="84" t="s">
        <v>594</v>
      </c>
      <c r="O1823" s="471">
        <v>5000</v>
      </c>
      <c r="P1823" s="471"/>
      <c r="Q1823" s="471"/>
      <c r="R1823" s="84" t="s">
        <v>594</v>
      </c>
      <c r="S1823" s="471" t="s">
        <v>595</v>
      </c>
      <c r="T1823" s="471"/>
      <c r="U1823" s="471"/>
      <c r="V1823" s="84"/>
      <c r="W1823" s="84"/>
      <c r="X1823" s="84"/>
      <c r="Y1823" s="84"/>
      <c r="Z1823" s="90"/>
      <c r="AA1823" s="91"/>
      <c r="AB1823" s="91"/>
      <c r="AC1823" s="91">
        <f>TRUNC(TRUNC(D1823*K1823)/1000) * 1000*O1823*0.0000001</f>
        <v>28534</v>
      </c>
      <c r="AD1823" s="92" t="s">
        <v>4</v>
      </c>
    </row>
    <row r="1824" spans="2:30" ht="19.7" customHeight="1">
      <c r="B1824" s="88" t="s">
        <v>4</v>
      </c>
      <c r="C1824" s="89" t="s">
        <v>4</v>
      </c>
      <c r="D1824" s="84"/>
      <c r="E1824" s="84"/>
      <c r="F1824" s="84"/>
      <c r="G1824" s="84"/>
      <c r="H1824" s="84"/>
      <c r="I1824" s="84"/>
      <c r="J1824" s="84"/>
      <c r="K1824" s="84"/>
      <c r="L1824" s="84"/>
      <c r="M1824" s="84"/>
      <c r="N1824" s="84"/>
      <c r="O1824" s="84"/>
      <c r="P1824" s="84"/>
      <c r="Q1824" s="84"/>
      <c r="R1824" s="84"/>
      <c r="S1824" s="84"/>
      <c r="T1824" s="84"/>
      <c r="U1824" s="84"/>
      <c r="V1824" s="84"/>
      <c r="W1824" s="84"/>
      <c r="X1824" s="84"/>
      <c r="Y1824" s="84"/>
      <c r="Z1824" s="90"/>
      <c r="AA1824" s="91"/>
      <c r="AB1824" s="91"/>
      <c r="AC1824" s="91"/>
      <c r="AD1824" s="92" t="s">
        <v>4</v>
      </c>
    </row>
    <row r="1825" spans="2:30" ht="19.7" customHeight="1">
      <c r="B1825" s="82" t="s">
        <v>1341</v>
      </c>
      <c r="C1825" s="83" t="s">
        <v>1342</v>
      </c>
      <c r="D1825" s="84"/>
      <c r="E1825" s="84"/>
      <c r="F1825" s="84"/>
      <c r="G1825" s="84"/>
      <c r="H1825" s="84"/>
      <c r="I1825" s="84"/>
      <c r="J1825" s="84"/>
      <c r="K1825" s="84"/>
      <c r="L1825" s="84"/>
      <c r="M1825" s="84"/>
      <c r="N1825" s="84"/>
      <c r="O1825" s="84"/>
      <c r="P1825" s="84"/>
      <c r="Q1825" s="84"/>
      <c r="R1825" s="84"/>
      <c r="S1825" s="84"/>
      <c r="T1825" s="84"/>
      <c r="U1825" s="84"/>
      <c r="V1825" s="84"/>
      <c r="W1825" s="84"/>
      <c r="X1825" s="84"/>
      <c r="Y1825" s="84"/>
      <c r="Z1825" s="85" t="str">
        <f>TEXT(AA1825+AB1825+AC1825,"#,##0")</f>
        <v>22,969</v>
      </c>
      <c r="AA1825" s="86">
        <f>TRUNC(AA1826+AA1827+AA1828+AA1829)</f>
        <v>18896</v>
      </c>
      <c r="AB1825" s="86">
        <f>TRUNC(AB1826+AB1827+AB1828+AB1829)</f>
        <v>2385</v>
      </c>
      <c r="AC1825" s="86">
        <f>TRUNC(AC1826+AC1827+AC1828+AC1829)</f>
        <v>1688</v>
      </c>
      <c r="AD1825" s="87"/>
    </row>
    <row r="1826" spans="2:30" ht="19.7" customHeight="1">
      <c r="B1826" s="88" t="s">
        <v>821</v>
      </c>
      <c r="C1826" s="89" t="s">
        <v>4</v>
      </c>
      <c r="D1826" s="471">
        <v>13500000</v>
      </c>
      <c r="E1826" s="471"/>
      <c r="F1826" s="471"/>
      <c r="G1826" s="471"/>
      <c r="H1826" s="471"/>
      <c r="I1826" s="471" t="s">
        <v>605</v>
      </c>
      <c r="J1826" s="471"/>
      <c r="K1826" s="471">
        <v>1251</v>
      </c>
      <c r="L1826" s="471"/>
      <c r="M1826" s="471"/>
      <c r="N1826" s="84" t="s">
        <v>594</v>
      </c>
      <c r="O1826" s="471" t="s">
        <v>595</v>
      </c>
      <c r="P1826" s="471"/>
      <c r="Q1826" s="471"/>
      <c r="R1826" s="84"/>
      <c r="S1826" s="84"/>
      <c r="T1826" s="84"/>
      <c r="U1826" s="84"/>
      <c r="V1826" s="84"/>
      <c r="W1826" s="84"/>
      <c r="X1826" s="84"/>
      <c r="Y1826" s="84"/>
      <c r="Z1826" s="90"/>
      <c r="AA1826" s="91"/>
      <c r="AB1826" s="91"/>
      <c r="AC1826" s="91">
        <f>TRUNC(D1826*K1826*0.0000001,0)</f>
        <v>1688</v>
      </c>
      <c r="AD1826" s="92" t="s">
        <v>4</v>
      </c>
    </row>
    <row r="1827" spans="2:30" ht="19.7" customHeight="1">
      <c r="B1827" s="88" t="s">
        <v>596</v>
      </c>
      <c r="C1827" s="89" t="s">
        <v>597</v>
      </c>
      <c r="D1827" s="470">
        <v>1.45</v>
      </c>
      <c r="E1827" s="471"/>
      <c r="F1827" s="471"/>
      <c r="G1827" s="471"/>
      <c r="H1827" s="84" t="s">
        <v>598</v>
      </c>
      <c r="I1827" s="84" t="s">
        <v>594</v>
      </c>
      <c r="J1827" s="471">
        <f>[186]자재단가!R6</f>
        <v>1496</v>
      </c>
      <c r="K1827" s="471"/>
      <c r="L1827" s="471"/>
      <c r="M1827" s="471"/>
      <c r="N1827" s="84"/>
      <c r="O1827" s="84"/>
      <c r="P1827" s="84"/>
      <c r="Q1827" s="84"/>
      <c r="R1827" s="84"/>
      <c r="S1827" s="84"/>
      <c r="T1827" s="84"/>
      <c r="U1827" s="84"/>
      <c r="V1827" s="84"/>
      <c r="W1827" s="84"/>
      <c r="X1827" s="84"/>
      <c r="Y1827" s="84"/>
      <c r="Z1827" s="90"/>
      <c r="AA1827" s="91"/>
      <c r="AB1827" s="91">
        <f>TRUNC(D1827*J1827,0)</f>
        <v>2169</v>
      </c>
      <c r="AC1827" s="91"/>
      <c r="AD1827" s="92" t="s">
        <v>4</v>
      </c>
    </row>
    <row r="1828" spans="2:30" ht="19.7" customHeight="1">
      <c r="B1828" s="88" t="s">
        <v>675</v>
      </c>
      <c r="C1828" s="89" t="s">
        <v>600</v>
      </c>
      <c r="D1828" s="470">
        <v>10</v>
      </c>
      <c r="E1828" s="471"/>
      <c r="F1828" s="471"/>
      <c r="G1828" s="471"/>
      <c r="H1828" s="84" t="s">
        <v>601</v>
      </c>
      <c r="I1828" s="84" t="s">
        <v>594</v>
      </c>
      <c r="J1828" s="471">
        <f>AB1827</f>
        <v>2169</v>
      </c>
      <c r="K1828" s="471"/>
      <c r="L1828" s="471"/>
      <c r="M1828" s="471"/>
      <c r="N1828" s="84"/>
      <c r="O1828" s="84"/>
      <c r="P1828" s="84"/>
      <c r="Q1828" s="84"/>
      <c r="R1828" s="84"/>
      <c r="S1828" s="84"/>
      <c r="T1828" s="84"/>
      <c r="U1828" s="84"/>
      <c r="V1828" s="84"/>
      <c r="W1828" s="84"/>
      <c r="X1828" s="84"/>
      <c r="Y1828" s="84"/>
      <c r="Z1828" s="90"/>
      <c r="AA1828" s="91"/>
      <c r="AB1828" s="91">
        <f>TRUNC(D1828/100*J1828,0)</f>
        <v>216</v>
      </c>
      <c r="AC1828" s="91"/>
      <c r="AD1828" s="92" t="s">
        <v>4</v>
      </c>
    </row>
    <row r="1829" spans="2:30" ht="19.7" customHeight="1">
      <c r="B1829" s="101" t="s">
        <v>234</v>
      </c>
      <c r="C1829" s="102" t="s">
        <v>4</v>
      </c>
      <c r="D1829" s="478">
        <v>1</v>
      </c>
      <c r="E1829" s="477"/>
      <c r="F1829" s="477"/>
      <c r="G1829" s="103" t="s">
        <v>98</v>
      </c>
      <c r="H1829" s="103" t="s">
        <v>594</v>
      </c>
      <c r="I1829" s="477">
        <f>[186]노임단가!L57</f>
        <v>90701</v>
      </c>
      <c r="J1829" s="477"/>
      <c r="K1829" s="477"/>
      <c r="L1829" s="477"/>
      <c r="M1829" s="103" t="s">
        <v>594</v>
      </c>
      <c r="N1829" s="477" t="s">
        <v>603</v>
      </c>
      <c r="O1829" s="477"/>
      <c r="P1829" s="477"/>
      <c r="Q1829" s="477"/>
      <c r="R1829" s="477"/>
      <c r="S1829" s="477"/>
      <c r="T1829" s="477"/>
      <c r="U1829" s="477"/>
      <c r="V1829" s="477"/>
      <c r="W1829" s="103"/>
      <c r="X1829" s="103"/>
      <c r="Y1829" s="103"/>
      <c r="Z1829" s="104"/>
      <c r="AA1829" s="105">
        <f>TRUNC(D1829*I1829*[186]기계경비적용기준!E18,0)</f>
        <v>18896</v>
      </c>
      <c r="AB1829" s="105"/>
      <c r="AC1829" s="105"/>
      <c r="AD1829" s="106" t="s">
        <v>4</v>
      </c>
    </row>
    <row r="1830" spans="2:30" ht="19.7" customHeight="1">
      <c r="B1830" s="88" t="s">
        <v>4</v>
      </c>
      <c r="C1830" s="89" t="s">
        <v>4</v>
      </c>
      <c r="D1830" s="84"/>
      <c r="E1830" s="84"/>
      <c r="F1830" s="84"/>
      <c r="G1830" s="84"/>
      <c r="H1830" s="84"/>
      <c r="I1830" s="84"/>
      <c r="J1830" s="84"/>
      <c r="K1830" s="84"/>
      <c r="L1830" s="84"/>
      <c r="M1830" s="84"/>
      <c r="N1830" s="84"/>
      <c r="O1830" s="84"/>
      <c r="P1830" s="84"/>
      <c r="Q1830" s="84"/>
      <c r="R1830" s="84"/>
      <c r="S1830" s="84"/>
      <c r="T1830" s="84"/>
      <c r="U1830" s="84"/>
      <c r="V1830" s="84"/>
      <c r="W1830" s="84"/>
      <c r="X1830" s="84"/>
      <c r="Y1830" s="84"/>
      <c r="Z1830" s="90"/>
      <c r="AA1830" s="91"/>
      <c r="AB1830" s="91"/>
      <c r="AC1830" s="91"/>
      <c r="AD1830" s="92" t="s">
        <v>4</v>
      </c>
    </row>
    <row r="1831" spans="2:30" ht="19.7" customHeight="1">
      <c r="B1831" s="82" t="s">
        <v>1343</v>
      </c>
      <c r="C1831" s="83" t="s">
        <v>1344</v>
      </c>
      <c r="D1831" s="84"/>
      <c r="E1831" s="84"/>
      <c r="F1831" s="84"/>
      <c r="G1831" s="84"/>
      <c r="H1831" s="84"/>
      <c r="I1831" s="84"/>
      <c r="J1831" s="84"/>
      <c r="K1831" s="84"/>
      <c r="L1831" s="84"/>
      <c r="M1831" s="84"/>
      <c r="N1831" s="84"/>
      <c r="O1831" s="84"/>
      <c r="P1831" s="84"/>
      <c r="Q1831" s="84"/>
      <c r="R1831" s="84"/>
      <c r="S1831" s="84"/>
      <c r="T1831" s="84"/>
      <c r="U1831" s="84"/>
      <c r="V1831" s="84"/>
      <c r="W1831" s="84"/>
      <c r="X1831" s="84"/>
      <c r="Y1831" s="84"/>
      <c r="Z1831" s="85" t="str">
        <f>TEXT(AA1831+AB1831+AC1831,"#,##0")</f>
        <v>150</v>
      </c>
      <c r="AA1831" s="86">
        <f>TRUNC(AA1832)</f>
        <v>0</v>
      </c>
      <c r="AB1831" s="86">
        <f>TRUNC(AB1832)</f>
        <v>0</v>
      </c>
      <c r="AC1831" s="86">
        <f>TRUNC(AC1832)</f>
        <v>150</v>
      </c>
      <c r="AD1831" s="87"/>
    </row>
    <row r="1832" spans="2:30" ht="19.7" customHeight="1">
      <c r="B1832" s="88" t="s">
        <v>821</v>
      </c>
      <c r="C1832" s="89" t="s">
        <v>4</v>
      </c>
      <c r="D1832" s="471">
        <v>1100000</v>
      </c>
      <c r="E1832" s="471"/>
      <c r="F1832" s="471"/>
      <c r="G1832" s="471"/>
      <c r="H1832" s="471"/>
      <c r="I1832" s="471" t="s">
        <v>605</v>
      </c>
      <c r="J1832" s="471"/>
      <c r="K1832" s="471">
        <v>1368</v>
      </c>
      <c r="L1832" s="471"/>
      <c r="M1832" s="471"/>
      <c r="N1832" s="84" t="s">
        <v>594</v>
      </c>
      <c r="O1832" s="471" t="s">
        <v>595</v>
      </c>
      <c r="P1832" s="471"/>
      <c r="Q1832" s="471"/>
      <c r="R1832" s="84"/>
      <c r="S1832" s="84"/>
      <c r="T1832" s="84"/>
      <c r="U1832" s="84"/>
      <c r="V1832" s="84"/>
      <c r="W1832" s="84"/>
      <c r="X1832" s="84"/>
      <c r="Y1832" s="84"/>
      <c r="Z1832" s="90"/>
      <c r="AA1832" s="91"/>
      <c r="AB1832" s="91"/>
      <c r="AC1832" s="91">
        <f>TRUNC(D1832*K1832*0.0000001,0)</f>
        <v>150</v>
      </c>
      <c r="AD1832" s="92" t="s">
        <v>4</v>
      </c>
    </row>
    <row r="1833" spans="2:30" ht="19.7" customHeight="1">
      <c r="B1833" s="88" t="s">
        <v>4</v>
      </c>
      <c r="C1833" s="89" t="s">
        <v>4</v>
      </c>
      <c r="D1833" s="84"/>
      <c r="E1833" s="84"/>
      <c r="F1833" s="84"/>
      <c r="G1833" s="84"/>
      <c r="H1833" s="84"/>
      <c r="I1833" s="84"/>
      <c r="J1833" s="84"/>
      <c r="K1833" s="84"/>
      <c r="L1833" s="84"/>
      <c r="M1833" s="84"/>
      <c r="N1833" s="84"/>
      <c r="O1833" s="84"/>
      <c r="P1833" s="84"/>
      <c r="Q1833" s="84"/>
      <c r="R1833" s="84"/>
      <c r="S1833" s="84"/>
      <c r="T1833" s="84"/>
      <c r="U1833" s="84"/>
      <c r="V1833" s="84"/>
      <c r="W1833" s="84"/>
      <c r="X1833" s="84"/>
      <c r="Y1833" s="84"/>
      <c r="Z1833" s="90"/>
      <c r="AA1833" s="91"/>
      <c r="AB1833" s="91"/>
      <c r="AC1833" s="91"/>
      <c r="AD1833" s="92" t="s">
        <v>4</v>
      </c>
    </row>
    <row r="1834" spans="2:30" ht="19.7" customHeight="1">
      <c r="B1834" s="82" t="s">
        <v>1345</v>
      </c>
      <c r="C1834" s="83" t="s">
        <v>1346</v>
      </c>
      <c r="D1834" s="84"/>
      <c r="E1834" s="84"/>
      <c r="F1834" s="84"/>
      <c r="G1834" s="84"/>
      <c r="H1834" s="84"/>
      <c r="I1834" s="84"/>
      <c r="J1834" s="84"/>
      <c r="K1834" s="84"/>
      <c r="L1834" s="84"/>
      <c r="M1834" s="84"/>
      <c r="N1834" s="84"/>
      <c r="O1834" s="84"/>
      <c r="P1834" s="84"/>
      <c r="Q1834" s="84"/>
      <c r="R1834" s="84"/>
      <c r="S1834" s="84"/>
      <c r="T1834" s="84"/>
      <c r="U1834" s="84"/>
      <c r="V1834" s="84"/>
      <c r="W1834" s="84"/>
      <c r="X1834" s="84"/>
      <c r="Y1834" s="84"/>
      <c r="Z1834" s="85" t="str">
        <f>TEXT(AA1834+AB1834+AC1834,"#,##0")</f>
        <v>191</v>
      </c>
      <c r="AA1834" s="86">
        <f>TRUNC(AA1835)</f>
        <v>0</v>
      </c>
      <c r="AB1834" s="86">
        <f>TRUNC(AB1835)</f>
        <v>0</v>
      </c>
      <c r="AC1834" s="86">
        <f>TRUNC(AC1835)</f>
        <v>191</v>
      </c>
      <c r="AD1834" s="87"/>
    </row>
    <row r="1835" spans="2:30" ht="19.7" customHeight="1">
      <c r="B1835" s="88" t="s">
        <v>821</v>
      </c>
      <c r="C1835" s="89" t="s">
        <v>4</v>
      </c>
      <c r="D1835" s="471">
        <v>1400000</v>
      </c>
      <c r="E1835" s="471"/>
      <c r="F1835" s="471"/>
      <c r="G1835" s="471"/>
      <c r="H1835" s="471"/>
      <c r="I1835" s="471" t="s">
        <v>605</v>
      </c>
      <c r="J1835" s="471"/>
      <c r="K1835" s="471">
        <v>1368</v>
      </c>
      <c r="L1835" s="471"/>
      <c r="M1835" s="471"/>
      <c r="N1835" s="84" t="s">
        <v>594</v>
      </c>
      <c r="O1835" s="471" t="s">
        <v>595</v>
      </c>
      <c r="P1835" s="471"/>
      <c r="Q1835" s="471"/>
      <c r="R1835" s="84"/>
      <c r="S1835" s="84"/>
      <c r="T1835" s="84"/>
      <c r="U1835" s="84"/>
      <c r="V1835" s="84"/>
      <c r="W1835" s="84"/>
      <c r="X1835" s="84"/>
      <c r="Y1835" s="84"/>
      <c r="Z1835" s="90"/>
      <c r="AA1835" s="91"/>
      <c r="AB1835" s="91"/>
      <c r="AC1835" s="91">
        <f>TRUNC(D1835*K1835*0.0000001,0)</f>
        <v>191</v>
      </c>
      <c r="AD1835" s="92" t="s">
        <v>4</v>
      </c>
    </row>
    <row r="1836" spans="2:30" ht="19.7" customHeight="1">
      <c r="B1836" s="88" t="s">
        <v>4</v>
      </c>
      <c r="C1836" s="89" t="s">
        <v>4</v>
      </c>
      <c r="D1836" s="84"/>
      <c r="E1836" s="84"/>
      <c r="F1836" s="84"/>
      <c r="G1836" s="84"/>
      <c r="H1836" s="84"/>
      <c r="I1836" s="84"/>
      <c r="J1836" s="84"/>
      <c r="K1836" s="84"/>
      <c r="L1836" s="84"/>
      <c r="M1836" s="84"/>
      <c r="N1836" s="84"/>
      <c r="O1836" s="84"/>
      <c r="P1836" s="84"/>
      <c r="Q1836" s="84"/>
      <c r="R1836" s="84"/>
      <c r="S1836" s="84"/>
      <c r="T1836" s="84"/>
      <c r="U1836" s="84"/>
      <c r="V1836" s="84"/>
      <c r="W1836" s="84"/>
      <c r="X1836" s="84"/>
      <c r="Y1836" s="84"/>
      <c r="Z1836" s="90"/>
      <c r="AA1836" s="91"/>
      <c r="AB1836" s="91"/>
      <c r="AC1836" s="91"/>
      <c r="AD1836" s="92" t="s">
        <v>4</v>
      </c>
    </row>
    <row r="1837" spans="2:30" ht="19.7" customHeight="1">
      <c r="B1837" s="82" t="s">
        <v>1347</v>
      </c>
      <c r="C1837" s="83" t="s">
        <v>1348</v>
      </c>
      <c r="D1837" s="84"/>
      <c r="E1837" s="84"/>
      <c r="F1837" s="84"/>
      <c r="G1837" s="84"/>
      <c r="H1837" s="84"/>
      <c r="I1837" s="84"/>
      <c r="J1837" s="84"/>
      <c r="K1837" s="84"/>
      <c r="L1837" s="84"/>
      <c r="M1837" s="84"/>
      <c r="N1837" s="84"/>
      <c r="O1837" s="84"/>
      <c r="P1837" s="84"/>
      <c r="Q1837" s="84"/>
      <c r="R1837" s="84"/>
      <c r="S1837" s="84"/>
      <c r="T1837" s="84"/>
      <c r="U1837" s="84"/>
      <c r="V1837" s="84"/>
      <c r="W1837" s="84"/>
      <c r="X1837" s="84"/>
      <c r="Y1837" s="84"/>
      <c r="Z1837" s="85" t="str">
        <f>TEXT(AA1837+AB1837+AC1837,"#,##0")</f>
        <v>38</v>
      </c>
      <c r="AA1837" s="86">
        <f>TRUNC(AA1838)</f>
        <v>0</v>
      </c>
      <c r="AB1837" s="86">
        <f>TRUNC(AB1838)</f>
        <v>0</v>
      </c>
      <c r="AC1837" s="86">
        <f>TRUNC(AC1838)</f>
        <v>38</v>
      </c>
      <c r="AD1837" s="87"/>
    </row>
    <row r="1838" spans="2:30" ht="19.7" customHeight="1">
      <c r="B1838" s="88" t="s">
        <v>1349</v>
      </c>
      <c r="C1838" s="89" t="s">
        <v>4</v>
      </c>
      <c r="D1838" s="471">
        <v>280000</v>
      </c>
      <c r="E1838" s="471"/>
      <c r="F1838" s="471"/>
      <c r="G1838" s="471"/>
      <c r="H1838" s="471"/>
      <c r="I1838" s="471" t="s">
        <v>605</v>
      </c>
      <c r="J1838" s="471"/>
      <c r="K1838" s="471">
        <v>1368</v>
      </c>
      <c r="L1838" s="471"/>
      <c r="M1838" s="471"/>
      <c r="N1838" s="84" t="s">
        <v>594</v>
      </c>
      <c r="O1838" s="471" t="s">
        <v>595</v>
      </c>
      <c r="P1838" s="471"/>
      <c r="Q1838" s="471"/>
      <c r="R1838" s="84"/>
      <c r="S1838" s="84"/>
      <c r="T1838" s="84"/>
      <c r="U1838" s="84"/>
      <c r="V1838" s="84"/>
      <c r="W1838" s="84"/>
      <c r="X1838" s="84"/>
      <c r="Y1838" s="84"/>
      <c r="Z1838" s="90"/>
      <c r="AA1838" s="91"/>
      <c r="AB1838" s="91"/>
      <c r="AC1838" s="91">
        <f>TRUNC(D1838*K1838*0.0000001,0)</f>
        <v>38</v>
      </c>
      <c r="AD1838" s="92" t="s">
        <v>4</v>
      </c>
    </row>
    <row r="1839" spans="2:30" ht="19.7" customHeight="1">
      <c r="B1839" s="88" t="s">
        <v>4</v>
      </c>
      <c r="C1839" s="89" t="s">
        <v>4</v>
      </c>
      <c r="D1839" s="84"/>
      <c r="E1839" s="84"/>
      <c r="F1839" s="84"/>
      <c r="G1839" s="84"/>
      <c r="H1839" s="84"/>
      <c r="I1839" s="84"/>
      <c r="J1839" s="84"/>
      <c r="K1839" s="84"/>
      <c r="L1839" s="84"/>
      <c r="M1839" s="84"/>
      <c r="N1839" s="84"/>
      <c r="O1839" s="84"/>
      <c r="P1839" s="84"/>
      <c r="Q1839" s="84"/>
      <c r="R1839" s="84"/>
      <c r="S1839" s="84"/>
      <c r="T1839" s="84"/>
      <c r="U1839" s="84"/>
      <c r="V1839" s="84"/>
      <c r="W1839" s="84"/>
      <c r="X1839" s="84"/>
      <c r="Y1839" s="84"/>
      <c r="Z1839" s="90"/>
      <c r="AA1839" s="91"/>
      <c r="AB1839" s="91"/>
      <c r="AC1839" s="91"/>
      <c r="AD1839" s="92" t="s">
        <v>4</v>
      </c>
    </row>
    <row r="1840" spans="2:30" ht="19.7" customHeight="1">
      <c r="B1840" s="82" t="s">
        <v>1350</v>
      </c>
      <c r="C1840" s="83" t="s">
        <v>1351</v>
      </c>
      <c r="D1840" s="84"/>
      <c r="E1840" s="84"/>
      <c r="F1840" s="84"/>
      <c r="G1840" s="84"/>
      <c r="H1840" s="84"/>
      <c r="I1840" s="84"/>
      <c r="J1840" s="84"/>
      <c r="K1840" s="84"/>
      <c r="L1840" s="84"/>
      <c r="M1840" s="84"/>
      <c r="N1840" s="84"/>
      <c r="O1840" s="84"/>
      <c r="P1840" s="84"/>
      <c r="Q1840" s="84"/>
      <c r="R1840" s="84"/>
      <c r="S1840" s="84"/>
      <c r="T1840" s="84"/>
      <c r="U1840" s="84"/>
      <c r="V1840" s="84"/>
      <c r="W1840" s="84"/>
      <c r="X1840" s="84"/>
      <c r="Y1840" s="84"/>
      <c r="Z1840" s="85" t="str">
        <f>TEXT(AA1840+AB1840+AC1840,"#,##0")</f>
        <v>31</v>
      </c>
      <c r="AA1840" s="86">
        <f>TRUNC(AA1841)</f>
        <v>0</v>
      </c>
      <c r="AB1840" s="86">
        <f>TRUNC(AB1841)</f>
        <v>0</v>
      </c>
      <c r="AC1840" s="86">
        <f>TRUNC(AC1841)</f>
        <v>31</v>
      </c>
      <c r="AD1840" s="87"/>
    </row>
    <row r="1841" spans="2:30" ht="19.7" customHeight="1">
      <c r="B1841" s="88" t="s">
        <v>1349</v>
      </c>
      <c r="C1841" s="89" t="s">
        <v>4</v>
      </c>
      <c r="D1841" s="471">
        <v>230000</v>
      </c>
      <c r="E1841" s="471"/>
      <c r="F1841" s="471"/>
      <c r="G1841" s="471"/>
      <c r="H1841" s="471"/>
      <c r="I1841" s="471" t="s">
        <v>605</v>
      </c>
      <c r="J1841" s="471"/>
      <c r="K1841" s="471">
        <v>1368</v>
      </c>
      <c r="L1841" s="471"/>
      <c r="M1841" s="471"/>
      <c r="N1841" s="84" t="s">
        <v>594</v>
      </c>
      <c r="O1841" s="471" t="s">
        <v>595</v>
      </c>
      <c r="P1841" s="471"/>
      <c r="Q1841" s="471"/>
      <c r="R1841" s="84"/>
      <c r="S1841" s="84"/>
      <c r="T1841" s="84"/>
      <c r="U1841" s="84"/>
      <c r="V1841" s="84"/>
      <c r="W1841" s="84"/>
      <c r="X1841" s="84"/>
      <c r="Y1841" s="84"/>
      <c r="Z1841" s="90"/>
      <c r="AA1841" s="91"/>
      <c r="AB1841" s="91"/>
      <c r="AC1841" s="91">
        <f>TRUNC(D1841*K1841*0.0000001,0)</f>
        <v>31</v>
      </c>
      <c r="AD1841" s="92" t="s">
        <v>4</v>
      </c>
    </row>
    <row r="1842" spans="2:30" ht="19.7" customHeight="1">
      <c r="B1842" s="88" t="s">
        <v>4</v>
      </c>
      <c r="C1842" s="89" t="s">
        <v>4</v>
      </c>
      <c r="D1842" s="84"/>
      <c r="E1842" s="84"/>
      <c r="F1842" s="84"/>
      <c r="G1842" s="84"/>
      <c r="H1842" s="84"/>
      <c r="I1842" s="84"/>
      <c r="J1842" s="84"/>
      <c r="K1842" s="84"/>
      <c r="L1842" s="84"/>
      <c r="M1842" s="84"/>
      <c r="N1842" s="84"/>
      <c r="O1842" s="84"/>
      <c r="P1842" s="84"/>
      <c r="Q1842" s="84"/>
      <c r="R1842" s="84"/>
      <c r="S1842" s="84"/>
      <c r="T1842" s="84"/>
      <c r="U1842" s="84"/>
      <c r="V1842" s="84"/>
      <c r="W1842" s="84"/>
      <c r="X1842" s="84"/>
      <c r="Y1842" s="84"/>
      <c r="Z1842" s="90"/>
      <c r="AA1842" s="91"/>
      <c r="AB1842" s="91"/>
      <c r="AC1842" s="91"/>
      <c r="AD1842" s="92" t="s">
        <v>4</v>
      </c>
    </row>
    <row r="1843" spans="2:30" ht="19.7" customHeight="1">
      <c r="B1843" s="82" t="s">
        <v>1352</v>
      </c>
      <c r="C1843" s="83" t="s">
        <v>1353</v>
      </c>
      <c r="D1843" s="84"/>
      <c r="E1843" s="84"/>
      <c r="F1843" s="84"/>
      <c r="G1843" s="84"/>
      <c r="H1843" s="84"/>
      <c r="I1843" s="84"/>
      <c r="J1843" s="84"/>
      <c r="K1843" s="84"/>
      <c r="L1843" s="84"/>
      <c r="M1843" s="84"/>
      <c r="N1843" s="84"/>
      <c r="O1843" s="84"/>
      <c r="P1843" s="84"/>
      <c r="Q1843" s="84"/>
      <c r="R1843" s="84"/>
      <c r="S1843" s="84"/>
      <c r="T1843" s="84"/>
      <c r="U1843" s="84"/>
      <c r="V1843" s="84"/>
      <c r="W1843" s="84"/>
      <c r="X1843" s="84"/>
      <c r="Y1843" s="84"/>
      <c r="Z1843" s="85" t="str">
        <f>TEXT(AA1843+AB1843+AC1843,"#,##0")</f>
        <v>2,052</v>
      </c>
      <c r="AA1843" s="86">
        <f>TRUNC(AA1844)</f>
        <v>0</v>
      </c>
      <c r="AB1843" s="86">
        <f>TRUNC(AB1844)</f>
        <v>0</v>
      </c>
      <c r="AC1843" s="86">
        <f>TRUNC(AC1844)</f>
        <v>2052</v>
      </c>
      <c r="AD1843" s="87"/>
    </row>
    <row r="1844" spans="2:30" ht="19.7" customHeight="1">
      <c r="B1844" s="88" t="s">
        <v>1340</v>
      </c>
      <c r="C1844" s="89" t="s">
        <v>4</v>
      </c>
      <c r="D1844" s="471">
        <v>15000000</v>
      </c>
      <c r="E1844" s="471"/>
      <c r="F1844" s="471"/>
      <c r="G1844" s="471"/>
      <c r="H1844" s="471"/>
      <c r="I1844" s="471" t="s">
        <v>605</v>
      </c>
      <c r="J1844" s="471"/>
      <c r="K1844" s="471">
        <v>1368</v>
      </c>
      <c r="L1844" s="471"/>
      <c r="M1844" s="471"/>
      <c r="N1844" s="84" t="s">
        <v>594</v>
      </c>
      <c r="O1844" s="471" t="s">
        <v>595</v>
      </c>
      <c r="P1844" s="471"/>
      <c r="Q1844" s="471"/>
      <c r="R1844" s="84"/>
      <c r="S1844" s="84"/>
      <c r="T1844" s="84"/>
      <c r="U1844" s="84"/>
      <c r="V1844" s="84"/>
      <c r="W1844" s="84"/>
      <c r="X1844" s="84"/>
      <c r="Y1844" s="84"/>
      <c r="Z1844" s="90"/>
      <c r="AA1844" s="91"/>
      <c r="AB1844" s="91"/>
      <c r="AC1844" s="91">
        <f>TRUNC(D1844*K1844*0.0000001,0)</f>
        <v>2052</v>
      </c>
      <c r="AD1844" s="92" t="s">
        <v>4</v>
      </c>
    </row>
    <row r="1845" spans="2:30" ht="19.7" customHeight="1">
      <c r="B1845" s="88" t="s">
        <v>4</v>
      </c>
      <c r="C1845" s="89" t="s">
        <v>4</v>
      </c>
      <c r="D1845" s="84"/>
      <c r="E1845" s="84"/>
      <c r="F1845" s="84"/>
      <c r="G1845" s="84"/>
      <c r="H1845" s="84"/>
      <c r="I1845" s="84"/>
      <c r="J1845" s="84"/>
      <c r="K1845" s="84"/>
      <c r="L1845" s="84"/>
      <c r="M1845" s="84"/>
      <c r="N1845" s="84"/>
      <c r="O1845" s="84"/>
      <c r="P1845" s="84"/>
      <c r="Q1845" s="84"/>
      <c r="R1845" s="84"/>
      <c r="S1845" s="84"/>
      <c r="T1845" s="84"/>
      <c r="U1845" s="84"/>
      <c r="V1845" s="84"/>
      <c r="W1845" s="84"/>
      <c r="X1845" s="84"/>
      <c r="Y1845" s="84"/>
      <c r="Z1845" s="90"/>
      <c r="AA1845" s="91"/>
      <c r="AB1845" s="91"/>
      <c r="AC1845" s="91"/>
      <c r="AD1845" s="92" t="s">
        <v>4</v>
      </c>
    </row>
    <row r="1846" spans="2:30" ht="19.7" customHeight="1">
      <c r="B1846" s="82" t="s">
        <v>1354</v>
      </c>
      <c r="C1846" s="83" t="s">
        <v>1355</v>
      </c>
      <c r="D1846" s="84"/>
      <c r="E1846" s="84"/>
      <c r="F1846" s="84"/>
      <c r="G1846" s="84"/>
      <c r="H1846" s="84"/>
      <c r="I1846" s="84"/>
      <c r="J1846" s="84"/>
      <c r="K1846" s="84"/>
      <c r="L1846" s="84"/>
      <c r="M1846" s="84"/>
      <c r="N1846" s="84"/>
      <c r="O1846" s="84"/>
      <c r="P1846" s="84"/>
      <c r="Q1846" s="84"/>
      <c r="R1846" s="84"/>
      <c r="S1846" s="84"/>
      <c r="T1846" s="84"/>
      <c r="U1846" s="84"/>
      <c r="V1846" s="84"/>
      <c r="W1846" s="84"/>
      <c r="X1846" s="84"/>
      <c r="Y1846" s="84"/>
      <c r="Z1846" s="85" t="str">
        <f>TEXT(AA1846+AB1846+AC1846,"#,##0")</f>
        <v>52,080</v>
      </c>
      <c r="AA1846" s="86">
        <f>TRUNC(AA1847+AA1848+AA1849+AA1850)</f>
        <v>22864</v>
      </c>
      <c r="AB1846" s="86">
        <f>TRUNC(AB1847+AB1848+AB1849+AB1850)</f>
        <v>12592</v>
      </c>
      <c r="AC1846" s="86">
        <f>TRUNC(AC1847+AC1848+AC1849+AC1850)</f>
        <v>16624</v>
      </c>
      <c r="AD1846" s="87"/>
    </row>
    <row r="1847" spans="2:30" ht="19.7" customHeight="1">
      <c r="B1847" s="88" t="s">
        <v>685</v>
      </c>
      <c r="C1847" s="89" t="s">
        <v>4</v>
      </c>
      <c r="D1847" s="471">
        <v>38572000</v>
      </c>
      <c r="E1847" s="471"/>
      <c r="F1847" s="471"/>
      <c r="G1847" s="471"/>
      <c r="H1847" s="471"/>
      <c r="I1847" s="471" t="s">
        <v>605</v>
      </c>
      <c r="J1847" s="471"/>
      <c r="K1847" s="471">
        <v>4310</v>
      </c>
      <c r="L1847" s="471"/>
      <c r="M1847" s="471"/>
      <c r="N1847" s="84" t="s">
        <v>594</v>
      </c>
      <c r="O1847" s="471" t="s">
        <v>595</v>
      </c>
      <c r="P1847" s="471"/>
      <c r="Q1847" s="471"/>
      <c r="R1847" s="84"/>
      <c r="S1847" s="84"/>
      <c r="T1847" s="84"/>
      <c r="U1847" s="84"/>
      <c r="V1847" s="84"/>
      <c r="W1847" s="84"/>
      <c r="X1847" s="84"/>
      <c r="Y1847" s="84"/>
      <c r="Z1847" s="90"/>
      <c r="AA1847" s="91"/>
      <c r="AB1847" s="91"/>
      <c r="AC1847" s="91">
        <f>TRUNC(D1847*K1847*0.0000001,0)</f>
        <v>16624</v>
      </c>
      <c r="AD1847" s="92" t="s">
        <v>4</v>
      </c>
    </row>
    <row r="1848" spans="2:30" ht="19.7" customHeight="1">
      <c r="B1848" s="88" t="s">
        <v>596</v>
      </c>
      <c r="C1848" s="89" t="s">
        <v>597</v>
      </c>
      <c r="D1848" s="470">
        <v>6.1</v>
      </c>
      <c r="E1848" s="471"/>
      <c r="F1848" s="471"/>
      <c r="G1848" s="471"/>
      <c r="H1848" s="84" t="s">
        <v>598</v>
      </c>
      <c r="I1848" s="84" t="s">
        <v>594</v>
      </c>
      <c r="J1848" s="471">
        <f>[186]자재단가!R6</f>
        <v>1496</v>
      </c>
      <c r="K1848" s="471"/>
      <c r="L1848" s="471"/>
      <c r="M1848" s="471"/>
      <c r="N1848" s="84"/>
      <c r="O1848" s="84"/>
      <c r="P1848" s="84"/>
      <c r="Q1848" s="84"/>
      <c r="R1848" s="84"/>
      <c r="S1848" s="84"/>
      <c r="T1848" s="84"/>
      <c r="U1848" s="84"/>
      <c r="V1848" s="84"/>
      <c r="W1848" s="84"/>
      <c r="X1848" s="84"/>
      <c r="Y1848" s="84"/>
      <c r="Z1848" s="90"/>
      <c r="AA1848" s="91"/>
      <c r="AB1848" s="91">
        <f>TRUNC(D1848*J1848,0)</f>
        <v>9125</v>
      </c>
      <c r="AC1848" s="91"/>
      <c r="AD1848" s="92" t="s">
        <v>4</v>
      </c>
    </row>
    <row r="1849" spans="2:30" ht="19.7" customHeight="1">
      <c r="B1849" s="88" t="s">
        <v>675</v>
      </c>
      <c r="C1849" s="89" t="s">
        <v>600</v>
      </c>
      <c r="D1849" s="470">
        <v>38</v>
      </c>
      <c r="E1849" s="471"/>
      <c r="F1849" s="471"/>
      <c r="G1849" s="471"/>
      <c r="H1849" s="84" t="s">
        <v>601</v>
      </c>
      <c r="I1849" s="84" t="s">
        <v>594</v>
      </c>
      <c r="J1849" s="471">
        <f>AB1848</f>
        <v>9125</v>
      </c>
      <c r="K1849" s="471"/>
      <c r="L1849" s="471"/>
      <c r="M1849" s="471"/>
      <c r="N1849" s="84"/>
      <c r="O1849" s="84"/>
      <c r="P1849" s="84"/>
      <c r="Q1849" s="84"/>
      <c r="R1849" s="84"/>
      <c r="S1849" s="84"/>
      <c r="T1849" s="84"/>
      <c r="U1849" s="84"/>
      <c r="V1849" s="84"/>
      <c r="W1849" s="84"/>
      <c r="X1849" s="84"/>
      <c r="Y1849" s="84"/>
      <c r="Z1849" s="90"/>
      <c r="AA1849" s="91"/>
      <c r="AB1849" s="91">
        <f>TRUNC(D1849/100*J1849,0)</f>
        <v>3467</v>
      </c>
      <c r="AC1849" s="91"/>
      <c r="AD1849" s="92" t="s">
        <v>4</v>
      </c>
    </row>
    <row r="1850" spans="2:30" ht="19.7" customHeight="1">
      <c r="B1850" s="88" t="s">
        <v>602</v>
      </c>
      <c r="C1850" s="89" t="s">
        <v>4</v>
      </c>
      <c r="D1850" s="472">
        <v>1</v>
      </c>
      <c r="E1850" s="471"/>
      <c r="F1850" s="471"/>
      <c r="G1850" s="84" t="s">
        <v>98</v>
      </c>
      <c r="H1850" s="84" t="s">
        <v>594</v>
      </c>
      <c r="I1850" s="471">
        <f>[186]노임단가!L55</f>
        <v>109748</v>
      </c>
      <c r="J1850" s="471"/>
      <c r="K1850" s="471"/>
      <c r="L1850" s="471"/>
      <c r="M1850" s="84" t="s">
        <v>594</v>
      </c>
      <c r="N1850" s="471" t="s">
        <v>603</v>
      </c>
      <c r="O1850" s="471"/>
      <c r="P1850" s="471"/>
      <c r="Q1850" s="471"/>
      <c r="R1850" s="471"/>
      <c r="S1850" s="471"/>
      <c r="T1850" s="471"/>
      <c r="U1850" s="471"/>
      <c r="V1850" s="471"/>
      <c r="W1850" s="84"/>
      <c r="X1850" s="84"/>
      <c r="Y1850" s="84"/>
      <c r="Z1850" s="90"/>
      <c r="AA1850" s="91">
        <f>TRUNC(D1850*I1850*[186]기계경비적용기준!E18,0)</f>
        <v>22864</v>
      </c>
      <c r="AB1850" s="91"/>
      <c r="AC1850" s="91"/>
      <c r="AD1850" s="92" t="s">
        <v>4</v>
      </c>
    </row>
    <row r="1851" spans="2:30" ht="19.7" customHeight="1">
      <c r="B1851" s="88" t="s">
        <v>4</v>
      </c>
      <c r="C1851" s="89" t="s">
        <v>4</v>
      </c>
      <c r="D1851" s="84"/>
      <c r="E1851" s="84"/>
      <c r="F1851" s="84"/>
      <c r="G1851" s="84"/>
      <c r="H1851" s="84"/>
      <c r="I1851" s="84"/>
      <c r="J1851" s="84"/>
      <c r="K1851" s="84"/>
      <c r="L1851" s="84"/>
      <c r="M1851" s="84"/>
      <c r="N1851" s="84"/>
      <c r="O1851" s="84"/>
      <c r="P1851" s="84"/>
      <c r="Q1851" s="84"/>
      <c r="R1851" s="84"/>
      <c r="S1851" s="84"/>
      <c r="T1851" s="84"/>
      <c r="U1851" s="84"/>
      <c r="V1851" s="84"/>
      <c r="W1851" s="84"/>
      <c r="X1851" s="84"/>
      <c r="Y1851" s="84"/>
      <c r="Z1851" s="90"/>
      <c r="AA1851" s="91"/>
      <c r="AB1851" s="91"/>
      <c r="AC1851" s="91"/>
      <c r="AD1851" s="92" t="s">
        <v>4</v>
      </c>
    </row>
    <row r="1852" spans="2:30" ht="19.7" customHeight="1">
      <c r="B1852" s="82" t="s">
        <v>1356</v>
      </c>
      <c r="C1852" s="83" t="s">
        <v>1161</v>
      </c>
      <c r="D1852" s="84"/>
      <c r="E1852" s="84"/>
      <c r="F1852" s="84"/>
      <c r="G1852" s="84"/>
      <c r="H1852" s="84"/>
      <c r="I1852" s="84"/>
      <c r="J1852" s="84"/>
      <c r="K1852" s="84"/>
      <c r="L1852" s="84"/>
      <c r="M1852" s="84"/>
      <c r="N1852" s="84"/>
      <c r="O1852" s="84"/>
      <c r="P1852" s="84"/>
      <c r="Q1852" s="84"/>
      <c r="R1852" s="84"/>
      <c r="S1852" s="84"/>
      <c r="T1852" s="84"/>
      <c r="U1852" s="84"/>
      <c r="V1852" s="84"/>
      <c r="W1852" s="84"/>
      <c r="X1852" s="84"/>
      <c r="Y1852" s="84"/>
      <c r="Z1852" s="85" t="str">
        <f>TEXT(AA1852+AB1852+AC1852,"#,##0")</f>
        <v>87,793</v>
      </c>
      <c r="AA1852" s="86">
        <f>TRUNC(AA1853+AA1854+AA1855+AA1856)</f>
        <v>18896</v>
      </c>
      <c r="AB1852" s="86">
        <f>TRUNC(AB1853+AB1854+AB1855+AB1856)</f>
        <v>31834</v>
      </c>
      <c r="AC1852" s="86">
        <f>TRUNC(AC1853+AC1854+AC1855+AC1856)</f>
        <v>37063</v>
      </c>
      <c r="AD1852" s="87"/>
    </row>
    <row r="1853" spans="2:30" ht="19.7" customHeight="1">
      <c r="B1853" s="88" t="s">
        <v>592</v>
      </c>
      <c r="C1853" s="89" t="s">
        <v>4</v>
      </c>
      <c r="D1853" s="471">
        <v>157250000</v>
      </c>
      <c r="E1853" s="471"/>
      <c r="F1853" s="471"/>
      <c r="G1853" s="471"/>
      <c r="H1853" s="471"/>
      <c r="I1853" s="471" t="s">
        <v>605</v>
      </c>
      <c r="J1853" s="471"/>
      <c r="K1853" s="471">
        <v>2357</v>
      </c>
      <c r="L1853" s="471"/>
      <c r="M1853" s="471"/>
      <c r="N1853" s="84" t="s">
        <v>594</v>
      </c>
      <c r="O1853" s="471" t="s">
        <v>595</v>
      </c>
      <c r="P1853" s="471"/>
      <c r="Q1853" s="471"/>
      <c r="R1853" s="84"/>
      <c r="S1853" s="84"/>
      <c r="T1853" s="84"/>
      <c r="U1853" s="84"/>
      <c r="V1853" s="84"/>
      <c r="W1853" s="84"/>
      <c r="X1853" s="84"/>
      <c r="Y1853" s="84"/>
      <c r="Z1853" s="90"/>
      <c r="AA1853" s="91"/>
      <c r="AB1853" s="91"/>
      <c r="AC1853" s="91">
        <f>TRUNC(D1853*K1853*0.0000001,0)</f>
        <v>37063</v>
      </c>
      <c r="AD1853" s="92" t="s">
        <v>4</v>
      </c>
    </row>
    <row r="1854" spans="2:30" ht="19.7" customHeight="1">
      <c r="B1854" s="88" t="s">
        <v>596</v>
      </c>
      <c r="C1854" s="89" t="s">
        <v>597</v>
      </c>
      <c r="D1854" s="470">
        <v>15.2</v>
      </c>
      <c r="E1854" s="471"/>
      <c r="F1854" s="471"/>
      <c r="G1854" s="471"/>
      <c r="H1854" s="84" t="s">
        <v>598</v>
      </c>
      <c r="I1854" s="84" t="s">
        <v>594</v>
      </c>
      <c r="J1854" s="471">
        <f>[186]자재단가!R6</f>
        <v>1496</v>
      </c>
      <c r="K1854" s="471"/>
      <c r="L1854" s="471"/>
      <c r="M1854" s="471"/>
      <c r="N1854" s="84"/>
      <c r="O1854" s="84"/>
      <c r="P1854" s="84"/>
      <c r="Q1854" s="84"/>
      <c r="R1854" s="84"/>
      <c r="S1854" s="84"/>
      <c r="T1854" s="84"/>
      <c r="U1854" s="84"/>
      <c r="V1854" s="84"/>
      <c r="W1854" s="84"/>
      <c r="X1854" s="84"/>
      <c r="Y1854" s="84"/>
      <c r="Z1854" s="90"/>
      <c r="AA1854" s="91"/>
      <c r="AB1854" s="91">
        <f>TRUNC(D1854*J1854,0)</f>
        <v>22739</v>
      </c>
      <c r="AC1854" s="91"/>
      <c r="AD1854" s="92" t="s">
        <v>4</v>
      </c>
    </row>
    <row r="1855" spans="2:30" ht="19.7" customHeight="1">
      <c r="B1855" s="101" t="s">
        <v>757</v>
      </c>
      <c r="C1855" s="102" t="s">
        <v>600</v>
      </c>
      <c r="D1855" s="479">
        <v>40</v>
      </c>
      <c r="E1855" s="477"/>
      <c r="F1855" s="477"/>
      <c r="G1855" s="477"/>
      <c r="H1855" s="103" t="s">
        <v>601</v>
      </c>
      <c r="I1855" s="103" t="s">
        <v>594</v>
      </c>
      <c r="J1855" s="477">
        <f>AB1854</f>
        <v>22739</v>
      </c>
      <c r="K1855" s="477"/>
      <c r="L1855" s="477"/>
      <c r="M1855" s="477"/>
      <c r="N1855" s="103"/>
      <c r="O1855" s="103"/>
      <c r="P1855" s="103"/>
      <c r="Q1855" s="103"/>
      <c r="R1855" s="103"/>
      <c r="S1855" s="103"/>
      <c r="T1855" s="103"/>
      <c r="U1855" s="103"/>
      <c r="V1855" s="103"/>
      <c r="W1855" s="103"/>
      <c r="X1855" s="103"/>
      <c r="Y1855" s="103"/>
      <c r="Z1855" s="104"/>
      <c r="AA1855" s="105"/>
      <c r="AB1855" s="105">
        <f>TRUNC(D1855/100*J1855,0)</f>
        <v>9095</v>
      </c>
      <c r="AC1855" s="105"/>
      <c r="AD1855" s="106" t="s">
        <v>4</v>
      </c>
    </row>
    <row r="1856" spans="2:30" ht="19.7" customHeight="1">
      <c r="B1856" s="88" t="s">
        <v>234</v>
      </c>
      <c r="C1856" s="89" t="s">
        <v>4</v>
      </c>
      <c r="D1856" s="472">
        <v>1</v>
      </c>
      <c r="E1856" s="471"/>
      <c r="F1856" s="471"/>
      <c r="G1856" s="84" t="s">
        <v>98</v>
      </c>
      <c r="H1856" s="84" t="s">
        <v>594</v>
      </c>
      <c r="I1856" s="471">
        <f>[186]노임단가!L57</f>
        <v>90701</v>
      </c>
      <c r="J1856" s="471"/>
      <c r="K1856" s="471"/>
      <c r="L1856" s="471"/>
      <c r="M1856" s="84" t="s">
        <v>594</v>
      </c>
      <c r="N1856" s="471" t="s">
        <v>603</v>
      </c>
      <c r="O1856" s="471"/>
      <c r="P1856" s="471"/>
      <c r="Q1856" s="471"/>
      <c r="R1856" s="471"/>
      <c r="S1856" s="471"/>
      <c r="T1856" s="471"/>
      <c r="U1856" s="471"/>
      <c r="V1856" s="471"/>
      <c r="W1856" s="84"/>
      <c r="X1856" s="84"/>
      <c r="Y1856" s="84"/>
      <c r="Z1856" s="90"/>
      <c r="AA1856" s="91">
        <f>TRUNC(D1856*I1856*[186]기계경비적용기준!E18,0)</f>
        <v>18896</v>
      </c>
      <c r="AB1856" s="91"/>
      <c r="AC1856" s="91"/>
      <c r="AD1856" s="92" t="s">
        <v>4</v>
      </c>
    </row>
    <row r="1857" spans="2:30" ht="19.7" customHeight="1">
      <c r="B1857" s="88" t="s">
        <v>4</v>
      </c>
      <c r="C1857" s="89" t="s">
        <v>4</v>
      </c>
      <c r="D1857" s="84"/>
      <c r="E1857" s="84"/>
      <c r="F1857" s="84"/>
      <c r="G1857" s="84"/>
      <c r="H1857" s="84"/>
      <c r="I1857" s="84"/>
      <c r="J1857" s="84"/>
      <c r="K1857" s="84"/>
      <c r="L1857" s="84"/>
      <c r="M1857" s="84"/>
      <c r="N1857" s="84"/>
      <c r="O1857" s="84"/>
      <c r="P1857" s="84"/>
      <c r="Q1857" s="84"/>
      <c r="R1857" s="84"/>
      <c r="S1857" s="84"/>
      <c r="T1857" s="84"/>
      <c r="U1857" s="84"/>
      <c r="V1857" s="84"/>
      <c r="W1857" s="84"/>
      <c r="X1857" s="84"/>
      <c r="Y1857" s="84"/>
      <c r="Z1857" s="90"/>
      <c r="AA1857" s="91"/>
      <c r="AB1857" s="91"/>
      <c r="AC1857" s="91"/>
      <c r="AD1857" s="92" t="s">
        <v>4</v>
      </c>
    </row>
    <row r="1858" spans="2:30" ht="19.7" customHeight="1">
      <c r="B1858" s="82" t="s">
        <v>1357</v>
      </c>
      <c r="C1858" s="83" t="s">
        <v>611</v>
      </c>
      <c r="D1858" s="84"/>
      <c r="E1858" s="84"/>
      <c r="F1858" s="84"/>
      <c r="G1858" s="84"/>
      <c r="H1858" s="84"/>
      <c r="I1858" s="84"/>
      <c r="J1858" s="84"/>
      <c r="K1858" s="84"/>
      <c r="L1858" s="84"/>
      <c r="M1858" s="84"/>
      <c r="N1858" s="84"/>
      <c r="O1858" s="84"/>
      <c r="P1858" s="84"/>
      <c r="Q1858" s="84"/>
      <c r="R1858" s="84"/>
      <c r="S1858" s="84"/>
      <c r="T1858" s="84"/>
      <c r="U1858" s="84"/>
      <c r="V1858" s="84"/>
      <c r="W1858" s="84"/>
      <c r="X1858" s="84"/>
      <c r="Y1858" s="84"/>
      <c r="Z1858" s="85" t="str">
        <f>TEXT(AA1858+AB1858+AC1858,"#,##0")</f>
        <v>134,446</v>
      </c>
      <c r="AA1858" s="86">
        <f>TRUNC(AA1859+AA1860+AA1861+AA1862)</f>
        <v>18896</v>
      </c>
      <c r="AB1858" s="86">
        <f>TRUNC(AB1859+AB1860+AB1861+AB1862)</f>
        <v>57804</v>
      </c>
      <c r="AC1858" s="86">
        <f>TRUNC(AC1859+AC1860+AC1861+AC1862)</f>
        <v>57746</v>
      </c>
      <c r="AD1858" s="87"/>
    </row>
    <row r="1859" spans="2:30" ht="19.7" customHeight="1">
      <c r="B1859" s="88" t="s">
        <v>592</v>
      </c>
      <c r="C1859" s="89" t="s">
        <v>4</v>
      </c>
      <c r="D1859" s="471">
        <v>245000000</v>
      </c>
      <c r="E1859" s="471"/>
      <c r="F1859" s="471"/>
      <c r="G1859" s="471"/>
      <c r="H1859" s="471"/>
      <c r="I1859" s="471" t="s">
        <v>605</v>
      </c>
      <c r="J1859" s="471"/>
      <c r="K1859" s="471">
        <v>2357</v>
      </c>
      <c r="L1859" s="471"/>
      <c r="M1859" s="471"/>
      <c r="N1859" s="84" t="s">
        <v>594</v>
      </c>
      <c r="O1859" s="471" t="s">
        <v>595</v>
      </c>
      <c r="P1859" s="471"/>
      <c r="Q1859" s="471"/>
      <c r="R1859" s="84"/>
      <c r="S1859" s="84"/>
      <c r="T1859" s="84"/>
      <c r="U1859" s="84"/>
      <c r="V1859" s="84"/>
      <c r="W1859" s="84"/>
      <c r="X1859" s="84"/>
      <c r="Y1859" s="84"/>
      <c r="Z1859" s="90"/>
      <c r="AA1859" s="91"/>
      <c r="AB1859" s="91"/>
      <c r="AC1859" s="91">
        <f>TRUNC(D1859*K1859*0.0000001,0)</f>
        <v>57746</v>
      </c>
      <c r="AD1859" s="92" t="s">
        <v>4</v>
      </c>
    </row>
    <row r="1860" spans="2:30" ht="19.7" customHeight="1">
      <c r="B1860" s="88" t="s">
        <v>596</v>
      </c>
      <c r="C1860" s="89" t="s">
        <v>597</v>
      </c>
      <c r="D1860" s="470">
        <v>27.6</v>
      </c>
      <c r="E1860" s="471"/>
      <c r="F1860" s="471"/>
      <c r="G1860" s="471"/>
      <c r="H1860" s="84" t="s">
        <v>598</v>
      </c>
      <c r="I1860" s="84" t="s">
        <v>594</v>
      </c>
      <c r="J1860" s="471">
        <f>[186]자재단가!R6</f>
        <v>1496</v>
      </c>
      <c r="K1860" s="471"/>
      <c r="L1860" s="471"/>
      <c r="M1860" s="471"/>
      <c r="N1860" s="84"/>
      <c r="O1860" s="84"/>
      <c r="P1860" s="84"/>
      <c r="Q1860" s="84"/>
      <c r="R1860" s="84"/>
      <c r="S1860" s="84"/>
      <c r="T1860" s="84"/>
      <c r="U1860" s="84"/>
      <c r="V1860" s="84"/>
      <c r="W1860" s="84"/>
      <c r="X1860" s="84"/>
      <c r="Y1860" s="84"/>
      <c r="Z1860" s="90"/>
      <c r="AA1860" s="91"/>
      <c r="AB1860" s="91">
        <f>TRUNC(D1860*J1860,0)</f>
        <v>41289</v>
      </c>
      <c r="AC1860" s="91"/>
      <c r="AD1860" s="92" t="s">
        <v>4</v>
      </c>
    </row>
    <row r="1861" spans="2:30" ht="19.7" customHeight="1">
      <c r="B1861" s="88" t="s">
        <v>757</v>
      </c>
      <c r="C1861" s="89" t="s">
        <v>600</v>
      </c>
      <c r="D1861" s="470">
        <v>40</v>
      </c>
      <c r="E1861" s="471"/>
      <c r="F1861" s="471"/>
      <c r="G1861" s="471"/>
      <c r="H1861" s="84" t="s">
        <v>601</v>
      </c>
      <c r="I1861" s="84" t="s">
        <v>594</v>
      </c>
      <c r="J1861" s="471">
        <f>AB1860</f>
        <v>41289</v>
      </c>
      <c r="K1861" s="471"/>
      <c r="L1861" s="471"/>
      <c r="M1861" s="471"/>
      <c r="N1861" s="84"/>
      <c r="O1861" s="84"/>
      <c r="P1861" s="84"/>
      <c r="Q1861" s="84"/>
      <c r="R1861" s="84"/>
      <c r="S1861" s="84"/>
      <c r="T1861" s="84"/>
      <c r="U1861" s="84"/>
      <c r="V1861" s="84"/>
      <c r="W1861" s="84"/>
      <c r="X1861" s="84"/>
      <c r="Y1861" s="84"/>
      <c r="Z1861" s="90"/>
      <c r="AA1861" s="91"/>
      <c r="AB1861" s="91">
        <f>TRUNC(D1861/100*J1861,0)</f>
        <v>16515</v>
      </c>
      <c r="AC1861" s="91"/>
      <c r="AD1861" s="92" t="s">
        <v>4</v>
      </c>
    </row>
    <row r="1862" spans="2:30" ht="19.7" customHeight="1">
      <c r="B1862" s="88" t="s">
        <v>234</v>
      </c>
      <c r="C1862" s="89" t="s">
        <v>4</v>
      </c>
      <c r="D1862" s="472">
        <v>1</v>
      </c>
      <c r="E1862" s="471"/>
      <c r="F1862" s="471"/>
      <c r="G1862" s="84" t="s">
        <v>98</v>
      </c>
      <c r="H1862" s="84" t="s">
        <v>594</v>
      </c>
      <c r="I1862" s="471">
        <f>[186]노임단가!L57</f>
        <v>90701</v>
      </c>
      <c r="J1862" s="471"/>
      <c r="K1862" s="471"/>
      <c r="L1862" s="471"/>
      <c r="M1862" s="84" t="s">
        <v>594</v>
      </c>
      <c r="N1862" s="471" t="s">
        <v>603</v>
      </c>
      <c r="O1862" s="471"/>
      <c r="P1862" s="471"/>
      <c r="Q1862" s="471"/>
      <c r="R1862" s="471"/>
      <c r="S1862" s="471"/>
      <c r="T1862" s="471"/>
      <c r="U1862" s="471"/>
      <c r="V1862" s="471"/>
      <c r="W1862" s="84"/>
      <c r="X1862" s="84"/>
      <c r="Y1862" s="84"/>
      <c r="Z1862" s="90"/>
      <c r="AA1862" s="91">
        <f>TRUNC(D1862*I1862*[186]기계경비적용기준!E18,0)</f>
        <v>18896</v>
      </c>
      <c r="AB1862" s="91"/>
      <c r="AC1862" s="91"/>
      <c r="AD1862" s="92" t="s">
        <v>4</v>
      </c>
    </row>
    <row r="1863" spans="2:30" ht="19.7" customHeight="1">
      <c r="B1863" s="88" t="s">
        <v>4</v>
      </c>
      <c r="C1863" s="89" t="s">
        <v>4</v>
      </c>
      <c r="D1863" s="84"/>
      <c r="E1863" s="84"/>
      <c r="F1863" s="84"/>
      <c r="G1863" s="84"/>
      <c r="H1863" s="84"/>
      <c r="I1863" s="84"/>
      <c r="J1863" s="84"/>
      <c r="K1863" s="84"/>
      <c r="L1863" s="84"/>
      <c r="M1863" s="84"/>
      <c r="N1863" s="84"/>
      <c r="O1863" s="84"/>
      <c r="P1863" s="84"/>
      <c r="Q1863" s="84"/>
      <c r="R1863" s="84"/>
      <c r="S1863" s="84"/>
      <c r="T1863" s="84"/>
      <c r="U1863" s="84"/>
      <c r="V1863" s="84"/>
      <c r="W1863" s="84"/>
      <c r="X1863" s="84"/>
      <c r="Y1863" s="84"/>
      <c r="Z1863" s="90"/>
      <c r="AA1863" s="91"/>
      <c r="AB1863" s="91"/>
      <c r="AC1863" s="91"/>
      <c r="AD1863" s="92" t="s">
        <v>4</v>
      </c>
    </row>
    <row r="1864" spans="2:30" ht="19.7" customHeight="1">
      <c r="B1864" s="82" t="s">
        <v>1358</v>
      </c>
      <c r="C1864" s="83" t="s">
        <v>1359</v>
      </c>
      <c r="D1864" s="84"/>
      <c r="E1864" s="84"/>
      <c r="F1864" s="84"/>
      <c r="G1864" s="84"/>
      <c r="H1864" s="84"/>
      <c r="I1864" s="84"/>
      <c r="J1864" s="84"/>
      <c r="K1864" s="84"/>
      <c r="L1864" s="84"/>
      <c r="M1864" s="84"/>
      <c r="N1864" s="84"/>
      <c r="O1864" s="84"/>
      <c r="P1864" s="84"/>
      <c r="Q1864" s="84"/>
      <c r="R1864" s="84"/>
      <c r="S1864" s="84"/>
      <c r="T1864" s="84"/>
      <c r="U1864" s="84"/>
      <c r="V1864" s="84"/>
      <c r="W1864" s="84"/>
      <c r="X1864" s="84"/>
      <c r="Y1864" s="84"/>
      <c r="Z1864" s="85" t="str">
        <f>TEXT(AA1864+AB1864+AC1864,"#,##0")</f>
        <v>7,300</v>
      </c>
      <c r="AA1864" s="86">
        <f>TRUNC(AA1865)</f>
        <v>0</v>
      </c>
      <c r="AB1864" s="86">
        <f>TRUNC(AB1865)</f>
        <v>0</v>
      </c>
      <c r="AC1864" s="86">
        <f>TRUNC(AC1865)</f>
        <v>7300</v>
      </c>
      <c r="AD1864" s="87"/>
    </row>
    <row r="1865" spans="2:30" ht="19.7" customHeight="1">
      <c r="B1865" s="88" t="s">
        <v>821</v>
      </c>
      <c r="C1865" s="89" t="s">
        <v>4</v>
      </c>
      <c r="D1865" s="471">
        <v>15000000</v>
      </c>
      <c r="E1865" s="471"/>
      <c r="F1865" s="471"/>
      <c r="G1865" s="471"/>
      <c r="H1865" s="471"/>
      <c r="I1865" s="471" t="s">
        <v>605</v>
      </c>
      <c r="J1865" s="471"/>
      <c r="K1865" s="471">
        <v>4867</v>
      </c>
      <c r="L1865" s="471"/>
      <c r="M1865" s="471"/>
      <c r="N1865" s="84" t="s">
        <v>594</v>
      </c>
      <c r="O1865" s="471" t="s">
        <v>595</v>
      </c>
      <c r="P1865" s="471"/>
      <c r="Q1865" s="471"/>
      <c r="R1865" s="84"/>
      <c r="S1865" s="84"/>
      <c r="T1865" s="84"/>
      <c r="U1865" s="84"/>
      <c r="V1865" s="84"/>
      <c r="W1865" s="84"/>
      <c r="X1865" s="84"/>
      <c r="Y1865" s="84"/>
      <c r="Z1865" s="90"/>
      <c r="AA1865" s="91"/>
      <c r="AB1865" s="91"/>
      <c r="AC1865" s="91">
        <f>TRUNC(D1865*K1865*0.0000001,0)</f>
        <v>7300</v>
      </c>
      <c r="AD1865" s="92" t="s">
        <v>4</v>
      </c>
    </row>
    <row r="1866" spans="2:30" ht="19.7" customHeight="1">
      <c r="B1866" s="88" t="s">
        <v>4</v>
      </c>
      <c r="C1866" s="89" t="s">
        <v>4</v>
      </c>
      <c r="D1866" s="84"/>
      <c r="E1866" s="84"/>
      <c r="F1866" s="84"/>
      <c r="G1866" s="84"/>
      <c r="H1866" s="84"/>
      <c r="I1866" s="84"/>
      <c r="J1866" s="84"/>
      <c r="K1866" s="84"/>
      <c r="L1866" s="84"/>
      <c r="M1866" s="84"/>
      <c r="N1866" s="84"/>
      <c r="O1866" s="84"/>
      <c r="P1866" s="84"/>
      <c r="Q1866" s="84"/>
      <c r="R1866" s="84"/>
      <c r="S1866" s="84"/>
      <c r="T1866" s="84"/>
      <c r="U1866" s="84"/>
      <c r="V1866" s="84"/>
      <c r="W1866" s="84"/>
      <c r="X1866" s="84"/>
      <c r="Y1866" s="84"/>
      <c r="Z1866" s="90"/>
      <c r="AA1866" s="91"/>
      <c r="AB1866" s="91"/>
      <c r="AC1866" s="91"/>
      <c r="AD1866" s="92" t="s">
        <v>4</v>
      </c>
    </row>
    <row r="1867" spans="2:30" ht="19.7" customHeight="1">
      <c r="B1867" s="82" t="s">
        <v>1360</v>
      </c>
      <c r="C1867" s="83" t="s">
        <v>923</v>
      </c>
      <c r="D1867" s="84"/>
      <c r="E1867" s="84"/>
      <c r="F1867" s="84"/>
      <c r="G1867" s="84"/>
      <c r="H1867" s="84"/>
      <c r="I1867" s="84"/>
      <c r="J1867" s="84"/>
      <c r="K1867" s="84"/>
      <c r="L1867" s="84"/>
      <c r="M1867" s="84"/>
      <c r="N1867" s="84"/>
      <c r="O1867" s="84"/>
      <c r="P1867" s="84"/>
      <c r="Q1867" s="84"/>
      <c r="R1867" s="84"/>
      <c r="S1867" s="84"/>
      <c r="T1867" s="84"/>
      <c r="U1867" s="84"/>
      <c r="V1867" s="84"/>
      <c r="W1867" s="84"/>
      <c r="X1867" s="84"/>
      <c r="Y1867" s="84"/>
      <c r="Z1867" s="85" t="str">
        <f>TEXT(AA1867+AB1867+AC1867,"#,##0")</f>
        <v>26,628</v>
      </c>
      <c r="AA1867" s="86">
        <f>TRUNC(AA1868+AA1869+AA1870)</f>
        <v>17026</v>
      </c>
      <c r="AB1867" s="86">
        <f>TRUNC(AB1868+AB1869+AB1870)</f>
        <v>2393</v>
      </c>
      <c r="AC1867" s="86">
        <f>TRUNC(AC1868+AC1869+AC1870)</f>
        <v>7209</v>
      </c>
      <c r="AD1867" s="87"/>
    </row>
    <row r="1868" spans="2:30" ht="19.7" customHeight="1">
      <c r="B1868" s="88" t="s">
        <v>821</v>
      </c>
      <c r="C1868" s="89" t="s">
        <v>4</v>
      </c>
      <c r="D1868" s="471">
        <v>26400000</v>
      </c>
      <c r="E1868" s="471"/>
      <c r="F1868" s="471"/>
      <c r="G1868" s="471"/>
      <c r="H1868" s="471"/>
      <c r="I1868" s="471" t="s">
        <v>605</v>
      </c>
      <c r="J1868" s="471"/>
      <c r="K1868" s="471">
        <v>2731</v>
      </c>
      <c r="L1868" s="471"/>
      <c r="M1868" s="471"/>
      <c r="N1868" s="84" t="s">
        <v>594</v>
      </c>
      <c r="O1868" s="471" t="s">
        <v>595</v>
      </c>
      <c r="P1868" s="471"/>
      <c r="Q1868" s="471"/>
      <c r="R1868" s="84"/>
      <c r="S1868" s="84"/>
      <c r="T1868" s="84"/>
      <c r="U1868" s="84"/>
      <c r="V1868" s="84"/>
      <c r="W1868" s="84"/>
      <c r="X1868" s="84"/>
      <c r="Y1868" s="84"/>
      <c r="Z1868" s="90"/>
      <c r="AA1868" s="91"/>
      <c r="AB1868" s="91"/>
      <c r="AC1868" s="91">
        <f>TRUNC(D1868*K1868*0.0000001,0)</f>
        <v>7209</v>
      </c>
      <c r="AD1868" s="92" t="s">
        <v>4</v>
      </c>
    </row>
    <row r="1869" spans="2:30" ht="19.7" customHeight="1">
      <c r="B1869" s="88" t="s">
        <v>596</v>
      </c>
      <c r="C1869" s="89" t="s">
        <v>597</v>
      </c>
      <c r="D1869" s="470">
        <v>1.6</v>
      </c>
      <c r="E1869" s="471"/>
      <c r="F1869" s="471"/>
      <c r="G1869" s="471"/>
      <c r="H1869" s="84" t="s">
        <v>598</v>
      </c>
      <c r="I1869" s="84" t="s">
        <v>594</v>
      </c>
      <c r="J1869" s="471">
        <f>[186]자재단가!R6</f>
        <v>1496</v>
      </c>
      <c r="K1869" s="471"/>
      <c r="L1869" s="471"/>
      <c r="M1869" s="471"/>
      <c r="N1869" s="84"/>
      <c r="O1869" s="84"/>
      <c r="P1869" s="84"/>
      <c r="Q1869" s="84"/>
      <c r="R1869" s="84"/>
      <c r="S1869" s="84"/>
      <c r="T1869" s="84"/>
      <c r="U1869" s="84"/>
      <c r="V1869" s="84"/>
      <c r="W1869" s="84"/>
      <c r="X1869" s="84"/>
      <c r="Y1869" s="84"/>
      <c r="Z1869" s="90"/>
      <c r="AA1869" s="91"/>
      <c r="AB1869" s="91">
        <f>TRUNC(D1869*J1869,0)</f>
        <v>2393</v>
      </c>
      <c r="AC1869" s="91"/>
      <c r="AD1869" s="92" t="s">
        <v>4</v>
      </c>
    </row>
    <row r="1870" spans="2:30" ht="19.7" customHeight="1">
      <c r="B1870" s="88" t="s">
        <v>236</v>
      </c>
      <c r="C1870" s="89" t="s">
        <v>4</v>
      </c>
      <c r="D1870" s="472">
        <v>1</v>
      </c>
      <c r="E1870" s="471"/>
      <c r="F1870" s="471"/>
      <c r="G1870" s="84" t="s">
        <v>98</v>
      </c>
      <c r="H1870" s="84" t="s">
        <v>594</v>
      </c>
      <c r="I1870" s="471">
        <f>[186]노임단가!L59</f>
        <v>81728</v>
      </c>
      <c r="J1870" s="471"/>
      <c r="K1870" s="471"/>
      <c r="L1870" s="471"/>
      <c r="M1870" s="84" t="s">
        <v>594</v>
      </c>
      <c r="N1870" s="471" t="s">
        <v>603</v>
      </c>
      <c r="O1870" s="471"/>
      <c r="P1870" s="471"/>
      <c r="Q1870" s="471"/>
      <c r="R1870" s="471"/>
      <c r="S1870" s="471"/>
      <c r="T1870" s="471"/>
      <c r="U1870" s="471"/>
      <c r="V1870" s="471"/>
      <c r="W1870" s="84"/>
      <c r="X1870" s="84"/>
      <c r="Y1870" s="84"/>
      <c r="Z1870" s="90"/>
      <c r="AA1870" s="91">
        <f>TRUNC(D1870*I1870*[186]기계경비적용기준!E18,0)</f>
        <v>17026</v>
      </c>
      <c r="AB1870" s="91"/>
      <c r="AC1870" s="91"/>
      <c r="AD1870" s="92" t="s">
        <v>4</v>
      </c>
    </row>
    <row r="1871" spans="2:30" ht="19.7" customHeight="1">
      <c r="B1871" s="88" t="s">
        <v>4</v>
      </c>
      <c r="C1871" s="89" t="s">
        <v>4</v>
      </c>
      <c r="D1871" s="84"/>
      <c r="E1871" s="84"/>
      <c r="F1871" s="84"/>
      <c r="G1871" s="84"/>
      <c r="H1871" s="84"/>
      <c r="I1871" s="84"/>
      <c r="J1871" s="84"/>
      <c r="K1871" s="84"/>
      <c r="L1871" s="84"/>
      <c r="M1871" s="84"/>
      <c r="N1871" s="84"/>
      <c r="O1871" s="84"/>
      <c r="P1871" s="84"/>
      <c r="Q1871" s="84"/>
      <c r="R1871" s="84"/>
      <c r="S1871" s="84"/>
      <c r="T1871" s="84"/>
      <c r="U1871" s="84"/>
      <c r="V1871" s="84"/>
      <c r="W1871" s="84"/>
      <c r="X1871" s="84"/>
      <c r="Y1871" s="84"/>
      <c r="Z1871" s="90"/>
      <c r="AA1871" s="91"/>
      <c r="AB1871" s="91"/>
      <c r="AC1871" s="91"/>
      <c r="AD1871" s="92" t="s">
        <v>4</v>
      </c>
    </row>
    <row r="1872" spans="2:30" ht="19.7" customHeight="1">
      <c r="B1872" s="82" t="s">
        <v>1361</v>
      </c>
      <c r="C1872" s="83" t="s">
        <v>679</v>
      </c>
      <c r="D1872" s="84"/>
      <c r="E1872" s="84"/>
      <c r="F1872" s="84"/>
      <c r="G1872" s="84"/>
      <c r="H1872" s="84"/>
      <c r="I1872" s="84"/>
      <c r="J1872" s="84"/>
      <c r="K1872" s="84"/>
      <c r="L1872" s="84"/>
      <c r="M1872" s="84"/>
      <c r="N1872" s="84"/>
      <c r="O1872" s="84"/>
      <c r="P1872" s="84"/>
      <c r="Q1872" s="84"/>
      <c r="R1872" s="84"/>
      <c r="S1872" s="84"/>
      <c r="T1872" s="84"/>
      <c r="U1872" s="84"/>
      <c r="V1872" s="84"/>
      <c r="W1872" s="84"/>
      <c r="X1872" s="84"/>
      <c r="Y1872" s="84"/>
      <c r="Z1872" s="85" t="str">
        <f>TEXT(AA1872+AB1872+AC1872,"#,##0")</f>
        <v>85,926</v>
      </c>
      <c r="AA1872" s="86">
        <f>TRUNC(AA1873+AA1874+AA1875+AA1876)</f>
        <v>18896</v>
      </c>
      <c r="AB1872" s="86">
        <f>TRUNC(AB1873+AB1874+AB1875+AB1876)</f>
        <v>11279</v>
      </c>
      <c r="AC1872" s="86">
        <f>TRUNC(AC1873+AC1874+AC1875+AC1876)</f>
        <v>55751</v>
      </c>
      <c r="AD1872" s="87"/>
    </row>
    <row r="1873" spans="2:30" ht="19.7" customHeight="1">
      <c r="B1873" s="88" t="s">
        <v>592</v>
      </c>
      <c r="C1873" s="89" t="s">
        <v>4</v>
      </c>
      <c r="D1873" s="471">
        <v>89620</v>
      </c>
      <c r="E1873" s="471"/>
      <c r="F1873" s="471"/>
      <c r="G1873" s="471"/>
      <c r="H1873" s="471"/>
      <c r="I1873" s="471" t="s">
        <v>593</v>
      </c>
      <c r="J1873" s="471"/>
      <c r="K1873" s="476">
        <f>[186]기계경비적용기준!D7</f>
        <v>1153.3</v>
      </c>
      <c r="L1873" s="471"/>
      <c r="M1873" s="471"/>
      <c r="N1873" s="84" t="s">
        <v>594</v>
      </c>
      <c r="O1873" s="471">
        <v>5394</v>
      </c>
      <c r="P1873" s="471"/>
      <c r="Q1873" s="471"/>
      <c r="R1873" s="84" t="s">
        <v>594</v>
      </c>
      <c r="S1873" s="471" t="s">
        <v>595</v>
      </c>
      <c r="T1873" s="471"/>
      <c r="U1873" s="471"/>
      <c r="V1873" s="84"/>
      <c r="W1873" s="84"/>
      <c r="X1873" s="84"/>
      <c r="Y1873" s="84"/>
      <c r="Z1873" s="90"/>
      <c r="AA1873" s="91"/>
      <c r="AB1873" s="91"/>
      <c r="AC1873" s="91">
        <f>TRUNC(TRUNC(D1873*K1873)/1000) * 1000*O1873*0.0000001</f>
        <v>55751.305199999995</v>
      </c>
      <c r="AD1873" s="92" t="s">
        <v>4</v>
      </c>
    </row>
    <row r="1874" spans="2:30" ht="19.7" customHeight="1">
      <c r="B1874" s="88" t="s">
        <v>596</v>
      </c>
      <c r="C1874" s="89" t="s">
        <v>597</v>
      </c>
      <c r="D1874" s="470">
        <v>6.5</v>
      </c>
      <c r="E1874" s="471"/>
      <c r="F1874" s="471"/>
      <c r="G1874" s="471"/>
      <c r="H1874" s="84" t="s">
        <v>598</v>
      </c>
      <c r="I1874" s="84" t="s">
        <v>594</v>
      </c>
      <c r="J1874" s="471">
        <f>[186]자재단가!R6</f>
        <v>1496</v>
      </c>
      <c r="K1874" s="471"/>
      <c r="L1874" s="471"/>
      <c r="M1874" s="471"/>
      <c r="N1874" s="84"/>
      <c r="O1874" s="84"/>
      <c r="P1874" s="84"/>
      <c r="Q1874" s="84"/>
      <c r="R1874" s="84"/>
      <c r="S1874" s="84"/>
      <c r="T1874" s="84"/>
      <c r="U1874" s="84"/>
      <c r="V1874" s="84"/>
      <c r="W1874" s="84"/>
      <c r="X1874" s="84"/>
      <c r="Y1874" s="84"/>
      <c r="Z1874" s="90"/>
      <c r="AA1874" s="91"/>
      <c r="AB1874" s="91">
        <f>TRUNC(D1874*J1874,0)</f>
        <v>9724</v>
      </c>
      <c r="AC1874" s="91"/>
      <c r="AD1874" s="92" t="s">
        <v>4</v>
      </c>
    </row>
    <row r="1875" spans="2:30" ht="19.7" customHeight="1">
      <c r="B1875" s="88" t="s">
        <v>757</v>
      </c>
      <c r="C1875" s="89" t="s">
        <v>600</v>
      </c>
      <c r="D1875" s="470">
        <v>16</v>
      </c>
      <c r="E1875" s="471"/>
      <c r="F1875" s="471"/>
      <c r="G1875" s="471"/>
      <c r="H1875" s="84" t="s">
        <v>601</v>
      </c>
      <c r="I1875" s="84" t="s">
        <v>594</v>
      </c>
      <c r="J1875" s="471">
        <f>AB1874</f>
        <v>9724</v>
      </c>
      <c r="K1875" s="471"/>
      <c r="L1875" s="471"/>
      <c r="M1875" s="471"/>
      <c r="N1875" s="84"/>
      <c r="O1875" s="84"/>
      <c r="P1875" s="84"/>
      <c r="Q1875" s="84"/>
      <c r="R1875" s="84"/>
      <c r="S1875" s="84"/>
      <c r="T1875" s="84"/>
      <c r="U1875" s="84"/>
      <c r="V1875" s="84"/>
      <c r="W1875" s="84"/>
      <c r="X1875" s="84"/>
      <c r="Y1875" s="84"/>
      <c r="Z1875" s="90"/>
      <c r="AA1875" s="91"/>
      <c r="AB1875" s="91">
        <f>TRUNC(D1875/100*J1875,0)</f>
        <v>1555</v>
      </c>
      <c r="AC1875" s="91"/>
      <c r="AD1875" s="92" t="s">
        <v>4</v>
      </c>
    </row>
    <row r="1876" spans="2:30" ht="19.7" customHeight="1">
      <c r="B1876" s="88" t="s">
        <v>234</v>
      </c>
      <c r="C1876" s="89" t="s">
        <v>4</v>
      </c>
      <c r="D1876" s="472">
        <v>1</v>
      </c>
      <c r="E1876" s="471"/>
      <c r="F1876" s="471"/>
      <c r="G1876" s="84" t="s">
        <v>98</v>
      </c>
      <c r="H1876" s="84" t="s">
        <v>594</v>
      </c>
      <c r="I1876" s="471">
        <f>[186]노임단가!L57</f>
        <v>90701</v>
      </c>
      <c r="J1876" s="471"/>
      <c r="K1876" s="471"/>
      <c r="L1876" s="471"/>
      <c r="M1876" s="84" t="s">
        <v>594</v>
      </c>
      <c r="N1876" s="471" t="s">
        <v>603</v>
      </c>
      <c r="O1876" s="471"/>
      <c r="P1876" s="471"/>
      <c r="Q1876" s="471"/>
      <c r="R1876" s="471"/>
      <c r="S1876" s="471"/>
      <c r="T1876" s="471"/>
      <c r="U1876" s="471"/>
      <c r="V1876" s="471"/>
      <c r="W1876" s="84"/>
      <c r="X1876" s="84"/>
      <c r="Y1876" s="84"/>
      <c r="Z1876" s="90"/>
      <c r="AA1876" s="91">
        <f>TRUNC(D1876*I1876*[186]기계경비적용기준!E18,0)</f>
        <v>18896</v>
      </c>
      <c r="AB1876" s="91"/>
      <c r="AC1876" s="91"/>
      <c r="AD1876" s="92" t="s">
        <v>4</v>
      </c>
    </row>
    <row r="1877" spans="2:30" ht="19.7" customHeight="1">
      <c r="B1877" s="88" t="s">
        <v>4</v>
      </c>
      <c r="C1877" s="89" t="s">
        <v>4</v>
      </c>
      <c r="D1877" s="84"/>
      <c r="E1877" s="84"/>
      <c r="F1877" s="84"/>
      <c r="G1877" s="84"/>
      <c r="H1877" s="84"/>
      <c r="I1877" s="84"/>
      <c r="J1877" s="84"/>
      <c r="K1877" s="84"/>
      <c r="L1877" s="84"/>
      <c r="M1877" s="84"/>
      <c r="N1877" s="84"/>
      <c r="O1877" s="84"/>
      <c r="P1877" s="84"/>
      <c r="Q1877" s="84"/>
      <c r="R1877" s="84"/>
      <c r="S1877" s="84"/>
      <c r="T1877" s="84"/>
      <c r="U1877" s="84"/>
      <c r="V1877" s="84"/>
      <c r="W1877" s="84"/>
      <c r="X1877" s="84"/>
      <c r="Y1877" s="84"/>
      <c r="Z1877" s="90"/>
      <c r="AA1877" s="91"/>
      <c r="AB1877" s="91"/>
      <c r="AC1877" s="91"/>
      <c r="AD1877" s="92" t="s">
        <v>4</v>
      </c>
    </row>
    <row r="1878" spans="2:30" ht="19.7" customHeight="1">
      <c r="B1878" s="82" t="s">
        <v>1362</v>
      </c>
      <c r="C1878" s="83" t="s">
        <v>756</v>
      </c>
      <c r="D1878" s="84"/>
      <c r="E1878" s="84"/>
      <c r="F1878" s="84"/>
      <c r="G1878" s="84"/>
      <c r="H1878" s="84"/>
      <c r="I1878" s="84"/>
      <c r="J1878" s="84"/>
      <c r="K1878" s="84"/>
      <c r="L1878" s="84"/>
      <c r="M1878" s="84"/>
      <c r="N1878" s="84"/>
      <c r="O1878" s="84"/>
      <c r="P1878" s="84"/>
      <c r="Q1878" s="84"/>
      <c r="R1878" s="84"/>
      <c r="S1878" s="84"/>
      <c r="T1878" s="84"/>
      <c r="U1878" s="84"/>
      <c r="V1878" s="84"/>
      <c r="W1878" s="84"/>
      <c r="X1878" s="84"/>
      <c r="Y1878" s="84"/>
      <c r="Z1878" s="85" t="str">
        <f>TEXT(AA1878+AB1878+AC1878,"#,##0")</f>
        <v>146,638</v>
      </c>
      <c r="AA1878" s="86">
        <f>TRUNC(AA1879+AA1880+AA1881+AA1882)</f>
        <v>18896</v>
      </c>
      <c r="AB1878" s="86">
        <f>TRUNC(AB1879+AB1880+AB1881+AB1882)</f>
        <v>21613</v>
      </c>
      <c r="AC1878" s="86">
        <f>TRUNC(AC1879+AC1880+AC1881+AC1882)</f>
        <v>106129</v>
      </c>
      <c r="AD1878" s="87"/>
    </row>
    <row r="1879" spans="2:30" ht="19.7" customHeight="1">
      <c r="B1879" s="88" t="s">
        <v>592</v>
      </c>
      <c r="C1879" s="89" t="s">
        <v>4</v>
      </c>
      <c r="D1879" s="471">
        <v>308800</v>
      </c>
      <c r="E1879" s="471"/>
      <c r="F1879" s="471"/>
      <c r="G1879" s="471"/>
      <c r="H1879" s="471"/>
      <c r="I1879" s="471" t="s">
        <v>593</v>
      </c>
      <c r="J1879" s="471"/>
      <c r="K1879" s="476">
        <f>[186]기계경비적용기준!D7</f>
        <v>1153.3</v>
      </c>
      <c r="L1879" s="471"/>
      <c r="M1879" s="471"/>
      <c r="N1879" s="84" t="s">
        <v>594</v>
      </c>
      <c r="O1879" s="471">
        <v>2980</v>
      </c>
      <c r="P1879" s="471"/>
      <c r="Q1879" s="471"/>
      <c r="R1879" s="84" t="s">
        <v>594</v>
      </c>
      <c r="S1879" s="471" t="s">
        <v>595</v>
      </c>
      <c r="T1879" s="471"/>
      <c r="U1879" s="471"/>
      <c r="V1879" s="84"/>
      <c r="W1879" s="84"/>
      <c r="X1879" s="84"/>
      <c r="Y1879" s="84"/>
      <c r="Z1879" s="90"/>
      <c r="AA1879" s="91"/>
      <c r="AB1879" s="91"/>
      <c r="AC1879" s="91">
        <f>TRUNC(TRUNC(D1879*K1879)/1000) * 1000*O1879*0.0000001</f>
        <v>106129.42199999999</v>
      </c>
      <c r="AD1879" s="92" t="s">
        <v>4</v>
      </c>
    </row>
    <row r="1880" spans="2:30" ht="19.7" customHeight="1">
      <c r="B1880" s="88" t="s">
        <v>596</v>
      </c>
      <c r="C1880" s="89" t="s">
        <v>597</v>
      </c>
      <c r="D1880" s="470">
        <v>11.2</v>
      </c>
      <c r="E1880" s="471"/>
      <c r="F1880" s="471"/>
      <c r="G1880" s="471"/>
      <c r="H1880" s="84" t="s">
        <v>598</v>
      </c>
      <c r="I1880" s="84" t="s">
        <v>594</v>
      </c>
      <c r="J1880" s="471">
        <f>[186]자재단가!R6</f>
        <v>1496</v>
      </c>
      <c r="K1880" s="471"/>
      <c r="L1880" s="471"/>
      <c r="M1880" s="471"/>
      <c r="N1880" s="84"/>
      <c r="O1880" s="84"/>
      <c r="P1880" s="84"/>
      <c r="Q1880" s="84"/>
      <c r="R1880" s="84"/>
      <c r="S1880" s="84"/>
      <c r="T1880" s="84"/>
      <c r="U1880" s="84"/>
      <c r="V1880" s="84"/>
      <c r="W1880" s="84"/>
      <c r="X1880" s="84"/>
      <c r="Y1880" s="84"/>
      <c r="Z1880" s="90"/>
      <c r="AA1880" s="91"/>
      <c r="AB1880" s="91">
        <f>TRUNC(D1880*J1880,0)</f>
        <v>16755</v>
      </c>
      <c r="AC1880" s="91"/>
      <c r="AD1880" s="92" t="s">
        <v>4</v>
      </c>
    </row>
    <row r="1881" spans="2:30" ht="19.7" customHeight="1">
      <c r="B1881" s="101" t="s">
        <v>757</v>
      </c>
      <c r="C1881" s="102" t="s">
        <v>600</v>
      </c>
      <c r="D1881" s="479">
        <v>29</v>
      </c>
      <c r="E1881" s="477"/>
      <c r="F1881" s="477"/>
      <c r="G1881" s="477"/>
      <c r="H1881" s="103" t="s">
        <v>601</v>
      </c>
      <c r="I1881" s="103" t="s">
        <v>594</v>
      </c>
      <c r="J1881" s="477">
        <f>AB1880</f>
        <v>16755</v>
      </c>
      <c r="K1881" s="477"/>
      <c r="L1881" s="477"/>
      <c r="M1881" s="477"/>
      <c r="N1881" s="103"/>
      <c r="O1881" s="103"/>
      <c r="P1881" s="103"/>
      <c r="Q1881" s="103"/>
      <c r="R1881" s="103"/>
      <c r="S1881" s="103"/>
      <c r="T1881" s="103"/>
      <c r="U1881" s="103"/>
      <c r="V1881" s="103"/>
      <c r="W1881" s="103"/>
      <c r="X1881" s="103"/>
      <c r="Y1881" s="103"/>
      <c r="Z1881" s="104"/>
      <c r="AA1881" s="105"/>
      <c r="AB1881" s="105">
        <f>TRUNC(D1881/100*J1881,0)</f>
        <v>4858</v>
      </c>
      <c r="AC1881" s="105"/>
      <c r="AD1881" s="106" t="s">
        <v>4</v>
      </c>
    </row>
    <row r="1882" spans="2:30" ht="19.7" customHeight="1">
      <c r="B1882" s="88" t="s">
        <v>234</v>
      </c>
      <c r="C1882" s="89" t="s">
        <v>4</v>
      </c>
      <c r="D1882" s="472">
        <v>1</v>
      </c>
      <c r="E1882" s="471"/>
      <c r="F1882" s="471"/>
      <c r="G1882" s="84" t="s">
        <v>98</v>
      </c>
      <c r="H1882" s="84" t="s">
        <v>594</v>
      </c>
      <c r="I1882" s="471">
        <f>[186]노임단가!L57</f>
        <v>90701</v>
      </c>
      <c r="J1882" s="471"/>
      <c r="K1882" s="471"/>
      <c r="L1882" s="471"/>
      <c r="M1882" s="84" t="s">
        <v>594</v>
      </c>
      <c r="N1882" s="471" t="s">
        <v>603</v>
      </c>
      <c r="O1882" s="471"/>
      <c r="P1882" s="471"/>
      <c r="Q1882" s="471"/>
      <c r="R1882" s="471"/>
      <c r="S1882" s="471"/>
      <c r="T1882" s="471"/>
      <c r="U1882" s="471"/>
      <c r="V1882" s="471"/>
      <c r="W1882" s="84"/>
      <c r="X1882" s="84"/>
      <c r="Y1882" s="84"/>
      <c r="Z1882" s="90"/>
      <c r="AA1882" s="91">
        <f>TRUNC(D1882*I1882*[186]기계경비적용기준!E18,0)</f>
        <v>18896</v>
      </c>
      <c r="AB1882" s="91"/>
      <c r="AC1882" s="91"/>
      <c r="AD1882" s="92" t="s">
        <v>4</v>
      </c>
    </row>
    <row r="1883" spans="2:30" ht="19.7" customHeight="1">
      <c r="B1883" s="88" t="s">
        <v>4</v>
      </c>
      <c r="C1883" s="89" t="s">
        <v>4</v>
      </c>
      <c r="D1883" s="84"/>
      <c r="E1883" s="84"/>
      <c r="F1883" s="84"/>
      <c r="G1883" s="84"/>
      <c r="H1883" s="84"/>
      <c r="I1883" s="84"/>
      <c r="J1883" s="84"/>
      <c r="K1883" s="84"/>
      <c r="L1883" s="84"/>
      <c r="M1883" s="84"/>
      <c r="N1883" s="84"/>
      <c r="O1883" s="84"/>
      <c r="P1883" s="84"/>
      <c r="Q1883" s="84"/>
      <c r="R1883" s="84"/>
      <c r="S1883" s="84"/>
      <c r="T1883" s="84"/>
      <c r="U1883" s="84"/>
      <c r="V1883" s="84"/>
      <c r="W1883" s="84"/>
      <c r="X1883" s="84"/>
      <c r="Y1883" s="84"/>
      <c r="Z1883" s="90"/>
      <c r="AA1883" s="91"/>
      <c r="AB1883" s="91"/>
      <c r="AC1883" s="91"/>
      <c r="AD1883" s="92" t="s">
        <v>4</v>
      </c>
    </row>
    <row r="1884" spans="2:30" ht="19.7" customHeight="1">
      <c r="B1884" s="82" t="s">
        <v>1363</v>
      </c>
      <c r="C1884" s="83" t="s">
        <v>1364</v>
      </c>
      <c r="D1884" s="84"/>
      <c r="E1884" s="84"/>
      <c r="F1884" s="84"/>
      <c r="G1884" s="84"/>
      <c r="H1884" s="84"/>
      <c r="I1884" s="84"/>
      <c r="J1884" s="84"/>
      <c r="K1884" s="84"/>
      <c r="L1884" s="84"/>
      <c r="M1884" s="84"/>
      <c r="N1884" s="84"/>
      <c r="O1884" s="84"/>
      <c r="P1884" s="84"/>
      <c r="Q1884" s="84"/>
      <c r="R1884" s="84"/>
      <c r="S1884" s="84"/>
      <c r="T1884" s="84"/>
      <c r="U1884" s="84"/>
      <c r="V1884" s="84"/>
      <c r="W1884" s="84"/>
      <c r="X1884" s="84"/>
      <c r="Y1884" s="84"/>
      <c r="Z1884" s="85" t="str">
        <f>TEXT(AA1884+AB1884+AC1884,"#,##0")</f>
        <v>239,374</v>
      </c>
      <c r="AA1884" s="86">
        <f>TRUNC(AA1885+AA1886+AA1887+AA1888)</f>
        <v>18896</v>
      </c>
      <c r="AB1884" s="86">
        <f>TRUNC(AB1885+AB1886+AB1887+AB1888)</f>
        <v>173385</v>
      </c>
      <c r="AC1884" s="86">
        <f>TRUNC(AC1885+AC1886+AC1887+AC1888)</f>
        <v>47093</v>
      </c>
      <c r="AD1884" s="87"/>
    </row>
    <row r="1885" spans="2:30" ht="19.7" customHeight="1">
      <c r="B1885" s="88" t="s">
        <v>592</v>
      </c>
      <c r="C1885" s="89" t="s">
        <v>4</v>
      </c>
      <c r="D1885" s="471">
        <v>150700000</v>
      </c>
      <c r="E1885" s="471"/>
      <c r="F1885" s="471"/>
      <c r="G1885" s="471"/>
      <c r="H1885" s="471"/>
      <c r="I1885" s="471" t="s">
        <v>605</v>
      </c>
      <c r="J1885" s="471"/>
      <c r="K1885" s="471">
        <v>3125</v>
      </c>
      <c r="L1885" s="471"/>
      <c r="M1885" s="471"/>
      <c r="N1885" s="84" t="s">
        <v>594</v>
      </c>
      <c r="O1885" s="471" t="s">
        <v>595</v>
      </c>
      <c r="P1885" s="471"/>
      <c r="Q1885" s="471"/>
      <c r="R1885" s="84"/>
      <c r="S1885" s="84"/>
      <c r="T1885" s="84"/>
      <c r="U1885" s="84"/>
      <c r="V1885" s="84"/>
      <c r="W1885" s="84"/>
      <c r="X1885" s="84"/>
      <c r="Y1885" s="84"/>
      <c r="Z1885" s="90"/>
      <c r="AA1885" s="91"/>
      <c r="AB1885" s="91"/>
      <c r="AC1885" s="91">
        <f>TRUNC(D1885*K1885*0.0000001,0)</f>
        <v>47093</v>
      </c>
      <c r="AD1885" s="92" t="s">
        <v>4</v>
      </c>
    </row>
    <row r="1886" spans="2:30" ht="19.7" customHeight="1">
      <c r="B1886" s="88" t="s">
        <v>596</v>
      </c>
      <c r="C1886" s="89" t="s">
        <v>597</v>
      </c>
      <c r="D1886" s="470">
        <v>85.22</v>
      </c>
      <c r="E1886" s="471"/>
      <c r="F1886" s="471"/>
      <c r="G1886" s="471"/>
      <c r="H1886" s="84" t="s">
        <v>598</v>
      </c>
      <c r="I1886" s="84" t="s">
        <v>594</v>
      </c>
      <c r="J1886" s="471">
        <f>[186]자재단가!R6</f>
        <v>1496</v>
      </c>
      <c r="K1886" s="471"/>
      <c r="L1886" s="471"/>
      <c r="M1886" s="471"/>
      <c r="N1886" s="84"/>
      <c r="O1886" s="84"/>
      <c r="P1886" s="84"/>
      <c r="Q1886" s="84"/>
      <c r="R1886" s="84"/>
      <c r="S1886" s="84"/>
      <c r="T1886" s="84"/>
      <c r="U1886" s="84"/>
      <c r="V1886" s="84"/>
      <c r="W1886" s="84"/>
      <c r="X1886" s="84"/>
      <c r="Y1886" s="84"/>
      <c r="Z1886" s="90"/>
      <c r="AA1886" s="91"/>
      <c r="AB1886" s="91">
        <f>TRUNC(D1886*J1886,0)</f>
        <v>127489</v>
      </c>
      <c r="AC1886" s="91"/>
      <c r="AD1886" s="92" t="s">
        <v>4</v>
      </c>
    </row>
    <row r="1887" spans="2:30" ht="19.7" customHeight="1">
      <c r="B1887" s="88" t="s">
        <v>757</v>
      </c>
      <c r="C1887" s="89" t="s">
        <v>600</v>
      </c>
      <c r="D1887" s="470">
        <v>36</v>
      </c>
      <c r="E1887" s="471"/>
      <c r="F1887" s="471"/>
      <c r="G1887" s="471"/>
      <c r="H1887" s="84" t="s">
        <v>601</v>
      </c>
      <c r="I1887" s="84" t="s">
        <v>594</v>
      </c>
      <c r="J1887" s="471">
        <f>AB1886</f>
        <v>127489</v>
      </c>
      <c r="K1887" s="471"/>
      <c r="L1887" s="471"/>
      <c r="M1887" s="471"/>
      <c r="N1887" s="84"/>
      <c r="O1887" s="84"/>
      <c r="P1887" s="84"/>
      <c r="Q1887" s="84"/>
      <c r="R1887" s="84"/>
      <c r="S1887" s="84"/>
      <c r="T1887" s="84"/>
      <c r="U1887" s="84"/>
      <c r="V1887" s="84"/>
      <c r="W1887" s="84"/>
      <c r="X1887" s="84"/>
      <c r="Y1887" s="84"/>
      <c r="Z1887" s="90"/>
      <c r="AA1887" s="91"/>
      <c r="AB1887" s="91">
        <f>TRUNC(D1887/100*J1887,0)</f>
        <v>45896</v>
      </c>
      <c r="AC1887" s="91"/>
      <c r="AD1887" s="92" t="s">
        <v>4</v>
      </c>
    </row>
    <row r="1888" spans="2:30" ht="19.7" customHeight="1">
      <c r="B1888" s="88" t="s">
        <v>234</v>
      </c>
      <c r="C1888" s="89" t="s">
        <v>4</v>
      </c>
      <c r="D1888" s="472">
        <v>1</v>
      </c>
      <c r="E1888" s="471"/>
      <c r="F1888" s="471"/>
      <c r="G1888" s="84" t="s">
        <v>98</v>
      </c>
      <c r="H1888" s="84" t="s">
        <v>594</v>
      </c>
      <c r="I1888" s="471">
        <f>[186]노임단가!L57</f>
        <v>90701</v>
      </c>
      <c r="J1888" s="471"/>
      <c r="K1888" s="471"/>
      <c r="L1888" s="471"/>
      <c r="M1888" s="84" t="s">
        <v>594</v>
      </c>
      <c r="N1888" s="471" t="s">
        <v>603</v>
      </c>
      <c r="O1888" s="471"/>
      <c r="P1888" s="471"/>
      <c r="Q1888" s="471"/>
      <c r="R1888" s="471"/>
      <c r="S1888" s="471"/>
      <c r="T1888" s="471"/>
      <c r="U1888" s="471"/>
      <c r="V1888" s="471"/>
      <c r="W1888" s="84"/>
      <c r="X1888" s="84"/>
      <c r="Y1888" s="84"/>
      <c r="Z1888" s="90"/>
      <c r="AA1888" s="91">
        <f>TRUNC(D1888*I1888*[186]기계경비적용기준!E18,0)</f>
        <v>18896</v>
      </c>
      <c r="AB1888" s="91"/>
      <c r="AC1888" s="91"/>
      <c r="AD1888" s="92" t="s">
        <v>4</v>
      </c>
    </row>
    <row r="1889" spans="2:30" ht="19.7" customHeight="1">
      <c r="B1889" s="88" t="s">
        <v>4</v>
      </c>
      <c r="C1889" s="89" t="s">
        <v>4</v>
      </c>
      <c r="D1889" s="84"/>
      <c r="E1889" s="84"/>
      <c r="F1889" s="84"/>
      <c r="G1889" s="84"/>
      <c r="H1889" s="84"/>
      <c r="I1889" s="84"/>
      <c r="J1889" s="84"/>
      <c r="K1889" s="84"/>
      <c r="L1889" s="84"/>
      <c r="M1889" s="84"/>
      <c r="N1889" s="84"/>
      <c r="O1889" s="84"/>
      <c r="P1889" s="84"/>
      <c r="Q1889" s="84"/>
      <c r="R1889" s="84"/>
      <c r="S1889" s="84"/>
      <c r="T1889" s="84"/>
      <c r="U1889" s="84"/>
      <c r="V1889" s="84"/>
      <c r="W1889" s="84"/>
      <c r="X1889" s="84"/>
      <c r="Y1889" s="84"/>
      <c r="Z1889" s="90"/>
      <c r="AA1889" s="91"/>
      <c r="AB1889" s="91"/>
      <c r="AC1889" s="91"/>
      <c r="AD1889" s="92" t="s">
        <v>4</v>
      </c>
    </row>
    <row r="1890" spans="2:30" ht="19.7" customHeight="1">
      <c r="B1890" s="82" t="s">
        <v>1365</v>
      </c>
      <c r="C1890" s="83" t="s">
        <v>756</v>
      </c>
      <c r="D1890" s="84"/>
      <c r="E1890" s="84"/>
      <c r="F1890" s="84"/>
      <c r="G1890" s="84"/>
      <c r="H1890" s="84"/>
      <c r="I1890" s="84"/>
      <c r="J1890" s="84"/>
      <c r="K1890" s="84"/>
      <c r="L1890" s="84"/>
      <c r="M1890" s="84"/>
      <c r="N1890" s="84"/>
      <c r="O1890" s="84"/>
      <c r="P1890" s="84"/>
      <c r="Q1890" s="84"/>
      <c r="R1890" s="84"/>
      <c r="S1890" s="84"/>
      <c r="T1890" s="84"/>
      <c r="U1890" s="84"/>
      <c r="V1890" s="84"/>
      <c r="W1890" s="84"/>
      <c r="X1890" s="84"/>
      <c r="Y1890" s="84"/>
      <c r="Z1890" s="85" t="str">
        <f>TEXT(AA1890+AB1890+AC1890,"#,##0")</f>
        <v>34,963</v>
      </c>
      <c r="AA1890" s="86">
        <f>TRUNC(AA1891+AA1892+AA1893+AA1894)</f>
        <v>18896</v>
      </c>
      <c r="AB1890" s="86">
        <f>TRUNC(AB1891+AB1892+AB1893+AB1894)</f>
        <v>7730</v>
      </c>
      <c r="AC1890" s="86">
        <f>TRUNC(AC1891+AC1892+AC1893+AC1894)</f>
        <v>8337</v>
      </c>
      <c r="AD1890" s="87"/>
    </row>
    <row r="1891" spans="2:30" ht="19.7" customHeight="1">
      <c r="B1891" s="88" t="s">
        <v>592</v>
      </c>
      <c r="C1891" s="89" t="s">
        <v>4</v>
      </c>
      <c r="D1891" s="471">
        <v>23290000</v>
      </c>
      <c r="E1891" s="471"/>
      <c r="F1891" s="471"/>
      <c r="G1891" s="471"/>
      <c r="H1891" s="471"/>
      <c r="I1891" s="471" t="s">
        <v>605</v>
      </c>
      <c r="J1891" s="471"/>
      <c r="K1891" s="471">
        <v>3580</v>
      </c>
      <c r="L1891" s="471"/>
      <c r="M1891" s="471"/>
      <c r="N1891" s="84" t="s">
        <v>594</v>
      </c>
      <c r="O1891" s="471" t="s">
        <v>595</v>
      </c>
      <c r="P1891" s="471"/>
      <c r="Q1891" s="471"/>
      <c r="R1891" s="84"/>
      <c r="S1891" s="84"/>
      <c r="T1891" s="84"/>
      <c r="U1891" s="84"/>
      <c r="V1891" s="84"/>
      <c r="W1891" s="84"/>
      <c r="X1891" s="84"/>
      <c r="Y1891" s="84"/>
      <c r="Z1891" s="90"/>
      <c r="AA1891" s="91"/>
      <c r="AB1891" s="91"/>
      <c r="AC1891" s="91">
        <f>TRUNC(D1891*K1891*0.0000001,0)</f>
        <v>8337</v>
      </c>
      <c r="AD1891" s="92" t="s">
        <v>4</v>
      </c>
    </row>
    <row r="1892" spans="2:30" ht="19.7" customHeight="1">
      <c r="B1892" s="88" t="s">
        <v>596</v>
      </c>
      <c r="C1892" s="89" t="s">
        <v>597</v>
      </c>
      <c r="D1892" s="470">
        <v>3.8</v>
      </c>
      <c r="E1892" s="471"/>
      <c r="F1892" s="471"/>
      <c r="G1892" s="471"/>
      <c r="H1892" s="84" t="s">
        <v>598</v>
      </c>
      <c r="I1892" s="84" t="s">
        <v>594</v>
      </c>
      <c r="J1892" s="471">
        <f>[186]자재단가!R6</f>
        <v>1496</v>
      </c>
      <c r="K1892" s="471"/>
      <c r="L1892" s="471"/>
      <c r="M1892" s="471"/>
      <c r="N1892" s="84"/>
      <c r="O1892" s="84"/>
      <c r="P1892" s="84"/>
      <c r="Q1892" s="84"/>
      <c r="R1892" s="84"/>
      <c r="S1892" s="84"/>
      <c r="T1892" s="84"/>
      <c r="U1892" s="84"/>
      <c r="V1892" s="84"/>
      <c r="W1892" s="84"/>
      <c r="X1892" s="84"/>
      <c r="Y1892" s="84"/>
      <c r="Z1892" s="90"/>
      <c r="AA1892" s="91"/>
      <c r="AB1892" s="91">
        <f>TRUNC(D1892*J1892,0)</f>
        <v>5684</v>
      </c>
      <c r="AC1892" s="91"/>
      <c r="AD1892" s="92" t="s">
        <v>4</v>
      </c>
    </row>
    <row r="1893" spans="2:30" ht="19.7" customHeight="1">
      <c r="B1893" s="88" t="s">
        <v>757</v>
      </c>
      <c r="C1893" s="89" t="s">
        <v>600</v>
      </c>
      <c r="D1893" s="470">
        <v>36</v>
      </c>
      <c r="E1893" s="471"/>
      <c r="F1893" s="471"/>
      <c r="G1893" s="471"/>
      <c r="H1893" s="84" t="s">
        <v>601</v>
      </c>
      <c r="I1893" s="84" t="s">
        <v>594</v>
      </c>
      <c r="J1893" s="471">
        <f>AB1892</f>
        <v>5684</v>
      </c>
      <c r="K1893" s="471"/>
      <c r="L1893" s="471"/>
      <c r="M1893" s="471"/>
      <c r="N1893" s="84"/>
      <c r="O1893" s="84"/>
      <c r="P1893" s="84"/>
      <c r="Q1893" s="84"/>
      <c r="R1893" s="84"/>
      <c r="S1893" s="84"/>
      <c r="T1893" s="84"/>
      <c r="U1893" s="84"/>
      <c r="V1893" s="84"/>
      <c r="W1893" s="84"/>
      <c r="X1893" s="84"/>
      <c r="Y1893" s="84"/>
      <c r="Z1893" s="90"/>
      <c r="AA1893" s="91"/>
      <c r="AB1893" s="91">
        <f>TRUNC(D1893/100*J1893,0)</f>
        <v>2046</v>
      </c>
      <c r="AC1893" s="91"/>
      <c r="AD1893" s="92" t="s">
        <v>4</v>
      </c>
    </row>
    <row r="1894" spans="2:30" ht="19.7" customHeight="1">
      <c r="B1894" s="88" t="s">
        <v>234</v>
      </c>
      <c r="C1894" s="89" t="s">
        <v>4</v>
      </c>
      <c r="D1894" s="472">
        <v>1</v>
      </c>
      <c r="E1894" s="471"/>
      <c r="F1894" s="471"/>
      <c r="G1894" s="84" t="s">
        <v>98</v>
      </c>
      <c r="H1894" s="84" t="s">
        <v>594</v>
      </c>
      <c r="I1894" s="471">
        <f>[186]노임단가!L57</f>
        <v>90701</v>
      </c>
      <c r="J1894" s="471"/>
      <c r="K1894" s="471"/>
      <c r="L1894" s="471"/>
      <c r="M1894" s="84" t="s">
        <v>594</v>
      </c>
      <c r="N1894" s="471" t="s">
        <v>603</v>
      </c>
      <c r="O1894" s="471"/>
      <c r="P1894" s="471"/>
      <c r="Q1894" s="471"/>
      <c r="R1894" s="471"/>
      <c r="S1894" s="471"/>
      <c r="T1894" s="471"/>
      <c r="U1894" s="471"/>
      <c r="V1894" s="471"/>
      <c r="W1894" s="84"/>
      <c r="X1894" s="84"/>
      <c r="Y1894" s="84"/>
      <c r="Z1894" s="90"/>
      <c r="AA1894" s="91">
        <f>TRUNC(D1894*I1894*[186]기계경비적용기준!E18,0)</f>
        <v>18896</v>
      </c>
      <c r="AB1894" s="91"/>
      <c r="AC1894" s="91"/>
      <c r="AD1894" s="92" t="s">
        <v>4</v>
      </c>
    </row>
    <row r="1895" spans="2:30" ht="19.7" customHeight="1">
      <c r="B1895" s="88" t="s">
        <v>4</v>
      </c>
      <c r="C1895" s="89" t="s">
        <v>4</v>
      </c>
      <c r="D1895" s="84"/>
      <c r="E1895" s="84"/>
      <c r="F1895" s="84"/>
      <c r="G1895" s="84"/>
      <c r="H1895" s="84"/>
      <c r="I1895" s="84"/>
      <c r="J1895" s="84"/>
      <c r="K1895" s="84"/>
      <c r="L1895" s="84"/>
      <c r="M1895" s="84"/>
      <c r="N1895" s="84"/>
      <c r="O1895" s="84"/>
      <c r="P1895" s="84"/>
      <c r="Q1895" s="84"/>
      <c r="R1895" s="84"/>
      <c r="S1895" s="84"/>
      <c r="T1895" s="84"/>
      <c r="U1895" s="84"/>
      <c r="V1895" s="84"/>
      <c r="W1895" s="84"/>
      <c r="X1895" s="84"/>
      <c r="Y1895" s="84"/>
      <c r="Z1895" s="90"/>
      <c r="AA1895" s="91"/>
      <c r="AB1895" s="91"/>
      <c r="AC1895" s="91"/>
      <c r="AD1895" s="92" t="s">
        <v>4</v>
      </c>
    </row>
    <row r="1896" spans="2:30" ht="19.7" customHeight="1">
      <c r="B1896" s="82" t="s">
        <v>1366</v>
      </c>
      <c r="C1896" s="83" t="s">
        <v>1367</v>
      </c>
      <c r="D1896" s="84"/>
      <c r="E1896" s="84"/>
      <c r="F1896" s="84"/>
      <c r="G1896" s="84"/>
      <c r="H1896" s="84"/>
      <c r="I1896" s="84"/>
      <c r="J1896" s="84"/>
      <c r="K1896" s="84"/>
      <c r="L1896" s="84"/>
      <c r="M1896" s="84"/>
      <c r="N1896" s="84"/>
      <c r="O1896" s="84"/>
      <c r="P1896" s="84"/>
      <c r="Q1896" s="84"/>
      <c r="R1896" s="84"/>
      <c r="S1896" s="84"/>
      <c r="T1896" s="84"/>
      <c r="U1896" s="84"/>
      <c r="V1896" s="84"/>
      <c r="W1896" s="84"/>
      <c r="X1896" s="84"/>
      <c r="Y1896" s="84"/>
      <c r="Z1896" s="85" t="str">
        <f>TEXT(AA1896+AB1896+AC1896,"#,##0")</f>
        <v>15,501</v>
      </c>
      <c r="AA1896" s="86">
        <f>TRUNC(AA1897+AA1898+AA1899)</f>
        <v>0</v>
      </c>
      <c r="AB1896" s="86">
        <f>TRUNC(AB1897+AB1898+AB1899)</f>
        <v>5844</v>
      </c>
      <c r="AC1896" s="86">
        <f>TRUNC(AC1897+AC1898+AC1899)</f>
        <v>9657</v>
      </c>
      <c r="AD1896" s="87"/>
    </row>
    <row r="1897" spans="2:30" ht="19.7" customHeight="1">
      <c r="B1897" s="88" t="s">
        <v>685</v>
      </c>
      <c r="C1897" s="89" t="s">
        <v>4</v>
      </c>
      <c r="D1897" s="471">
        <v>18500000</v>
      </c>
      <c r="E1897" s="471"/>
      <c r="F1897" s="471"/>
      <c r="G1897" s="471"/>
      <c r="H1897" s="471"/>
      <c r="I1897" s="471" t="s">
        <v>605</v>
      </c>
      <c r="J1897" s="471"/>
      <c r="K1897" s="471">
        <v>5220</v>
      </c>
      <c r="L1897" s="471"/>
      <c r="M1897" s="471"/>
      <c r="N1897" s="84" t="s">
        <v>594</v>
      </c>
      <c r="O1897" s="471" t="s">
        <v>595</v>
      </c>
      <c r="P1897" s="471"/>
      <c r="Q1897" s="471"/>
      <c r="R1897" s="84"/>
      <c r="S1897" s="84"/>
      <c r="T1897" s="84"/>
      <c r="U1897" s="84"/>
      <c r="V1897" s="84"/>
      <c r="W1897" s="84"/>
      <c r="X1897" s="84"/>
      <c r="Y1897" s="84"/>
      <c r="Z1897" s="90"/>
      <c r="AA1897" s="91"/>
      <c r="AB1897" s="91"/>
      <c r="AC1897" s="91">
        <f>TRUNC(D1897*K1897*0.0000001,0)</f>
        <v>9657</v>
      </c>
      <c r="AD1897" s="92" t="s">
        <v>4</v>
      </c>
    </row>
    <row r="1898" spans="2:30" ht="19.7" customHeight="1">
      <c r="B1898" s="88" t="s">
        <v>596</v>
      </c>
      <c r="C1898" s="89" t="s">
        <v>796</v>
      </c>
      <c r="D1898" s="470">
        <v>3.3</v>
      </c>
      <c r="E1898" s="471"/>
      <c r="F1898" s="471"/>
      <c r="G1898" s="471"/>
      <c r="H1898" s="84" t="s">
        <v>598</v>
      </c>
      <c r="I1898" s="84" t="s">
        <v>594</v>
      </c>
      <c r="J1898" s="471">
        <f>[186]자재단가!R5</f>
        <v>1671</v>
      </c>
      <c r="K1898" s="471"/>
      <c r="L1898" s="471"/>
      <c r="M1898" s="471"/>
      <c r="N1898" s="84"/>
      <c r="O1898" s="84"/>
      <c r="P1898" s="84"/>
      <c r="Q1898" s="84"/>
      <c r="R1898" s="84"/>
      <c r="S1898" s="84"/>
      <c r="T1898" s="84"/>
      <c r="U1898" s="84"/>
      <c r="V1898" s="84"/>
      <c r="W1898" s="84"/>
      <c r="X1898" s="84"/>
      <c r="Y1898" s="84"/>
      <c r="Z1898" s="90"/>
      <c r="AA1898" s="91"/>
      <c r="AB1898" s="91">
        <f>TRUNC(D1898*J1898,0)</f>
        <v>5514</v>
      </c>
      <c r="AC1898" s="91"/>
      <c r="AD1898" s="92" t="s">
        <v>4</v>
      </c>
    </row>
    <row r="1899" spans="2:30" ht="19.7" customHeight="1">
      <c r="B1899" s="88" t="s">
        <v>675</v>
      </c>
      <c r="C1899" s="89" t="s">
        <v>600</v>
      </c>
      <c r="D1899" s="470">
        <v>6</v>
      </c>
      <c r="E1899" s="471"/>
      <c r="F1899" s="471"/>
      <c r="G1899" s="471"/>
      <c r="H1899" s="84" t="s">
        <v>601</v>
      </c>
      <c r="I1899" s="84" t="s">
        <v>594</v>
      </c>
      <c r="J1899" s="471">
        <f>AB1898</f>
        <v>5514</v>
      </c>
      <c r="K1899" s="471"/>
      <c r="L1899" s="471"/>
      <c r="M1899" s="471"/>
      <c r="N1899" s="84"/>
      <c r="O1899" s="84"/>
      <c r="P1899" s="84"/>
      <c r="Q1899" s="84"/>
      <c r="R1899" s="84"/>
      <c r="S1899" s="84"/>
      <c r="T1899" s="84"/>
      <c r="U1899" s="84"/>
      <c r="V1899" s="84"/>
      <c r="W1899" s="84"/>
      <c r="X1899" s="84"/>
      <c r="Y1899" s="84"/>
      <c r="Z1899" s="90"/>
      <c r="AA1899" s="91"/>
      <c r="AB1899" s="91">
        <f>TRUNC(D1899/100*J1899,0)</f>
        <v>330</v>
      </c>
      <c r="AC1899" s="91"/>
      <c r="AD1899" s="92" t="s">
        <v>4</v>
      </c>
    </row>
    <row r="1900" spans="2:30" ht="19.7" customHeight="1">
      <c r="B1900" s="88" t="s">
        <v>4</v>
      </c>
      <c r="C1900" s="89" t="s">
        <v>4</v>
      </c>
      <c r="D1900" s="84"/>
      <c r="E1900" s="84"/>
      <c r="F1900" s="84"/>
      <c r="G1900" s="84"/>
      <c r="H1900" s="84"/>
      <c r="I1900" s="84"/>
      <c r="J1900" s="84"/>
      <c r="K1900" s="84"/>
      <c r="L1900" s="84"/>
      <c r="M1900" s="84"/>
      <c r="N1900" s="84"/>
      <c r="O1900" s="84"/>
      <c r="P1900" s="84"/>
      <c r="Q1900" s="84"/>
      <c r="R1900" s="84"/>
      <c r="S1900" s="84"/>
      <c r="T1900" s="84"/>
      <c r="U1900" s="84"/>
      <c r="V1900" s="84"/>
      <c r="W1900" s="84"/>
      <c r="X1900" s="84"/>
      <c r="Y1900" s="84"/>
      <c r="Z1900" s="90"/>
      <c r="AA1900" s="91"/>
      <c r="AB1900" s="91"/>
      <c r="AC1900" s="91"/>
      <c r="AD1900" s="92" t="s">
        <v>4</v>
      </c>
    </row>
    <row r="1901" spans="2:30" ht="19.7" customHeight="1">
      <c r="B1901" s="82" t="s">
        <v>1368</v>
      </c>
      <c r="C1901" s="83" t="s">
        <v>1369</v>
      </c>
      <c r="D1901" s="84"/>
      <c r="E1901" s="84"/>
      <c r="F1901" s="84"/>
      <c r="G1901" s="84"/>
      <c r="H1901" s="84"/>
      <c r="I1901" s="84"/>
      <c r="J1901" s="84"/>
      <c r="K1901" s="84"/>
      <c r="L1901" s="84"/>
      <c r="M1901" s="84"/>
      <c r="N1901" s="84"/>
      <c r="O1901" s="84"/>
      <c r="P1901" s="84"/>
      <c r="Q1901" s="84"/>
      <c r="R1901" s="84"/>
      <c r="S1901" s="84"/>
      <c r="T1901" s="84"/>
      <c r="U1901" s="84"/>
      <c r="V1901" s="84"/>
      <c r="W1901" s="84"/>
      <c r="X1901" s="84"/>
      <c r="Y1901" s="84"/>
      <c r="Z1901" s="85" t="str">
        <f>TEXT(AA1901+AB1901+AC1901,"#,##0")</f>
        <v>62,014</v>
      </c>
      <c r="AA1901" s="86">
        <f>TRUNC(AA1902+AA1903)</f>
        <v>22864</v>
      </c>
      <c r="AB1901" s="86">
        <f>TRUNC(AB1902+AB1903)</f>
        <v>0</v>
      </c>
      <c r="AC1901" s="86">
        <f>TRUNC(AC1902+AC1903)</f>
        <v>39150</v>
      </c>
      <c r="AD1901" s="87"/>
    </row>
    <row r="1902" spans="2:30" ht="19.7" customHeight="1">
      <c r="B1902" s="88" t="s">
        <v>685</v>
      </c>
      <c r="C1902" s="89" t="s">
        <v>4</v>
      </c>
      <c r="D1902" s="471">
        <v>75000000</v>
      </c>
      <c r="E1902" s="471"/>
      <c r="F1902" s="471"/>
      <c r="G1902" s="471"/>
      <c r="H1902" s="471"/>
      <c r="I1902" s="471" t="s">
        <v>605</v>
      </c>
      <c r="J1902" s="471"/>
      <c r="K1902" s="471">
        <v>5220</v>
      </c>
      <c r="L1902" s="471"/>
      <c r="M1902" s="471"/>
      <c r="N1902" s="84" t="s">
        <v>594</v>
      </c>
      <c r="O1902" s="471" t="s">
        <v>595</v>
      </c>
      <c r="P1902" s="471"/>
      <c r="Q1902" s="471"/>
      <c r="R1902" s="84"/>
      <c r="S1902" s="84"/>
      <c r="T1902" s="84"/>
      <c r="U1902" s="84"/>
      <c r="V1902" s="84"/>
      <c r="W1902" s="84"/>
      <c r="X1902" s="84"/>
      <c r="Y1902" s="84"/>
      <c r="Z1902" s="90"/>
      <c r="AA1902" s="91"/>
      <c r="AB1902" s="91"/>
      <c r="AC1902" s="91">
        <f>TRUNC(D1902*K1902*0.0000001,0)</f>
        <v>39150</v>
      </c>
      <c r="AD1902" s="92" t="s">
        <v>4</v>
      </c>
    </row>
    <row r="1903" spans="2:30" ht="19.7" customHeight="1">
      <c r="B1903" s="88" t="s">
        <v>602</v>
      </c>
      <c r="C1903" s="89" t="s">
        <v>4</v>
      </c>
      <c r="D1903" s="472">
        <v>1</v>
      </c>
      <c r="E1903" s="471"/>
      <c r="F1903" s="471"/>
      <c r="G1903" s="84" t="s">
        <v>98</v>
      </c>
      <c r="H1903" s="84" t="s">
        <v>594</v>
      </c>
      <c r="I1903" s="471">
        <f>[186]노임단가!L55</f>
        <v>109748</v>
      </c>
      <c r="J1903" s="471"/>
      <c r="K1903" s="471"/>
      <c r="L1903" s="471"/>
      <c r="M1903" s="84" t="s">
        <v>594</v>
      </c>
      <c r="N1903" s="471" t="s">
        <v>603</v>
      </c>
      <c r="O1903" s="471"/>
      <c r="P1903" s="471"/>
      <c r="Q1903" s="471"/>
      <c r="R1903" s="471"/>
      <c r="S1903" s="471"/>
      <c r="T1903" s="471"/>
      <c r="U1903" s="471"/>
      <c r="V1903" s="471"/>
      <c r="W1903" s="84"/>
      <c r="X1903" s="84"/>
      <c r="Y1903" s="84"/>
      <c r="Z1903" s="90"/>
      <c r="AA1903" s="91">
        <f>TRUNC(D1903*I1903*[186]기계경비적용기준!E18,0)</f>
        <v>22864</v>
      </c>
      <c r="AB1903" s="91"/>
      <c r="AC1903" s="91"/>
      <c r="AD1903" s="92" t="s">
        <v>4</v>
      </c>
    </row>
    <row r="1904" spans="2:30" ht="19.7" customHeight="1">
      <c r="B1904" s="88" t="s">
        <v>4</v>
      </c>
      <c r="C1904" s="89" t="s">
        <v>4</v>
      </c>
      <c r="D1904" s="84"/>
      <c r="E1904" s="84"/>
      <c r="F1904" s="84"/>
      <c r="G1904" s="84"/>
      <c r="H1904" s="84"/>
      <c r="I1904" s="84"/>
      <c r="J1904" s="84"/>
      <c r="K1904" s="84"/>
      <c r="L1904" s="84"/>
      <c r="M1904" s="84"/>
      <c r="N1904" s="84"/>
      <c r="O1904" s="84"/>
      <c r="P1904" s="84"/>
      <c r="Q1904" s="84"/>
      <c r="R1904" s="84"/>
      <c r="S1904" s="84"/>
      <c r="T1904" s="84"/>
      <c r="U1904" s="84"/>
      <c r="V1904" s="84"/>
      <c r="W1904" s="84"/>
      <c r="X1904" s="84"/>
      <c r="Y1904" s="84"/>
      <c r="Z1904" s="90"/>
      <c r="AA1904" s="91"/>
      <c r="AB1904" s="91"/>
      <c r="AC1904" s="91"/>
      <c r="AD1904" s="92" t="s">
        <v>4</v>
      </c>
    </row>
    <row r="1905" spans="2:30" ht="19.7" customHeight="1">
      <c r="B1905" s="82" t="s">
        <v>1370</v>
      </c>
      <c r="C1905" s="83" t="s">
        <v>1371</v>
      </c>
      <c r="D1905" s="84"/>
      <c r="E1905" s="84"/>
      <c r="F1905" s="84"/>
      <c r="G1905" s="84"/>
      <c r="H1905" s="84"/>
      <c r="I1905" s="84"/>
      <c r="J1905" s="84"/>
      <c r="K1905" s="84"/>
      <c r="L1905" s="84"/>
      <c r="M1905" s="84"/>
      <c r="N1905" s="84"/>
      <c r="O1905" s="84"/>
      <c r="P1905" s="84"/>
      <c r="Q1905" s="84"/>
      <c r="R1905" s="84"/>
      <c r="S1905" s="84"/>
      <c r="T1905" s="84"/>
      <c r="U1905" s="84"/>
      <c r="V1905" s="84"/>
      <c r="W1905" s="84"/>
      <c r="X1905" s="84"/>
      <c r="Y1905" s="84"/>
      <c r="Z1905" s="85" t="str">
        <f>TEXT(AA1905+AB1905+AC1905,"#,##0")</f>
        <v>176,964</v>
      </c>
      <c r="AA1905" s="86">
        <f>TRUNC(AA1906+AA1907+AA1908+AA1909)</f>
        <v>22864</v>
      </c>
      <c r="AB1905" s="86">
        <f>TRUNC(AB1906+AB1907+AB1908+AB1909)</f>
        <v>55357</v>
      </c>
      <c r="AC1905" s="86">
        <f>TRUNC(AC1906+AC1907+AC1908+AC1909)</f>
        <v>98743</v>
      </c>
      <c r="AD1905" s="87"/>
    </row>
    <row r="1906" spans="2:30" ht="19.7" customHeight="1">
      <c r="B1906" s="88" t="s">
        <v>685</v>
      </c>
      <c r="C1906" s="89" t="s">
        <v>4</v>
      </c>
      <c r="D1906" s="471">
        <v>164020</v>
      </c>
      <c r="E1906" s="471"/>
      <c r="F1906" s="471"/>
      <c r="G1906" s="471"/>
      <c r="H1906" s="471"/>
      <c r="I1906" s="471" t="s">
        <v>593</v>
      </c>
      <c r="J1906" s="471"/>
      <c r="K1906" s="476">
        <f>[186]기계경비적용기준!D7</f>
        <v>1153.3</v>
      </c>
      <c r="L1906" s="471"/>
      <c r="M1906" s="471"/>
      <c r="N1906" s="84" t="s">
        <v>594</v>
      </c>
      <c r="O1906" s="471">
        <v>5220</v>
      </c>
      <c r="P1906" s="471"/>
      <c r="Q1906" s="471"/>
      <c r="R1906" s="84" t="s">
        <v>594</v>
      </c>
      <c r="S1906" s="471" t="s">
        <v>595</v>
      </c>
      <c r="T1906" s="471"/>
      <c r="U1906" s="471"/>
      <c r="V1906" s="84"/>
      <c r="W1906" s="84"/>
      <c r="X1906" s="84"/>
      <c r="Y1906" s="84"/>
      <c r="Z1906" s="90"/>
      <c r="AA1906" s="91"/>
      <c r="AB1906" s="91"/>
      <c r="AC1906" s="91">
        <f>TRUNC(TRUNC(D1906*K1906)/1000) * 1000*O1906*0.0000001</f>
        <v>98743.607999999993</v>
      </c>
      <c r="AD1906" s="92" t="s">
        <v>4</v>
      </c>
    </row>
    <row r="1907" spans="2:30" ht="19.7" customHeight="1">
      <c r="B1907" s="101" t="s">
        <v>596</v>
      </c>
      <c r="C1907" s="102" t="s">
        <v>597</v>
      </c>
      <c r="D1907" s="479">
        <v>31.9</v>
      </c>
      <c r="E1907" s="477"/>
      <c r="F1907" s="477"/>
      <c r="G1907" s="477"/>
      <c r="H1907" s="103" t="s">
        <v>598</v>
      </c>
      <c r="I1907" s="103" t="s">
        <v>594</v>
      </c>
      <c r="J1907" s="477">
        <f>[186]자재단가!R6</f>
        <v>1496</v>
      </c>
      <c r="K1907" s="477"/>
      <c r="L1907" s="477"/>
      <c r="M1907" s="477"/>
      <c r="N1907" s="103"/>
      <c r="O1907" s="103"/>
      <c r="P1907" s="103"/>
      <c r="Q1907" s="103"/>
      <c r="R1907" s="103"/>
      <c r="S1907" s="103"/>
      <c r="T1907" s="103"/>
      <c r="U1907" s="103"/>
      <c r="V1907" s="103"/>
      <c r="W1907" s="103"/>
      <c r="X1907" s="103"/>
      <c r="Y1907" s="103"/>
      <c r="Z1907" s="104"/>
      <c r="AA1907" s="105"/>
      <c r="AB1907" s="105">
        <f>TRUNC(D1907*J1907,0)</f>
        <v>47722</v>
      </c>
      <c r="AC1907" s="105"/>
      <c r="AD1907" s="106" t="s">
        <v>4</v>
      </c>
    </row>
    <row r="1908" spans="2:30" ht="19.7" customHeight="1">
      <c r="B1908" s="88" t="s">
        <v>822</v>
      </c>
      <c r="C1908" s="89" t="s">
        <v>600</v>
      </c>
      <c r="D1908" s="470">
        <v>16</v>
      </c>
      <c r="E1908" s="471"/>
      <c r="F1908" s="471"/>
      <c r="G1908" s="471"/>
      <c r="H1908" s="84" t="s">
        <v>601</v>
      </c>
      <c r="I1908" s="84" t="s">
        <v>594</v>
      </c>
      <c r="J1908" s="471">
        <f>AB1907</f>
        <v>47722</v>
      </c>
      <c r="K1908" s="471"/>
      <c r="L1908" s="471"/>
      <c r="M1908" s="471"/>
      <c r="N1908" s="84"/>
      <c r="O1908" s="84"/>
      <c r="P1908" s="84"/>
      <c r="Q1908" s="84"/>
      <c r="R1908" s="84"/>
      <c r="S1908" s="84"/>
      <c r="T1908" s="84"/>
      <c r="U1908" s="84"/>
      <c r="V1908" s="84"/>
      <c r="W1908" s="84"/>
      <c r="X1908" s="84"/>
      <c r="Y1908" s="84"/>
      <c r="Z1908" s="90"/>
      <c r="AA1908" s="91"/>
      <c r="AB1908" s="91">
        <f>TRUNC(D1908/100*J1908,0)</f>
        <v>7635</v>
      </c>
      <c r="AC1908" s="91"/>
      <c r="AD1908" s="92" t="s">
        <v>4</v>
      </c>
    </row>
    <row r="1909" spans="2:30" ht="19.7" customHeight="1">
      <c r="B1909" s="88" t="s">
        <v>602</v>
      </c>
      <c r="C1909" s="89" t="s">
        <v>4</v>
      </c>
      <c r="D1909" s="472">
        <v>1</v>
      </c>
      <c r="E1909" s="471"/>
      <c r="F1909" s="471"/>
      <c r="G1909" s="84" t="s">
        <v>98</v>
      </c>
      <c r="H1909" s="84" t="s">
        <v>594</v>
      </c>
      <c r="I1909" s="471">
        <f>[186]노임단가!L55</f>
        <v>109748</v>
      </c>
      <c r="J1909" s="471"/>
      <c r="K1909" s="471"/>
      <c r="L1909" s="471"/>
      <c r="M1909" s="84" t="s">
        <v>594</v>
      </c>
      <c r="N1909" s="471" t="s">
        <v>603</v>
      </c>
      <c r="O1909" s="471"/>
      <c r="P1909" s="471"/>
      <c r="Q1909" s="471"/>
      <c r="R1909" s="471"/>
      <c r="S1909" s="471"/>
      <c r="T1909" s="471"/>
      <c r="U1909" s="471"/>
      <c r="V1909" s="471"/>
      <c r="W1909" s="84"/>
      <c r="X1909" s="84"/>
      <c r="Y1909" s="84"/>
      <c r="Z1909" s="90"/>
      <c r="AA1909" s="91">
        <f>TRUNC(D1909*I1909*[186]기계경비적용기준!E18,0)</f>
        <v>22864</v>
      </c>
      <c r="AB1909" s="91"/>
      <c r="AC1909" s="91"/>
      <c r="AD1909" s="92" t="s">
        <v>4</v>
      </c>
    </row>
    <row r="1910" spans="2:30" ht="19.7" customHeight="1">
      <c r="B1910" s="88" t="s">
        <v>4</v>
      </c>
      <c r="C1910" s="89" t="s">
        <v>4</v>
      </c>
      <c r="D1910" s="84"/>
      <c r="E1910" s="84"/>
      <c r="F1910" s="84"/>
      <c r="G1910" s="84"/>
      <c r="H1910" s="84"/>
      <c r="I1910" s="84"/>
      <c r="J1910" s="84"/>
      <c r="K1910" s="84"/>
      <c r="L1910" s="84"/>
      <c r="M1910" s="84"/>
      <c r="N1910" s="84"/>
      <c r="O1910" s="84"/>
      <c r="P1910" s="84"/>
      <c r="Q1910" s="84"/>
      <c r="R1910" s="84"/>
      <c r="S1910" s="84"/>
      <c r="T1910" s="84"/>
      <c r="U1910" s="84"/>
      <c r="V1910" s="84"/>
      <c r="W1910" s="84"/>
      <c r="X1910" s="84"/>
      <c r="Y1910" s="84"/>
      <c r="Z1910" s="90"/>
      <c r="AA1910" s="91"/>
      <c r="AB1910" s="91"/>
      <c r="AC1910" s="91"/>
      <c r="AD1910" s="92" t="s">
        <v>4</v>
      </c>
    </row>
    <row r="1911" spans="2:30" ht="19.7" customHeight="1">
      <c r="B1911" s="82" t="s">
        <v>1372</v>
      </c>
      <c r="C1911" s="83" t="s">
        <v>1373</v>
      </c>
      <c r="D1911" s="84"/>
      <c r="E1911" s="84"/>
      <c r="F1911" s="84"/>
      <c r="G1911" s="84"/>
      <c r="H1911" s="84"/>
      <c r="I1911" s="84"/>
      <c r="J1911" s="84"/>
      <c r="K1911" s="84"/>
      <c r="L1911" s="84"/>
      <c r="M1911" s="84"/>
      <c r="N1911" s="84"/>
      <c r="O1911" s="84"/>
      <c r="P1911" s="84"/>
      <c r="Q1911" s="84"/>
      <c r="R1911" s="84"/>
      <c r="S1911" s="84"/>
      <c r="T1911" s="84"/>
      <c r="U1911" s="84"/>
      <c r="V1911" s="84"/>
      <c r="W1911" s="84"/>
      <c r="X1911" s="84"/>
      <c r="Y1911" s="84"/>
      <c r="Z1911" s="85" t="str">
        <f>TEXT(AA1911+AB1911+AC1911,"#,##0")</f>
        <v>33,844</v>
      </c>
      <c r="AA1911" s="86">
        <f>TRUNC(AA1912+AA1913+AA1914+AA1915)</f>
        <v>22864</v>
      </c>
      <c r="AB1911" s="86">
        <f>TRUNC(AB1912+AB1913+AB1914+AB1915)</f>
        <v>5313</v>
      </c>
      <c r="AC1911" s="86">
        <f>TRUNC(AC1912+AC1913+AC1914+AC1915)</f>
        <v>5667</v>
      </c>
      <c r="AD1911" s="87"/>
    </row>
    <row r="1912" spans="2:30" ht="19.7" customHeight="1">
      <c r="B1912" s="88" t="s">
        <v>685</v>
      </c>
      <c r="C1912" s="89" t="s">
        <v>4</v>
      </c>
      <c r="D1912" s="471">
        <v>25000000</v>
      </c>
      <c r="E1912" s="471"/>
      <c r="F1912" s="471"/>
      <c r="G1912" s="471"/>
      <c r="H1912" s="471"/>
      <c r="I1912" s="471" t="s">
        <v>605</v>
      </c>
      <c r="J1912" s="471"/>
      <c r="K1912" s="471">
        <v>2267</v>
      </c>
      <c r="L1912" s="471"/>
      <c r="M1912" s="471"/>
      <c r="N1912" s="84" t="s">
        <v>594</v>
      </c>
      <c r="O1912" s="471" t="s">
        <v>595</v>
      </c>
      <c r="P1912" s="471"/>
      <c r="Q1912" s="471"/>
      <c r="R1912" s="84"/>
      <c r="S1912" s="84"/>
      <c r="T1912" s="84"/>
      <c r="U1912" s="84"/>
      <c r="V1912" s="84"/>
      <c r="W1912" s="84"/>
      <c r="X1912" s="84"/>
      <c r="Y1912" s="84"/>
      <c r="Z1912" s="90"/>
      <c r="AA1912" s="91"/>
      <c r="AB1912" s="91"/>
      <c r="AC1912" s="91">
        <f>TRUNC(D1912*K1912*0.0000001,0)</f>
        <v>5667</v>
      </c>
      <c r="AD1912" s="92" t="s">
        <v>4</v>
      </c>
    </row>
    <row r="1913" spans="2:30" ht="19.7" customHeight="1">
      <c r="B1913" s="88" t="s">
        <v>596</v>
      </c>
      <c r="C1913" s="89" t="s">
        <v>796</v>
      </c>
      <c r="D1913" s="470">
        <v>3</v>
      </c>
      <c r="E1913" s="471"/>
      <c r="F1913" s="471"/>
      <c r="G1913" s="471"/>
      <c r="H1913" s="84" t="s">
        <v>598</v>
      </c>
      <c r="I1913" s="84" t="s">
        <v>594</v>
      </c>
      <c r="J1913" s="471">
        <f>[186]자재단가!R5</f>
        <v>1671</v>
      </c>
      <c r="K1913" s="471"/>
      <c r="L1913" s="471"/>
      <c r="M1913" s="471"/>
      <c r="N1913" s="84"/>
      <c r="O1913" s="84"/>
      <c r="P1913" s="84"/>
      <c r="Q1913" s="84"/>
      <c r="R1913" s="84"/>
      <c r="S1913" s="84"/>
      <c r="T1913" s="84"/>
      <c r="U1913" s="84"/>
      <c r="V1913" s="84"/>
      <c r="W1913" s="84"/>
      <c r="X1913" s="84"/>
      <c r="Y1913" s="84"/>
      <c r="Z1913" s="90"/>
      <c r="AA1913" s="91"/>
      <c r="AB1913" s="91">
        <f>TRUNC(D1913*J1913,0)</f>
        <v>5013</v>
      </c>
      <c r="AC1913" s="91"/>
      <c r="AD1913" s="92" t="s">
        <v>4</v>
      </c>
    </row>
    <row r="1914" spans="2:30" ht="19.7" customHeight="1">
      <c r="B1914" s="88" t="s">
        <v>822</v>
      </c>
      <c r="C1914" s="89" t="s">
        <v>600</v>
      </c>
      <c r="D1914" s="470">
        <v>6</v>
      </c>
      <c r="E1914" s="471"/>
      <c r="F1914" s="471"/>
      <c r="G1914" s="471"/>
      <c r="H1914" s="84" t="s">
        <v>601</v>
      </c>
      <c r="I1914" s="84" t="s">
        <v>594</v>
      </c>
      <c r="J1914" s="471">
        <f>AB1913</f>
        <v>5013</v>
      </c>
      <c r="K1914" s="471"/>
      <c r="L1914" s="471"/>
      <c r="M1914" s="471"/>
      <c r="N1914" s="84"/>
      <c r="O1914" s="84"/>
      <c r="P1914" s="84"/>
      <c r="Q1914" s="84"/>
      <c r="R1914" s="84"/>
      <c r="S1914" s="84"/>
      <c r="T1914" s="84"/>
      <c r="U1914" s="84"/>
      <c r="V1914" s="84"/>
      <c r="W1914" s="84"/>
      <c r="X1914" s="84"/>
      <c r="Y1914" s="84"/>
      <c r="Z1914" s="90"/>
      <c r="AA1914" s="91"/>
      <c r="AB1914" s="91">
        <f>TRUNC(D1914/100*J1914,0)</f>
        <v>300</v>
      </c>
      <c r="AC1914" s="91"/>
      <c r="AD1914" s="92" t="s">
        <v>4</v>
      </c>
    </row>
    <row r="1915" spans="2:30" ht="19.7" customHeight="1">
      <c r="B1915" s="88" t="s">
        <v>602</v>
      </c>
      <c r="C1915" s="89" t="s">
        <v>4</v>
      </c>
      <c r="D1915" s="472">
        <v>1</v>
      </c>
      <c r="E1915" s="471"/>
      <c r="F1915" s="471"/>
      <c r="G1915" s="84" t="s">
        <v>98</v>
      </c>
      <c r="H1915" s="84" t="s">
        <v>594</v>
      </c>
      <c r="I1915" s="471">
        <f>[186]노임단가!L55</f>
        <v>109748</v>
      </c>
      <c r="J1915" s="471"/>
      <c r="K1915" s="471"/>
      <c r="L1915" s="471"/>
      <c r="M1915" s="84" t="s">
        <v>594</v>
      </c>
      <c r="N1915" s="471" t="s">
        <v>603</v>
      </c>
      <c r="O1915" s="471"/>
      <c r="P1915" s="471"/>
      <c r="Q1915" s="471"/>
      <c r="R1915" s="471"/>
      <c r="S1915" s="471"/>
      <c r="T1915" s="471"/>
      <c r="U1915" s="471"/>
      <c r="V1915" s="471"/>
      <c r="W1915" s="84"/>
      <c r="X1915" s="84"/>
      <c r="Y1915" s="84"/>
      <c r="Z1915" s="90"/>
      <c r="AA1915" s="91">
        <f>TRUNC(D1915*I1915*[186]기계경비적용기준!E18,0)</f>
        <v>22864</v>
      </c>
      <c r="AB1915" s="91"/>
      <c r="AC1915" s="91"/>
      <c r="AD1915" s="92" t="s">
        <v>4</v>
      </c>
    </row>
    <row r="1916" spans="2:30" ht="19.7" customHeight="1">
      <c r="B1916" s="88" t="s">
        <v>4</v>
      </c>
      <c r="C1916" s="89" t="s">
        <v>4</v>
      </c>
      <c r="D1916" s="84"/>
      <c r="E1916" s="84"/>
      <c r="F1916" s="84"/>
      <c r="G1916" s="84"/>
      <c r="H1916" s="84"/>
      <c r="I1916" s="84"/>
      <c r="J1916" s="84"/>
      <c r="K1916" s="84"/>
      <c r="L1916" s="84"/>
      <c r="M1916" s="84"/>
      <c r="N1916" s="84"/>
      <c r="O1916" s="84"/>
      <c r="P1916" s="84"/>
      <c r="Q1916" s="84"/>
      <c r="R1916" s="84"/>
      <c r="S1916" s="84"/>
      <c r="T1916" s="84"/>
      <c r="U1916" s="84"/>
      <c r="V1916" s="84"/>
      <c r="W1916" s="84"/>
      <c r="X1916" s="84"/>
      <c r="Y1916" s="84"/>
      <c r="Z1916" s="90"/>
      <c r="AA1916" s="91"/>
      <c r="AB1916" s="91"/>
      <c r="AC1916" s="91"/>
      <c r="AD1916" s="92" t="s">
        <v>4</v>
      </c>
    </row>
    <row r="1917" spans="2:30" ht="19.7" customHeight="1">
      <c r="B1917" s="82" t="s">
        <v>1374</v>
      </c>
      <c r="C1917" s="83" t="s">
        <v>1375</v>
      </c>
      <c r="D1917" s="84"/>
      <c r="E1917" s="84"/>
      <c r="F1917" s="84"/>
      <c r="G1917" s="84"/>
      <c r="H1917" s="84"/>
      <c r="I1917" s="84"/>
      <c r="J1917" s="84"/>
      <c r="K1917" s="84"/>
      <c r="L1917" s="84"/>
      <c r="M1917" s="84"/>
      <c r="N1917" s="84"/>
      <c r="O1917" s="84"/>
      <c r="P1917" s="84"/>
      <c r="Q1917" s="84"/>
      <c r="R1917" s="84"/>
      <c r="S1917" s="84"/>
      <c r="T1917" s="84"/>
      <c r="U1917" s="84"/>
      <c r="V1917" s="84"/>
      <c r="W1917" s="84"/>
      <c r="X1917" s="84"/>
      <c r="Y1917" s="84"/>
      <c r="Z1917" s="85" t="str">
        <f>TEXT(AA1917+AB1917+AC1917,"#,##0")</f>
        <v>116,261</v>
      </c>
      <c r="AA1917" s="86">
        <f>TRUNC(AA1918)</f>
        <v>0</v>
      </c>
      <c r="AB1917" s="86">
        <f>TRUNC(AB1918)</f>
        <v>0</v>
      </c>
      <c r="AC1917" s="86">
        <f>TRUNC(AC1918)</f>
        <v>116261</v>
      </c>
      <c r="AD1917" s="87"/>
    </row>
    <row r="1918" spans="2:30" ht="19.7" customHeight="1">
      <c r="B1918" s="88" t="s">
        <v>592</v>
      </c>
      <c r="C1918" s="89" t="s">
        <v>4</v>
      </c>
      <c r="D1918" s="471">
        <v>353701000</v>
      </c>
      <c r="E1918" s="471"/>
      <c r="F1918" s="471"/>
      <c r="G1918" s="471"/>
      <c r="H1918" s="471"/>
      <c r="I1918" s="471" t="s">
        <v>605</v>
      </c>
      <c r="J1918" s="471"/>
      <c r="K1918" s="471">
        <v>3287</v>
      </c>
      <c r="L1918" s="471"/>
      <c r="M1918" s="471"/>
      <c r="N1918" s="84" t="s">
        <v>594</v>
      </c>
      <c r="O1918" s="471" t="s">
        <v>595</v>
      </c>
      <c r="P1918" s="471"/>
      <c r="Q1918" s="471"/>
      <c r="R1918" s="84"/>
      <c r="S1918" s="84"/>
      <c r="T1918" s="84"/>
      <c r="U1918" s="84"/>
      <c r="V1918" s="84"/>
      <c r="W1918" s="84"/>
      <c r="X1918" s="84"/>
      <c r="Y1918" s="84"/>
      <c r="Z1918" s="90"/>
      <c r="AA1918" s="91"/>
      <c r="AB1918" s="91"/>
      <c r="AC1918" s="91">
        <f>TRUNC(D1918*K1918*0.0000001,0)</f>
        <v>116261</v>
      </c>
      <c r="AD1918" s="92" t="s">
        <v>4</v>
      </c>
    </row>
    <row r="1919" spans="2:30" ht="19.7" customHeight="1">
      <c r="B1919" s="88" t="s">
        <v>4</v>
      </c>
      <c r="C1919" s="89" t="s">
        <v>4</v>
      </c>
      <c r="D1919" s="84"/>
      <c r="E1919" s="84"/>
      <c r="F1919" s="84"/>
      <c r="G1919" s="84"/>
      <c r="H1919" s="84"/>
      <c r="I1919" s="84"/>
      <c r="J1919" s="84"/>
      <c r="K1919" s="84"/>
      <c r="L1919" s="84"/>
      <c r="M1919" s="84"/>
      <c r="N1919" s="84"/>
      <c r="O1919" s="84"/>
      <c r="P1919" s="84"/>
      <c r="Q1919" s="84"/>
      <c r="R1919" s="84"/>
      <c r="S1919" s="84"/>
      <c r="T1919" s="84"/>
      <c r="U1919" s="84"/>
      <c r="V1919" s="84"/>
      <c r="W1919" s="84"/>
      <c r="X1919" s="84"/>
      <c r="Y1919" s="84"/>
      <c r="Z1919" s="90"/>
      <c r="AA1919" s="91"/>
      <c r="AB1919" s="91"/>
      <c r="AC1919" s="91"/>
      <c r="AD1919" s="92" t="s">
        <v>4</v>
      </c>
    </row>
    <row r="1920" spans="2:30" ht="19.7" customHeight="1">
      <c r="B1920" s="82" t="s">
        <v>1376</v>
      </c>
      <c r="C1920" s="83" t="s">
        <v>1377</v>
      </c>
      <c r="D1920" s="84"/>
      <c r="E1920" s="84"/>
      <c r="F1920" s="84"/>
      <c r="G1920" s="84"/>
      <c r="H1920" s="84"/>
      <c r="I1920" s="84"/>
      <c r="J1920" s="84"/>
      <c r="K1920" s="84"/>
      <c r="L1920" s="84"/>
      <c r="M1920" s="84"/>
      <c r="N1920" s="84"/>
      <c r="O1920" s="84"/>
      <c r="P1920" s="84"/>
      <c r="Q1920" s="84"/>
      <c r="R1920" s="84"/>
      <c r="S1920" s="84"/>
      <c r="T1920" s="84"/>
      <c r="U1920" s="84"/>
      <c r="V1920" s="84"/>
      <c r="W1920" s="84"/>
      <c r="X1920" s="84"/>
      <c r="Y1920" s="84"/>
      <c r="Z1920" s="85" t="str">
        <f>TEXT(AA1920+AB1920+AC1920,"#,##0")</f>
        <v>7,980</v>
      </c>
      <c r="AA1920" s="86">
        <f>TRUNC(AA1921)</f>
        <v>0</v>
      </c>
      <c r="AB1920" s="86">
        <f>TRUNC(AB1921)</f>
        <v>0</v>
      </c>
      <c r="AC1920" s="86">
        <f>TRUNC(AC1921)</f>
        <v>7980</v>
      </c>
      <c r="AD1920" s="87"/>
    </row>
    <row r="1921" spans="2:30" ht="19.7" customHeight="1">
      <c r="B1921" s="88" t="s">
        <v>592</v>
      </c>
      <c r="C1921" s="89" t="s">
        <v>4</v>
      </c>
      <c r="D1921" s="471">
        <v>17064000</v>
      </c>
      <c r="E1921" s="471"/>
      <c r="F1921" s="471"/>
      <c r="G1921" s="471"/>
      <c r="H1921" s="471"/>
      <c r="I1921" s="471" t="s">
        <v>605</v>
      </c>
      <c r="J1921" s="471"/>
      <c r="K1921" s="471">
        <v>4677</v>
      </c>
      <c r="L1921" s="471"/>
      <c r="M1921" s="471"/>
      <c r="N1921" s="84" t="s">
        <v>594</v>
      </c>
      <c r="O1921" s="471" t="s">
        <v>595</v>
      </c>
      <c r="P1921" s="471"/>
      <c r="Q1921" s="471"/>
      <c r="R1921" s="84"/>
      <c r="S1921" s="84"/>
      <c r="T1921" s="84"/>
      <c r="U1921" s="84"/>
      <c r="V1921" s="84"/>
      <c r="W1921" s="84"/>
      <c r="X1921" s="84"/>
      <c r="Y1921" s="84"/>
      <c r="Z1921" s="90"/>
      <c r="AA1921" s="91"/>
      <c r="AB1921" s="91"/>
      <c r="AC1921" s="91">
        <f>TRUNC(D1921*K1921*0.0000001,0)</f>
        <v>7980</v>
      </c>
      <c r="AD1921" s="92" t="s">
        <v>4</v>
      </c>
    </row>
    <row r="1922" spans="2:30" ht="19.7" customHeight="1">
      <c r="B1922" s="88" t="s">
        <v>4</v>
      </c>
      <c r="C1922" s="89" t="s">
        <v>4</v>
      </c>
      <c r="D1922" s="84"/>
      <c r="E1922" s="84"/>
      <c r="F1922" s="84"/>
      <c r="G1922" s="84"/>
      <c r="H1922" s="84"/>
      <c r="I1922" s="84"/>
      <c r="J1922" s="84"/>
      <c r="K1922" s="84"/>
      <c r="L1922" s="84"/>
      <c r="M1922" s="84"/>
      <c r="N1922" s="84"/>
      <c r="O1922" s="84"/>
      <c r="P1922" s="84"/>
      <c r="Q1922" s="84"/>
      <c r="R1922" s="84"/>
      <c r="S1922" s="84"/>
      <c r="T1922" s="84"/>
      <c r="U1922" s="84"/>
      <c r="V1922" s="84"/>
      <c r="W1922" s="84"/>
      <c r="X1922" s="84"/>
      <c r="Y1922" s="84"/>
      <c r="Z1922" s="90"/>
      <c r="AA1922" s="91"/>
      <c r="AB1922" s="91"/>
      <c r="AC1922" s="91"/>
      <c r="AD1922" s="92" t="s">
        <v>4</v>
      </c>
    </row>
    <row r="1923" spans="2:30" ht="19.7" customHeight="1">
      <c r="B1923" s="82" t="s">
        <v>1378</v>
      </c>
      <c r="C1923" s="83" t="s">
        <v>4</v>
      </c>
      <c r="D1923" s="84"/>
      <c r="E1923" s="84"/>
      <c r="F1923" s="84"/>
      <c r="G1923" s="84"/>
      <c r="H1923" s="84"/>
      <c r="I1923" s="84"/>
      <c r="J1923" s="84"/>
      <c r="K1923" s="84"/>
      <c r="L1923" s="84"/>
      <c r="M1923" s="84"/>
      <c r="N1923" s="84"/>
      <c r="O1923" s="84"/>
      <c r="P1923" s="84"/>
      <c r="Q1923" s="84"/>
      <c r="R1923" s="84"/>
      <c r="S1923" s="84"/>
      <c r="T1923" s="84"/>
      <c r="U1923" s="84"/>
      <c r="V1923" s="84"/>
      <c r="W1923" s="84"/>
      <c r="X1923" s="84"/>
      <c r="Y1923" s="84"/>
      <c r="Z1923" s="85" t="str">
        <f>TEXT(AA1923+AB1923+AC1923,"#,##0")</f>
        <v>16,429</v>
      </c>
      <c r="AA1923" s="86">
        <f>TRUNC(AA1924+AA1925+AA1926)</f>
        <v>0</v>
      </c>
      <c r="AB1923" s="86">
        <f>TRUNC(AB1924+AB1925+AB1926)</f>
        <v>14036</v>
      </c>
      <c r="AC1923" s="86">
        <f>TRUNC(AC1924+AC1925+AC1926)</f>
        <v>2393</v>
      </c>
      <c r="AD1923" s="87"/>
    </row>
    <row r="1924" spans="2:30" ht="19.7" customHeight="1">
      <c r="B1924" s="88" t="s">
        <v>596</v>
      </c>
      <c r="C1924" s="89" t="s">
        <v>796</v>
      </c>
      <c r="D1924" s="470">
        <v>6</v>
      </c>
      <c r="E1924" s="471"/>
      <c r="F1924" s="471"/>
      <c r="G1924" s="471"/>
      <c r="H1924" s="84" t="s">
        <v>598</v>
      </c>
      <c r="I1924" s="84" t="s">
        <v>594</v>
      </c>
      <c r="J1924" s="471">
        <f>[186]자재단가!R5</f>
        <v>1671</v>
      </c>
      <c r="K1924" s="471"/>
      <c r="L1924" s="471"/>
      <c r="M1924" s="471"/>
      <c r="N1924" s="84"/>
      <c r="O1924" s="84"/>
      <c r="P1924" s="84"/>
      <c r="Q1924" s="84"/>
      <c r="R1924" s="84"/>
      <c r="S1924" s="84"/>
      <c r="T1924" s="84"/>
      <c r="U1924" s="84"/>
      <c r="V1924" s="84"/>
      <c r="W1924" s="84"/>
      <c r="X1924" s="84"/>
      <c r="Y1924" s="84"/>
      <c r="Z1924" s="90"/>
      <c r="AA1924" s="91"/>
      <c r="AB1924" s="91">
        <f>TRUNC(D1924*J1924,0)</f>
        <v>10026</v>
      </c>
      <c r="AC1924" s="91"/>
      <c r="AD1924" s="92" t="s">
        <v>4</v>
      </c>
    </row>
    <row r="1925" spans="2:30" ht="19.7" customHeight="1">
      <c r="B1925" s="88" t="s">
        <v>675</v>
      </c>
      <c r="C1925" s="89" t="s">
        <v>600</v>
      </c>
      <c r="D1925" s="470">
        <v>40</v>
      </c>
      <c r="E1925" s="471"/>
      <c r="F1925" s="471"/>
      <c r="G1925" s="471"/>
      <c r="H1925" s="84" t="s">
        <v>601</v>
      </c>
      <c r="I1925" s="84" t="s">
        <v>594</v>
      </c>
      <c r="J1925" s="471">
        <f>AB1924</f>
        <v>10026</v>
      </c>
      <c r="K1925" s="471"/>
      <c r="L1925" s="471"/>
      <c r="M1925" s="471"/>
      <c r="N1925" s="84"/>
      <c r="O1925" s="84"/>
      <c r="P1925" s="84"/>
      <c r="Q1925" s="84"/>
      <c r="R1925" s="84"/>
      <c r="S1925" s="84"/>
      <c r="T1925" s="84"/>
      <c r="U1925" s="84"/>
      <c r="V1925" s="84"/>
      <c r="W1925" s="84"/>
      <c r="X1925" s="84"/>
      <c r="Y1925" s="84"/>
      <c r="Z1925" s="90"/>
      <c r="AA1925" s="91"/>
      <c r="AB1925" s="91">
        <f>TRUNC(D1925/100*J1925,0)</f>
        <v>4010</v>
      </c>
      <c r="AC1925" s="91"/>
      <c r="AD1925" s="92" t="s">
        <v>4</v>
      </c>
    </row>
    <row r="1926" spans="2:30" ht="19.7" customHeight="1">
      <c r="B1926" s="88" t="s">
        <v>821</v>
      </c>
      <c r="C1926" s="89" t="s">
        <v>4</v>
      </c>
      <c r="D1926" s="471">
        <v>7778000</v>
      </c>
      <c r="E1926" s="471"/>
      <c r="F1926" s="471"/>
      <c r="G1926" s="471"/>
      <c r="H1926" s="471"/>
      <c r="I1926" s="471" t="s">
        <v>605</v>
      </c>
      <c r="J1926" s="471"/>
      <c r="K1926" s="471">
        <v>3077</v>
      </c>
      <c r="L1926" s="471"/>
      <c r="M1926" s="471"/>
      <c r="N1926" s="84" t="s">
        <v>594</v>
      </c>
      <c r="O1926" s="471" t="s">
        <v>595</v>
      </c>
      <c r="P1926" s="471"/>
      <c r="Q1926" s="471"/>
      <c r="R1926" s="84"/>
      <c r="S1926" s="84"/>
      <c r="T1926" s="84"/>
      <c r="U1926" s="84"/>
      <c r="V1926" s="84"/>
      <c r="W1926" s="84"/>
      <c r="X1926" s="84"/>
      <c r="Y1926" s="84"/>
      <c r="Z1926" s="90"/>
      <c r="AA1926" s="91"/>
      <c r="AB1926" s="91"/>
      <c r="AC1926" s="91">
        <f>TRUNC(D1926*K1926*0.0000001,0)</f>
        <v>2393</v>
      </c>
      <c r="AD1926" s="92" t="s">
        <v>4</v>
      </c>
    </row>
    <row r="1927" spans="2:30" ht="19.7" customHeight="1">
      <c r="B1927" s="88" t="s">
        <v>4</v>
      </c>
      <c r="C1927" s="89" t="s">
        <v>4</v>
      </c>
      <c r="D1927" s="84"/>
      <c r="E1927" s="84"/>
      <c r="F1927" s="84"/>
      <c r="G1927" s="84"/>
      <c r="H1927" s="84"/>
      <c r="I1927" s="84"/>
      <c r="J1927" s="84"/>
      <c r="K1927" s="84"/>
      <c r="L1927" s="84"/>
      <c r="M1927" s="84"/>
      <c r="N1927" s="84"/>
      <c r="O1927" s="84"/>
      <c r="P1927" s="84"/>
      <c r="Q1927" s="84"/>
      <c r="R1927" s="84"/>
      <c r="S1927" s="84"/>
      <c r="T1927" s="84"/>
      <c r="U1927" s="84"/>
      <c r="V1927" s="84"/>
      <c r="W1927" s="84"/>
      <c r="X1927" s="84"/>
      <c r="Y1927" s="84"/>
      <c r="Z1927" s="90"/>
      <c r="AA1927" s="91"/>
      <c r="AB1927" s="91"/>
      <c r="AC1927" s="91"/>
      <c r="AD1927" s="92" t="s">
        <v>4</v>
      </c>
    </row>
    <row r="1928" spans="2:30" ht="19.7" customHeight="1">
      <c r="B1928" s="82" t="s">
        <v>1379</v>
      </c>
      <c r="C1928" s="83" t="s">
        <v>1380</v>
      </c>
      <c r="D1928" s="84"/>
      <c r="E1928" s="84"/>
      <c r="F1928" s="84"/>
      <c r="G1928" s="84"/>
      <c r="H1928" s="84"/>
      <c r="I1928" s="84"/>
      <c r="J1928" s="84"/>
      <c r="K1928" s="84"/>
      <c r="L1928" s="84"/>
      <c r="M1928" s="84"/>
      <c r="N1928" s="84"/>
      <c r="O1928" s="84"/>
      <c r="P1928" s="84"/>
      <c r="Q1928" s="84"/>
      <c r="R1928" s="84"/>
      <c r="S1928" s="84"/>
      <c r="T1928" s="84"/>
      <c r="U1928" s="84"/>
      <c r="V1928" s="84"/>
      <c r="W1928" s="84"/>
      <c r="X1928" s="84"/>
      <c r="Y1928" s="84"/>
      <c r="Z1928" s="85" t="str">
        <f>TEXT(AA1928+AB1928+AC1928,"#,##0")</f>
        <v>2,129</v>
      </c>
      <c r="AA1928" s="86">
        <f>TRUNC(AA1929)</f>
        <v>0</v>
      </c>
      <c r="AB1928" s="86">
        <f>TRUNC(AB1929)</f>
        <v>0</v>
      </c>
      <c r="AC1928" s="86">
        <f>TRUNC(AC1929)</f>
        <v>2129</v>
      </c>
      <c r="AD1928" s="87"/>
    </row>
    <row r="1929" spans="2:30" ht="19.7" customHeight="1">
      <c r="B1929" s="88" t="s">
        <v>685</v>
      </c>
      <c r="C1929" s="89" t="s">
        <v>4</v>
      </c>
      <c r="D1929" s="471">
        <v>4900000</v>
      </c>
      <c r="E1929" s="471"/>
      <c r="F1929" s="471"/>
      <c r="G1929" s="471"/>
      <c r="H1929" s="471"/>
      <c r="I1929" s="471" t="s">
        <v>605</v>
      </c>
      <c r="J1929" s="471"/>
      <c r="K1929" s="471">
        <v>4346</v>
      </c>
      <c r="L1929" s="471"/>
      <c r="M1929" s="471"/>
      <c r="N1929" s="84" t="s">
        <v>594</v>
      </c>
      <c r="O1929" s="471" t="s">
        <v>595</v>
      </c>
      <c r="P1929" s="471"/>
      <c r="Q1929" s="471"/>
      <c r="R1929" s="84"/>
      <c r="S1929" s="84"/>
      <c r="T1929" s="84"/>
      <c r="U1929" s="84"/>
      <c r="V1929" s="84"/>
      <c r="W1929" s="84"/>
      <c r="X1929" s="84"/>
      <c r="Y1929" s="84"/>
      <c r="Z1929" s="90"/>
      <c r="AA1929" s="91"/>
      <c r="AB1929" s="91"/>
      <c r="AC1929" s="91">
        <f>TRUNC(D1929*K1929*0.0000001,0)</f>
        <v>2129</v>
      </c>
      <c r="AD1929" s="92" t="s">
        <v>4</v>
      </c>
    </row>
    <row r="1930" spans="2:30" ht="19.7" customHeight="1">
      <c r="B1930" s="88" t="s">
        <v>4</v>
      </c>
      <c r="C1930" s="89" t="s">
        <v>4</v>
      </c>
      <c r="D1930" s="84"/>
      <c r="E1930" s="84"/>
      <c r="F1930" s="84"/>
      <c r="G1930" s="84"/>
      <c r="H1930" s="84"/>
      <c r="I1930" s="84"/>
      <c r="J1930" s="84"/>
      <c r="K1930" s="84"/>
      <c r="L1930" s="84"/>
      <c r="M1930" s="84"/>
      <c r="N1930" s="84"/>
      <c r="O1930" s="84"/>
      <c r="P1930" s="84"/>
      <c r="Q1930" s="84"/>
      <c r="R1930" s="84"/>
      <c r="S1930" s="84"/>
      <c r="T1930" s="84"/>
      <c r="U1930" s="84"/>
      <c r="V1930" s="84"/>
      <c r="W1930" s="84"/>
      <c r="X1930" s="84"/>
      <c r="Y1930" s="84"/>
      <c r="Z1930" s="90"/>
      <c r="AA1930" s="91"/>
      <c r="AB1930" s="91"/>
      <c r="AC1930" s="91"/>
      <c r="AD1930" s="92" t="s">
        <v>4</v>
      </c>
    </row>
    <row r="1931" spans="2:30" ht="19.7" customHeight="1">
      <c r="B1931" s="82" t="s">
        <v>1381</v>
      </c>
      <c r="C1931" s="83" t="s">
        <v>1382</v>
      </c>
      <c r="D1931" s="84"/>
      <c r="E1931" s="84"/>
      <c r="F1931" s="84"/>
      <c r="G1931" s="84"/>
      <c r="H1931" s="84"/>
      <c r="I1931" s="84"/>
      <c r="J1931" s="84"/>
      <c r="K1931" s="84"/>
      <c r="L1931" s="84"/>
      <c r="M1931" s="84"/>
      <c r="N1931" s="84"/>
      <c r="O1931" s="84"/>
      <c r="P1931" s="84"/>
      <c r="Q1931" s="84"/>
      <c r="R1931" s="84"/>
      <c r="S1931" s="84"/>
      <c r="T1931" s="84"/>
      <c r="U1931" s="84"/>
      <c r="V1931" s="84"/>
      <c r="W1931" s="84"/>
      <c r="X1931" s="84"/>
      <c r="Y1931" s="84"/>
      <c r="Z1931" s="85" t="str">
        <f>TEXT(AA1931+AB1931+AC1931,"#,##0")</f>
        <v>1,403</v>
      </c>
      <c r="AA1931" s="86">
        <f>TRUNC(AA1932)</f>
        <v>0</v>
      </c>
      <c r="AB1931" s="86">
        <f>TRUNC(AB1932)</f>
        <v>0</v>
      </c>
      <c r="AC1931" s="86">
        <f>TRUNC(AC1932)</f>
        <v>1403</v>
      </c>
      <c r="AD1931" s="87"/>
    </row>
    <row r="1932" spans="2:30" ht="19.7" customHeight="1">
      <c r="B1932" s="88" t="s">
        <v>592</v>
      </c>
      <c r="C1932" s="89" t="s">
        <v>4</v>
      </c>
      <c r="D1932" s="471">
        <v>3000000</v>
      </c>
      <c r="E1932" s="471"/>
      <c r="F1932" s="471"/>
      <c r="G1932" s="471"/>
      <c r="H1932" s="471"/>
      <c r="I1932" s="471" t="s">
        <v>605</v>
      </c>
      <c r="J1932" s="471"/>
      <c r="K1932" s="471">
        <v>4677</v>
      </c>
      <c r="L1932" s="471"/>
      <c r="M1932" s="471"/>
      <c r="N1932" s="84" t="s">
        <v>594</v>
      </c>
      <c r="O1932" s="471" t="s">
        <v>595</v>
      </c>
      <c r="P1932" s="471"/>
      <c r="Q1932" s="471"/>
      <c r="R1932" s="84"/>
      <c r="S1932" s="84"/>
      <c r="T1932" s="84"/>
      <c r="U1932" s="84"/>
      <c r="V1932" s="84"/>
      <c r="W1932" s="84"/>
      <c r="X1932" s="84"/>
      <c r="Y1932" s="84"/>
      <c r="Z1932" s="90"/>
      <c r="AA1932" s="91"/>
      <c r="AB1932" s="91"/>
      <c r="AC1932" s="91">
        <f>TRUNC(D1932*K1932*0.0000001,0)</f>
        <v>1403</v>
      </c>
      <c r="AD1932" s="92" t="s">
        <v>4</v>
      </c>
    </row>
    <row r="1933" spans="2:30" ht="19.7" customHeight="1">
      <c r="B1933" s="101" t="s">
        <v>4</v>
      </c>
      <c r="C1933" s="102" t="s">
        <v>4</v>
      </c>
      <c r="D1933" s="103"/>
      <c r="E1933" s="103"/>
      <c r="F1933" s="103"/>
      <c r="G1933" s="103"/>
      <c r="H1933" s="103"/>
      <c r="I1933" s="103"/>
      <c r="J1933" s="103"/>
      <c r="K1933" s="103"/>
      <c r="L1933" s="103"/>
      <c r="M1933" s="103"/>
      <c r="N1933" s="103"/>
      <c r="O1933" s="103"/>
      <c r="P1933" s="103"/>
      <c r="Q1933" s="103"/>
      <c r="R1933" s="103"/>
      <c r="S1933" s="103"/>
      <c r="T1933" s="103"/>
      <c r="U1933" s="103"/>
      <c r="V1933" s="103"/>
      <c r="W1933" s="103"/>
      <c r="X1933" s="103"/>
      <c r="Y1933" s="103"/>
      <c r="Z1933" s="104"/>
      <c r="AA1933" s="105"/>
      <c r="AB1933" s="105"/>
      <c r="AC1933" s="105"/>
      <c r="AD1933" s="106" t="s">
        <v>4</v>
      </c>
    </row>
    <row r="1934" spans="2:30" ht="19.7" customHeight="1">
      <c r="B1934" s="82" t="s">
        <v>1383</v>
      </c>
      <c r="C1934" s="83" t="s">
        <v>859</v>
      </c>
      <c r="D1934" s="84"/>
      <c r="E1934" s="84"/>
      <c r="F1934" s="84"/>
      <c r="G1934" s="84"/>
      <c r="H1934" s="84"/>
      <c r="I1934" s="84"/>
      <c r="J1934" s="84"/>
      <c r="K1934" s="84"/>
      <c r="L1934" s="84"/>
      <c r="M1934" s="84"/>
      <c r="N1934" s="84"/>
      <c r="O1934" s="84"/>
      <c r="P1934" s="84"/>
      <c r="Q1934" s="84"/>
      <c r="R1934" s="84"/>
      <c r="S1934" s="84"/>
      <c r="T1934" s="84"/>
      <c r="U1934" s="84"/>
      <c r="V1934" s="84"/>
      <c r="W1934" s="84"/>
      <c r="X1934" s="84"/>
      <c r="Y1934" s="84"/>
      <c r="Z1934" s="85" t="str">
        <f>TEXT(AA1934+AB1934+AC1934,"#,##0")</f>
        <v>126</v>
      </c>
      <c r="AA1934" s="86">
        <f>TRUNC(AA1935)</f>
        <v>0</v>
      </c>
      <c r="AB1934" s="86">
        <f>TRUNC(AB1935)</f>
        <v>0</v>
      </c>
      <c r="AC1934" s="86">
        <f>TRUNC(AC1935)</f>
        <v>126</v>
      </c>
      <c r="AD1934" s="87"/>
    </row>
    <row r="1935" spans="2:30" ht="19.7" customHeight="1">
      <c r="B1935" s="88" t="s">
        <v>592</v>
      </c>
      <c r="C1935" s="89" t="s">
        <v>4</v>
      </c>
      <c r="D1935" s="471">
        <v>500000</v>
      </c>
      <c r="E1935" s="471"/>
      <c r="F1935" s="471"/>
      <c r="G1935" s="471"/>
      <c r="H1935" s="471"/>
      <c r="I1935" s="471" t="s">
        <v>605</v>
      </c>
      <c r="J1935" s="471"/>
      <c r="K1935" s="471">
        <v>2533</v>
      </c>
      <c r="L1935" s="471"/>
      <c r="M1935" s="471"/>
      <c r="N1935" s="84" t="s">
        <v>594</v>
      </c>
      <c r="O1935" s="471" t="s">
        <v>595</v>
      </c>
      <c r="P1935" s="471"/>
      <c r="Q1935" s="471"/>
      <c r="R1935" s="84"/>
      <c r="S1935" s="84"/>
      <c r="T1935" s="84"/>
      <c r="U1935" s="84"/>
      <c r="V1935" s="84"/>
      <c r="W1935" s="84"/>
      <c r="X1935" s="84"/>
      <c r="Y1935" s="84"/>
      <c r="Z1935" s="90"/>
      <c r="AA1935" s="91"/>
      <c r="AB1935" s="91"/>
      <c r="AC1935" s="91">
        <f>TRUNC(D1935*K1935*0.0000001,0)</f>
        <v>126</v>
      </c>
      <c r="AD1935" s="92" t="s">
        <v>4</v>
      </c>
    </row>
    <row r="1936" spans="2:30" ht="19.7" customHeight="1">
      <c r="B1936" s="88" t="s">
        <v>4</v>
      </c>
      <c r="C1936" s="89" t="s">
        <v>4</v>
      </c>
      <c r="D1936" s="84"/>
      <c r="E1936" s="84"/>
      <c r="F1936" s="84"/>
      <c r="G1936" s="84"/>
      <c r="H1936" s="84"/>
      <c r="I1936" s="84"/>
      <c r="J1936" s="84"/>
      <c r="K1936" s="84"/>
      <c r="L1936" s="84"/>
      <c r="M1936" s="84"/>
      <c r="N1936" s="84"/>
      <c r="O1936" s="84"/>
      <c r="P1936" s="84"/>
      <c r="Q1936" s="84"/>
      <c r="R1936" s="84"/>
      <c r="S1936" s="84"/>
      <c r="T1936" s="84"/>
      <c r="U1936" s="84"/>
      <c r="V1936" s="84"/>
      <c r="W1936" s="84"/>
      <c r="X1936" s="84"/>
      <c r="Y1936" s="84"/>
      <c r="Z1936" s="90"/>
      <c r="AA1936" s="91"/>
      <c r="AB1936" s="91"/>
      <c r="AC1936" s="91"/>
      <c r="AD1936" s="92" t="s">
        <v>4</v>
      </c>
    </row>
    <row r="1937" spans="2:30" ht="19.7" customHeight="1">
      <c r="B1937" s="82" t="s">
        <v>1384</v>
      </c>
      <c r="C1937" s="83" t="s">
        <v>1385</v>
      </c>
      <c r="D1937" s="84"/>
      <c r="E1937" s="84"/>
      <c r="F1937" s="84"/>
      <c r="G1937" s="84"/>
      <c r="H1937" s="84"/>
      <c r="I1937" s="84"/>
      <c r="J1937" s="84"/>
      <c r="K1937" s="84"/>
      <c r="L1937" s="84"/>
      <c r="M1937" s="84"/>
      <c r="N1937" s="84"/>
      <c r="O1937" s="84"/>
      <c r="P1937" s="84"/>
      <c r="Q1937" s="84"/>
      <c r="R1937" s="84"/>
      <c r="S1937" s="84"/>
      <c r="T1937" s="84"/>
      <c r="U1937" s="84"/>
      <c r="V1937" s="84"/>
      <c r="W1937" s="84"/>
      <c r="X1937" s="84"/>
      <c r="Y1937" s="84"/>
      <c r="Z1937" s="85" t="str">
        <f>TEXT(AA1937+AB1937+AC1937,"#,##0")</f>
        <v>20</v>
      </c>
      <c r="AA1937" s="86">
        <f>TRUNC(AA1938)</f>
        <v>0</v>
      </c>
      <c r="AB1937" s="86">
        <f>TRUNC(AB1938)</f>
        <v>0</v>
      </c>
      <c r="AC1937" s="86">
        <f>TRUNC(AC1938)</f>
        <v>20</v>
      </c>
      <c r="AD1937" s="87"/>
    </row>
    <row r="1938" spans="2:30" ht="19.7" customHeight="1">
      <c r="B1938" s="88" t="s">
        <v>592</v>
      </c>
      <c r="C1938" s="89" t="s">
        <v>4</v>
      </c>
      <c r="D1938" s="471">
        <v>134</v>
      </c>
      <c r="E1938" s="471"/>
      <c r="F1938" s="471"/>
      <c r="G1938" s="471"/>
      <c r="H1938" s="471"/>
      <c r="I1938" s="471" t="s">
        <v>593</v>
      </c>
      <c r="J1938" s="471"/>
      <c r="K1938" s="476">
        <f>[186]기계경비적용기준!D7</f>
        <v>1153.3</v>
      </c>
      <c r="L1938" s="471"/>
      <c r="M1938" s="471"/>
      <c r="N1938" s="84" t="s">
        <v>594</v>
      </c>
      <c r="O1938" s="471">
        <v>1344</v>
      </c>
      <c r="P1938" s="471"/>
      <c r="Q1938" s="471"/>
      <c r="R1938" s="84" t="s">
        <v>594</v>
      </c>
      <c r="S1938" s="471" t="s">
        <v>595</v>
      </c>
      <c r="T1938" s="471"/>
      <c r="U1938" s="471"/>
      <c r="V1938" s="84"/>
      <c r="W1938" s="84"/>
      <c r="X1938" s="84"/>
      <c r="Y1938" s="84"/>
      <c r="Z1938" s="90"/>
      <c r="AA1938" s="91"/>
      <c r="AB1938" s="91"/>
      <c r="AC1938" s="91">
        <f>TRUNC(TRUNC(D1938*K1938)/1000) * 1000*O1938*0.0000001</f>
        <v>20.697599999999998</v>
      </c>
      <c r="AD1938" s="92" t="s">
        <v>4</v>
      </c>
    </row>
    <row r="1939" spans="2:30" ht="19.7" customHeight="1">
      <c r="B1939" s="88" t="s">
        <v>4</v>
      </c>
      <c r="C1939" s="89" t="s">
        <v>4</v>
      </c>
      <c r="D1939" s="84"/>
      <c r="E1939" s="84"/>
      <c r="F1939" s="84"/>
      <c r="G1939" s="84"/>
      <c r="H1939" s="84"/>
      <c r="I1939" s="84"/>
      <c r="J1939" s="84"/>
      <c r="K1939" s="84"/>
      <c r="L1939" s="84"/>
      <c r="M1939" s="84"/>
      <c r="N1939" s="84"/>
      <c r="O1939" s="84"/>
      <c r="P1939" s="84"/>
      <c r="Q1939" s="84"/>
      <c r="R1939" s="84"/>
      <c r="S1939" s="84"/>
      <c r="T1939" s="84"/>
      <c r="U1939" s="84"/>
      <c r="V1939" s="84"/>
      <c r="W1939" s="84"/>
      <c r="X1939" s="84"/>
      <c r="Y1939" s="84"/>
      <c r="Z1939" s="90"/>
      <c r="AA1939" s="91"/>
      <c r="AB1939" s="91"/>
      <c r="AC1939" s="91"/>
      <c r="AD1939" s="92" t="s">
        <v>4</v>
      </c>
    </row>
    <row r="1940" spans="2:30" ht="19.7" customHeight="1">
      <c r="B1940" s="82" t="s">
        <v>1386</v>
      </c>
      <c r="C1940" s="83" t="s">
        <v>1387</v>
      </c>
      <c r="D1940" s="84"/>
      <c r="E1940" s="84"/>
      <c r="F1940" s="84"/>
      <c r="G1940" s="84"/>
      <c r="H1940" s="84"/>
      <c r="I1940" s="84"/>
      <c r="J1940" s="84"/>
      <c r="K1940" s="84"/>
      <c r="L1940" s="84"/>
      <c r="M1940" s="84"/>
      <c r="N1940" s="84"/>
      <c r="O1940" s="84"/>
      <c r="P1940" s="84"/>
      <c r="Q1940" s="84"/>
      <c r="R1940" s="84"/>
      <c r="S1940" s="84"/>
      <c r="T1940" s="84"/>
      <c r="U1940" s="84"/>
      <c r="V1940" s="84"/>
      <c r="W1940" s="84"/>
      <c r="X1940" s="84"/>
      <c r="Y1940" s="84"/>
      <c r="Z1940" s="85" t="str">
        <f>TEXT(AA1940+AB1940+AC1940,"#,##0")</f>
        <v>24</v>
      </c>
      <c r="AA1940" s="86">
        <f>TRUNC(AA1941)</f>
        <v>0</v>
      </c>
      <c r="AB1940" s="86">
        <f>TRUNC(AB1941)</f>
        <v>0</v>
      </c>
      <c r="AC1940" s="86">
        <f>TRUNC(AC1941)</f>
        <v>24</v>
      </c>
      <c r="AD1940" s="87"/>
    </row>
    <row r="1941" spans="2:30" ht="19.7" customHeight="1">
      <c r="B1941" s="88" t="s">
        <v>592</v>
      </c>
      <c r="C1941" s="89" t="s">
        <v>4</v>
      </c>
      <c r="D1941" s="471">
        <v>157</v>
      </c>
      <c r="E1941" s="471"/>
      <c r="F1941" s="471"/>
      <c r="G1941" s="471"/>
      <c r="H1941" s="471"/>
      <c r="I1941" s="471" t="s">
        <v>593</v>
      </c>
      <c r="J1941" s="471"/>
      <c r="K1941" s="476">
        <f>[186]기계경비적용기준!D7</f>
        <v>1153.3</v>
      </c>
      <c r="L1941" s="471"/>
      <c r="M1941" s="471"/>
      <c r="N1941" s="84" t="s">
        <v>594</v>
      </c>
      <c r="O1941" s="471">
        <v>1344</v>
      </c>
      <c r="P1941" s="471"/>
      <c r="Q1941" s="471"/>
      <c r="R1941" s="84" t="s">
        <v>594</v>
      </c>
      <c r="S1941" s="471" t="s">
        <v>595</v>
      </c>
      <c r="T1941" s="471"/>
      <c r="U1941" s="471"/>
      <c r="V1941" s="84"/>
      <c r="W1941" s="84"/>
      <c r="X1941" s="84"/>
      <c r="Y1941" s="84"/>
      <c r="Z1941" s="90"/>
      <c r="AA1941" s="91"/>
      <c r="AB1941" s="91"/>
      <c r="AC1941" s="91">
        <f>TRUNC(TRUNC(D1941*K1941)/1000) * 1000*O1941*0.0000001</f>
        <v>24.3264</v>
      </c>
      <c r="AD1941" s="92" t="s">
        <v>4</v>
      </c>
    </row>
    <row r="1942" spans="2:30" ht="19.7" customHeight="1">
      <c r="B1942" s="88" t="s">
        <v>4</v>
      </c>
      <c r="C1942" s="89" t="s">
        <v>4</v>
      </c>
      <c r="D1942" s="84"/>
      <c r="E1942" s="84"/>
      <c r="F1942" s="84"/>
      <c r="G1942" s="84"/>
      <c r="H1942" s="84"/>
      <c r="I1942" s="84"/>
      <c r="J1942" s="84"/>
      <c r="K1942" s="84"/>
      <c r="L1942" s="84"/>
      <c r="M1942" s="84"/>
      <c r="N1942" s="84"/>
      <c r="O1942" s="84"/>
      <c r="P1942" s="84"/>
      <c r="Q1942" s="84"/>
      <c r="R1942" s="84"/>
      <c r="S1942" s="84"/>
      <c r="T1942" s="84"/>
      <c r="U1942" s="84"/>
      <c r="V1942" s="84"/>
      <c r="W1942" s="84"/>
      <c r="X1942" s="84"/>
      <c r="Y1942" s="84"/>
      <c r="Z1942" s="90"/>
      <c r="AA1942" s="91"/>
      <c r="AB1942" s="91"/>
      <c r="AC1942" s="91"/>
      <c r="AD1942" s="92" t="s">
        <v>4</v>
      </c>
    </row>
    <row r="1943" spans="2:30" ht="19.7" customHeight="1">
      <c r="B1943" s="82" t="s">
        <v>1388</v>
      </c>
      <c r="C1943" s="83" t="s">
        <v>1389</v>
      </c>
      <c r="D1943" s="84"/>
      <c r="E1943" s="84"/>
      <c r="F1943" s="84"/>
      <c r="G1943" s="84"/>
      <c r="H1943" s="84"/>
      <c r="I1943" s="84"/>
      <c r="J1943" s="84"/>
      <c r="K1943" s="84"/>
      <c r="L1943" s="84"/>
      <c r="M1943" s="84"/>
      <c r="N1943" s="84"/>
      <c r="O1943" s="84"/>
      <c r="P1943" s="84"/>
      <c r="Q1943" s="84"/>
      <c r="R1943" s="84"/>
      <c r="S1943" s="84"/>
      <c r="T1943" s="84"/>
      <c r="U1943" s="84"/>
      <c r="V1943" s="84"/>
      <c r="W1943" s="84"/>
      <c r="X1943" s="84"/>
      <c r="Y1943" s="84"/>
      <c r="Z1943" s="85" t="str">
        <f>TEXT(AA1943+AB1943+AC1943,"#,##0")</f>
        <v>28</v>
      </c>
      <c r="AA1943" s="86">
        <f>TRUNC(AA1944)</f>
        <v>0</v>
      </c>
      <c r="AB1943" s="86">
        <f>TRUNC(AB1944)</f>
        <v>0</v>
      </c>
      <c r="AC1943" s="86">
        <f>TRUNC(AC1944)</f>
        <v>28</v>
      </c>
      <c r="AD1943" s="87"/>
    </row>
    <row r="1944" spans="2:30" ht="19.7" customHeight="1">
      <c r="B1944" s="88" t="s">
        <v>592</v>
      </c>
      <c r="C1944" s="89" t="s">
        <v>4</v>
      </c>
      <c r="D1944" s="471">
        <v>183</v>
      </c>
      <c r="E1944" s="471"/>
      <c r="F1944" s="471"/>
      <c r="G1944" s="471"/>
      <c r="H1944" s="471"/>
      <c r="I1944" s="471" t="s">
        <v>593</v>
      </c>
      <c r="J1944" s="471"/>
      <c r="K1944" s="476">
        <f>[186]기계경비적용기준!D7</f>
        <v>1153.3</v>
      </c>
      <c r="L1944" s="471"/>
      <c r="M1944" s="471"/>
      <c r="N1944" s="84" t="s">
        <v>594</v>
      </c>
      <c r="O1944" s="471">
        <v>1344</v>
      </c>
      <c r="P1944" s="471"/>
      <c r="Q1944" s="471"/>
      <c r="R1944" s="84" t="s">
        <v>594</v>
      </c>
      <c r="S1944" s="471" t="s">
        <v>595</v>
      </c>
      <c r="T1944" s="471"/>
      <c r="U1944" s="471"/>
      <c r="V1944" s="84"/>
      <c r="W1944" s="84"/>
      <c r="X1944" s="84"/>
      <c r="Y1944" s="84"/>
      <c r="Z1944" s="90"/>
      <c r="AA1944" s="91"/>
      <c r="AB1944" s="91"/>
      <c r="AC1944" s="91">
        <f>TRUNC(TRUNC(D1944*K1944)/1000) * 1000*O1944*0.0000001</f>
        <v>28.3584</v>
      </c>
      <c r="AD1944" s="92" t="s">
        <v>4</v>
      </c>
    </row>
    <row r="1945" spans="2:30" ht="19.7" customHeight="1">
      <c r="B1945" s="88" t="s">
        <v>4</v>
      </c>
      <c r="C1945" s="89" t="s">
        <v>4</v>
      </c>
      <c r="D1945" s="84"/>
      <c r="E1945" s="84"/>
      <c r="F1945" s="84"/>
      <c r="G1945" s="84"/>
      <c r="H1945" s="84"/>
      <c r="I1945" s="84"/>
      <c r="J1945" s="84"/>
      <c r="K1945" s="84"/>
      <c r="L1945" s="84"/>
      <c r="M1945" s="84"/>
      <c r="N1945" s="84"/>
      <c r="O1945" s="84"/>
      <c r="P1945" s="84"/>
      <c r="Q1945" s="84"/>
      <c r="R1945" s="84"/>
      <c r="S1945" s="84"/>
      <c r="T1945" s="84"/>
      <c r="U1945" s="84"/>
      <c r="V1945" s="84"/>
      <c r="W1945" s="84"/>
      <c r="X1945" s="84"/>
      <c r="Y1945" s="84"/>
      <c r="Z1945" s="90"/>
      <c r="AA1945" s="91"/>
      <c r="AB1945" s="91"/>
      <c r="AC1945" s="91"/>
      <c r="AD1945" s="92" t="s">
        <v>4</v>
      </c>
    </row>
    <row r="1946" spans="2:30" ht="19.7" customHeight="1">
      <c r="B1946" s="82" t="s">
        <v>1390</v>
      </c>
      <c r="C1946" s="83" t="s">
        <v>1391</v>
      </c>
      <c r="D1946" s="84"/>
      <c r="E1946" s="84"/>
      <c r="F1946" s="84"/>
      <c r="G1946" s="84"/>
      <c r="H1946" s="84"/>
      <c r="I1946" s="84"/>
      <c r="J1946" s="84"/>
      <c r="K1946" s="84"/>
      <c r="L1946" s="84"/>
      <c r="M1946" s="84"/>
      <c r="N1946" s="84"/>
      <c r="O1946" s="84"/>
      <c r="P1946" s="84"/>
      <c r="Q1946" s="84"/>
      <c r="R1946" s="84"/>
      <c r="S1946" s="84"/>
      <c r="T1946" s="84"/>
      <c r="U1946" s="84"/>
      <c r="V1946" s="84"/>
      <c r="W1946" s="84"/>
      <c r="X1946" s="84"/>
      <c r="Y1946" s="84"/>
      <c r="Z1946" s="85" t="str">
        <f>TEXT(AA1946+AB1946+AC1946,"#,##0")</f>
        <v>33</v>
      </c>
      <c r="AA1946" s="86">
        <f>TRUNC(AA1947)</f>
        <v>0</v>
      </c>
      <c r="AB1946" s="86">
        <f>TRUNC(AB1947)</f>
        <v>0</v>
      </c>
      <c r="AC1946" s="86">
        <f>TRUNC(AC1947)</f>
        <v>33</v>
      </c>
      <c r="AD1946" s="87"/>
    </row>
    <row r="1947" spans="2:30" ht="19.7" customHeight="1">
      <c r="B1947" s="88" t="s">
        <v>592</v>
      </c>
      <c r="C1947" s="89" t="s">
        <v>4</v>
      </c>
      <c r="D1947" s="471">
        <v>214</v>
      </c>
      <c r="E1947" s="471"/>
      <c r="F1947" s="471"/>
      <c r="G1947" s="471"/>
      <c r="H1947" s="471"/>
      <c r="I1947" s="471" t="s">
        <v>593</v>
      </c>
      <c r="J1947" s="471"/>
      <c r="K1947" s="476">
        <f>[186]기계경비적용기준!D7</f>
        <v>1153.3</v>
      </c>
      <c r="L1947" s="471"/>
      <c r="M1947" s="471"/>
      <c r="N1947" s="84" t="s">
        <v>594</v>
      </c>
      <c r="O1947" s="471">
        <v>1344</v>
      </c>
      <c r="P1947" s="471"/>
      <c r="Q1947" s="471"/>
      <c r="R1947" s="84" t="s">
        <v>594</v>
      </c>
      <c r="S1947" s="471" t="s">
        <v>595</v>
      </c>
      <c r="T1947" s="471"/>
      <c r="U1947" s="471"/>
      <c r="V1947" s="84"/>
      <c r="W1947" s="84"/>
      <c r="X1947" s="84"/>
      <c r="Y1947" s="84"/>
      <c r="Z1947" s="90"/>
      <c r="AA1947" s="91"/>
      <c r="AB1947" s="91"/>
      <c r="AC1947" s="91">
        <f>TRUNC(TRUNC(D1947*K1947)/1000) * 1000*O1947*0.0000001</f>
        <v>33.062399999999997</v>
      </c>
      <c r="AD1947" s="92" t="s">
        <v>4</v>
      </c>
    </row>
    <row r="1948" spans="2:30" ht="19.7" customHeight="1">
      <c r="B1948" s="88" t="s">
        <v>4</v>
      </c>
      <c r="C1948" s="89" t="s">
        <v>4</v>
      </c>
      <c r="D1948" s="84"/>
      <c r="E1948" s="84"/>
      <c r="F1948" s="84"/>
      <c r="G1948" s="84"/>
      <c r="H1948" s="84"/>
      <c r="I1948" s="84"/>
      <c r="J1948" s="84"/>
      <c r="K1948" s="84"/>
      <c r="L1948" s="84"/>
      <c r="M1948" s="84"/>
      <c r="N1948" s="84"/>
      <c r="O1948" s="84"/>
      <c r="P1948" s="84"/>
      <c r="Q1948" s="84"/>
      <c r="R1948" s="84"/>
      <c r="S1948" s="84"/>
      <c r="T1948" s="84"/>
      <c r="U1948" s="84"/>
      <c r="V1948" s="84"/>
      <c r="W1948" s="84"/>
      <c r="X1948" s="84"/>
      <c r="Y1948" s="84"/>
      <c r="Z1948" s="90"/>
      <c r="AA1948" s="91"/>
      <c r="AB1948" s="91"/>
      <c r="AC1948" s="91"/>
      <c r="AD1948" s="92" t="s">
        <v>4</v>
      </c>
    </row>
    <row r="1949" spans="2:30" ht="19.7" customHeight="1">
      <c r="B1949" s="82" t="s">
        <v>1392</v>
      </c>
      <c r="C1949" s="83" t="s">
        <v>1393</v>
      </c>
      <c r="D1949" s="84"/>
      <c r="E1949" s="84"/>
      <c r="F1949" s="84"/>
      <c r="G1949" s="84"/>
      <c r="H1949" s="84"/>
      <c r="I1949" s="84"/>
      <c r="J1949" s="84"/>
      <c r="K1949" s="84"/>
      <c r="L1949" s="84"/>
      <c r="M1949" s="84"/>
      <c r="N1949" s="84"/>
      <c r="O1949" s="84"/>
      <c r="P1949" s="84"/>
      <c r="Q1949" s="84"/>
      <c r="R1949" s="84"/>
      <c r="S1949" s="84"/>
      <c r="T1949" s="84"/>
      <c r="U1949" s="84"/>
      <c r="V1949" s="84"/>
      <c r="W1949" s="84"/>
      <c r="X1949" s="84"/>
      <c r="Y1949" s="84"/>
      <c r="Z1949" s="85" t="str">
        <f>TEXT(AA1949+AB1949+AC1949,"#,##0")</f>
        <v>38</v>
      </c>
      <c r="AA1949" s="86">
        <f>TRUNC(AA1950)</f>
        <v>0</v>
      </c>
      <c r="AB1949" s="86">
        <f>TRUNC(AB1950)</f>
        <v>0</v>
      </c>
      <c r="AC1949" s="86">
        <f>TRUNC(AC1950)</f>
        <v>38</v>
      </c>
      <c r="AD1949" s="87"/>
    </row>
    <row r="1950" spans="2:30" ht="19.7" customHeight="1">
      <c r="B1950" s="88" t="s">
        <v>592</v>
      </c>
      <c r="C1950" s="89" t="s">
        <v>4</v>
      </c>
      <c r="D1950" s="471">
        <v>250</v>
      </c>
      <c r="E1950" s="471"/>
      <c r="F1950" s="471"/>
      <c r="G1950" s="471"/>
      <c r="H1950" s="471"/>
      <c r="I1950" s="471" t="s">
        <v>593</v>
      </c>
      <c r="J1950" s="471"/>
      <c r="K1950" s="476">
        <f>[186]기계경비적용기준!D7</f>
        <v>1153.3</v>
      </c>
      <c r="L1950" s="471"/>
      <c r="M1950" s="471"/>
      <c r="N1950" s="84" t="s">
        <v>594</v>
      </c>
      <c r="O1950" s="471">
        <v>1344</v>
      </c>
      <c r="P1950" s="471"/>
      <c r="Q1950" s="471"/>
      <c r="R1950" s="84" t="s">
        <v>594</v>
      </c>
      <c r="S1950" s="471" t="s">
        <v>595</v>
      </c>
      <c r="T1950" s="471"/>
      <c r="U1950" s="471"/>
      <c r="V1950" s="84"/>
      <c r="W1950" s="84"/>
      <c r="X1950" s="84"/>
      <c r="Y1950" s="84"/>
      <c r="Z1950" s="90"/>
      <c r="AA1950" s="91"/>
      <c r="AB1950" s="91"/>
      <c r="AC1950" s="91">
        <f>TRUNC(TRUNC(D1950*K1950)/1000) * 1000*O1950*0.0000001</f>
        <v>38.7072</v>
      </c>
      <c r="AD1950" s="92" t="s">
        <v>4</v>
      </c>
    </row>
    <row r="1951" spans="2:30" ht="19.7" customHeight="1">
      <c r="B1951" s="88" t="s">
        <v>4</v>
      </c>
      <c r="C1951" s="89" t="s">
        <v>4</v>
      </c>
      <c r="D1951" s="84"/>
      <c r="E1951" s="84"/>
      <c r="F1951" s="84"/>
      <c r="G1951" s="84"/>
      <c r="H1951" s="84"/>
      <c r="I1951" s="84"/>
      <c r="J1951" s="84"/>
      <c r="K1951" s="84"/>
      <c r="L1951" s="84"/>
      <c r="M1951" s="84"/>
      <c r="N1951" s="84"/>
      <c r="O1951" s="84"/>
      <c r="P1951" s="84"/>
      <c r="Q1951" s="84"/>
      <c r="R1951" s="84"/>
      <c r="S1951" s="84"/>
      <c r="T1951" s="84"/>
      <c r="U1951" s="84"/>
      <c r="V1951" s="84"/>
      <c r="W1951" s="84"/>
      <c r="X1951" s="84"/>
      <c r="Y1951" s="84"/>
      <c r="Z1951" s="90"/>
      <c r="AA1951" s="91"/>
      <c r="AB1951" s="91"/>
      <c r="AC1951" s="91"/>
      <c r="AD1951" s="92" t="s">
        <v>4</v>
      </c>
    </row>
    <row r="1952" spans="2:30" ht="19.7" customHeight="1">
      <c r="B1952" s="82" t="s">
        <v>1394</v>
      </c>
      <c r="C1952" s="83" t="s">
        <v>1395</v>
      </c>
      <c r="D1952" s="84"/>
      <c r="E1952" s="84"/>
      <c r="F1952" s="84"/>
      <c r="G1952" s="84"/>
      <c r="H1952" s="84"/>
      <c r="I1952" s="84"/>
      <c r="J1952" s="84"/>
      <c r="K1952" s="84"/>
      <c r="L1952" s="84"/>
      <c r="M1952" s="84"/>
      <c r="N1952" s="84"/>
      <c r="O1952" s="84"/>
      <c r="P1952" s="84"/>
      <c r="Q1952" s="84"/>
      <c r="R1952" s="84"/>
      <c r="S1952" s="84"/>
      <c r="T1952" s="84"/>
      <c r="U1952" s="84"/>
      <c r="V1952" s="84"/>
      <c r="W1952" s="84"/>
      <c r="X1952" s="84"/>
      <c r="Y1952" s="84"/>
      <c r="Z1952" s="85" t="str">
        <f>TEXT(AA1952+AB1952+AC1952,"#,##0")</f>
        <v>52</v>
      </c>
      <c r="AA1952" s="86">
        <f>TRUNC(AA1953)</f>
        <v>0</v>
      </c>
      <c r="AB1952" s="86">
        <f>TRUNC(AB1953)</f>
        <v>0</v>
      </c>
      <c r="AC1952" s="86">
        <f>TRUNC(AC1953)</f>
        <v>52</v>
      </c>
      <c r="AD1952" s="87"/>
    </row>
    <row r="1953" spans="2:30" ht="19.7" customHeight="1">
      <c r="B1953" s="88" t="s">
        <v>592</v>
      </c>
      <c r="C1953" s="89" t="s">
        <v>4</v>
      </c>
      <c r="D1953" s="471">
        <v>341</v>
      </c>
      <c r="E1953" s="471"/>
      <c r="F1953" s="471"/>
      <c r="G1953" s="471"/>
      <c r="H1953" s="471"/>
      <c r="I1953" s="471" t="s">
        <v>593</v>
      </c>
      <c r="J1953" s="471"/>
      <c r="K1953" s="476">
        <f>[186]기계경비적용기준!D7</f>
        <v>1153.3</v>
      </c>
      <c r="L1953" s="471"/>
      <c r="M1953" s="471"/>
      <c r="N1953" s="84" t="s">
        <v>594</v>
      </c>
      <c r="O1953" s="471">
        <v>1344</v>
      </c>
      <c r="P1953" s="471"/>
      <c r="Q1953" s="471"/>
      <c r="R1953" s="84" t="s">
        <v>594</v>
      </c>
      <c r="S1953" s="471" t="s">
        <v>595</v>
      </c>
      <c r="T1953" s="471"/>
      <c r="U1953" s="471"/>
      <c r="V1953" s="84"/>
      <c r="W1953" s="84"/>
      <c r="X1953" s="84"/>
      <c r="Y1953" s="84"/>
      <c r="Z1953" s="90"/>
      <c r="AA1953" s="91"/>
      <c r="AB1953" s="91"/>
      <c r="AC1953" s="91">
        <f>TRUNC(TRUNC(D1953*K1953)/1000) * 1000*O1953*0.0000001</f>
        <v>52.819199999999995</v>
      </c>
      <c r="AD1953" s="92" t="s">
        <v>4</v>
      </c>
    </row>
    <row r="1954" spans="2:30" ht="19.7" customHeight="1">
      <c r="B1954" s="88" t="s">
        <v>4</v>
      </c>
      <c r="C1954" s="89" t="s">
        <v>4</v>
      </c>
      <c r="D1954" s="84"/>
      <c r="E1954" s="84"/>
      <c r="F1954" s="84"/>
      <c r="G1954" s="84"/>
      <c r="H1954" s="84"/>
      <c r="I1954" s="84"/>
      <c r="J1954" s="84"/>
      <c r="K1954" s="84"/>
      <c r="L1954" s="84"/>
      <c r="M1954" s="84"/>
      <c r="N1954" s="84"/>
      <c r="O1954" s="84"/>
      <c r="P1954" s="84"/>
      <c r="Q1954" s="84"/>
      <c r="R1954" s="84"/>
      <c r="S1954" s="84"/>
      <c r="T1954" s="84"/>
      <c r="U1954" s="84"/>
      <c r="V1954" s="84"/>
      <c r="W1954" s="84"/>
      <c r="X1954" s="84"/>
      <c r="Y1954" s="84"/>
      <c r="Z1954" s="90"/>
      <c r="AA1954" s="91"/>
      <c r="AB1954" s="91"/>
      <c r="AC1954" s="91"/>
      <c r="AD1954" s="92" t="s">
        <v>4</v>
      </c>
    </row>
    <row r="1955" spans="2:30" ht="19.7" customHeight="1">
      <c r="B1955" s="82" t="s">
        <v>1396</v>
      </c>
      <c r="C1955" s="83" t="s">
        <v>1397</v>
      </c>
      <c r="D1955" s="84"/>
      <c r="E1955" s="84"/>
      <c r="F1955" s="84"/>
      <c r="G1955" s="84"/>
      <c r="H1955" s="84"/>
      <c r="I1955" s="84"/>
      <c r="J1955" s="84"/>
      <c r="K1955" s="84"/>
      <c r="L1955" s="84"/>
      <c r="M1955" s="84"/>
      <c r="N1955" s="84"/>
      <c r="O1955" s="84"/>
      <c r="P1955" s="84"/>
      <c r="Q1955" s="84"/>
      <c r="R1955" s="84"/>
      <c r="S1955" s="84"/>
      <c r="T1955" s="84"/>
      <c r="U1955" s="84"/>
      <c r="V1955" s="84"/>
      <c r="W1955" s="84"/>
      <c r="X1955" s="84"/>
      <c r="Y1955" s="84"/>
      <c r="Z1955" s="85" t="str">
        <f>TEXT(AA1955+AB1955+AC1955,"#,##0")</f>
        <v>63</v>
      </c>
      <c r="AA1955" s="86">
        <f>TRUNC(AA1956)</f>
        <v>0</v>
      </c>
      <c r="AB1955" s="86">
        <f>TRUNC(AB1956)</f>
        <v>0</v>
      </c>
      <c r="AC1955" s="86">
        <f>TRUNC(AC1956)</f>
        <v>63</v>
      </c>
      <c r="AD1955" s="87"/>
    </row>
    <row r="1956" spans="2:30" ht="19.7" customHeight="1">
      <c r="B1956" s="88" t="s">
        <v>592</v>
      </c>
      <c r="C1956" s="89" t="s">
        <v>4</v>
      </c>
      <c r="D1956" s="471">
        <v>410</v>
      </c>
      <c r="E1956" s="471"/>
      <c r="F1956" s="471"/>
      <c r="G1956" s="471"/>
      <c r="H1956" s="471"/>
      <c r="I1956" s="471" t="s">
        <v>593</v>
      </c>
      <c r="J1956" s="471"/>
      <c r="K1956" s="476">
        <f>[186]기계경비적용기준!D7</f>
        <v>1153.3</v>
      </c>
      <c r="L1956" s="471"/>
      <c r="M1956" s="471"/>
      <c r="N1956" s="84" t="s">
        <v>594</v>
      </c>
      <c r="O1956" s="471">
        <v>1344</v>
      </c>
      <c r="P1956" s="471"/>
      <c r="Q1956" s="471"/>
      <c r="R1956" s="84" t="s">
        <v>594</v>
      </c>
      <c r="S1956" s="471" t="s">
        <v>595</v>
      </c>
      <c r="T1956" s="471"/>
      <c r="U1956" s="471"/>
      <c r="V1956" s="84"/>
      <c r="W1956" s="84"/>
      <c r="X1956" s="84"/>
      <c r="Y1956" s="84"/>
      <c r="Z1956" s="90"/>
      <c r="AA1956" s="91"/>
      <c r="AB1956" s="91"/>
      <c r="AC1956" s="91">
        <f>TRUNC(TRUNC(D1956*K1956)/1000) * 1000*O1956*0.0000001</f>
        <v>63.436799999999998</v>
      </c>
      <c r="AD1956" s="92" t="s">
        <v>4</v>
      </c>
    </row>
    <row r="1957" spans="2:30" ht="19.7" customHeight="1">
      <c r="B1957" s="88" t="s">
        <v>4</v>
      </c>
      <c r="C1957" s="89" t="s">
        <v>4</v>
      </c>
      <c r="D1957" s="84"/>
      <c r="E1957" s="84"/>
      <c r="F1957" s="84"/>
      <c r="G1957" s="84"/>
      <c r="H1957" s="84"/>
      <c r="I1957" s="84"/>
      <c r="J1957" s="84"/>
      <c r="K1957" s="84"/>
      <c r="L1957" s="84"/>
      <c r="M1957" s="84"/>
      <c r="N1957" s="84"/>
      <c r="O1957" s="84"/>
      <c r="P1957" s="84"/>
      <c r="Q1957" s="84"/>
      <c r="R1957" s="84"/>
      <c r="S1957" s="84"/>
      <c r="T1957" s="84"/>
      <c r="U1957" s="84"/>
      <c r="V1957" s="84"/>
      <c r="W1957" s="84"/>
      <c r="X1957" s="84"/>
      <c r="Y1957" s="84"/>
      <c r="Z1957" s="90"/>
      <c r="AA1957" s="91"/>
      <c r="AB1957" s="91"/>
      <c r="AC1957" s="91"/>
      <c r="AD1957" s="92" t="s">
        <v>4</v>
      </c>
    </row>
    <row r="1958" spans="2:30" ht="19.7" customHeight="1">
      <c r="B1958" s="82" t="s">
        <v>1398</v>
      </c>
      <c r="C1958" s="83" t="s">
        <v>1399</v>
      </c>
      <c r="D1958" s="84"/>
      <c r="E1958" s="84"/>
      <c r="F1958" s="84"/>
      <c r="G1958" s="84"/>
      <c r="H1958" s="84"/>
      <c r="I1958" s="84"/>
      <c r="J1958" s="84"/>
      <c r="K1958" s="84"/>
      <c r="L1958" s="84"/>
      <c r="M1958" s="84"/>
      <c r="N1958" s="84"/>
      <c r="O1958" s="84"/>
      <c r="P1958" s="84"/>
      <c r="Q1958" s="84"/>
      <c r="R1958" s="84"/>
      <c r="S1958" s="84"/>
      <c r="T1958" s="84"/>
      <c r="U1958" s="84"/>
      <c r="V1958" s="84"/>
      <c r="W1958" s="84"/>
      <c r="X1958" s="84"/>
      <c r="Y1958" s="84"/>
      <c r="Z1958" s="85" t="str">
        <f>TEXT(AA1958+AB1958+AC1958,"#,##0")</f>
        <v>79</v>
      </c>
      <c r="AA1958" s="86">
        <f>TRUNC(AA1959)</f>
        <v>0</v>
      </c>
      <c r="AB1958" s="86">
        <f>TRUNC(AB1959)</f>
        <v>0</v>
      </c>
      <c r="AC1958" s="86">
        <f>TRUNC(AC1959)</f>
        <v>79</v>
      </c>
      <c r="AD1958" s="87"/>
    </row>
    <row r="1959" spans="2:30" ht="19.7" customHeight="1">
      <c r="B1959" s="101" t="s">
        <v>592</v>
      </c>
      <c r="C1959" s="102" t="s">
        <v>4</v>
      </c>
      <c r="D1959" s="477">
        <v>512</v>
      </c>
      <c r="E1959" s="477"/>
      <c r="F1959" s="477"/>
      <c r="G1959" s="477"/>
      <c r="H1959" s="477"/>
      <c r="I1959" s="477" t="s">
        <v>593</v>
      </c>
      <c r="J1959" s="477"/>
      <c r="K1959" s="480">
        <f>[186]기계경비적용기준!D7</f>
        <v>1153.3</v>
      </c>
      <c r="L1959" s="477"/>
      <c r="M1959" s="477"/>
      <c r="N1959" s="103" t="s">
        <v>594</v>
      </c>
      <c r="O1959" s="477">
        <v>1344</v>
      </c>
      <c r="P1959" s="477"/>
      <c r="Q1959" s="477"/>
      <c r="R1959" s="103" t="s">
        <v>594</v>
      </c>
      <c r="S1959" s="477" t="s">
        <v>595</v>
      </c>
      <c r="T1959" s="477"/>
      <c r="U1959" s="477"/>
      <c r="V1959" s="103"/>
      <c r="W1959" s="103"/>
      <c r="X1959" s="103"/>
      <c r="Y1959" s="103"/>
      <c r="Z1959" s="104"/>
      <c r="AA1959" s="105"/>
      <c r="AB1959" s="105"/>
      <c r="AC1959" s="105">
        <f>TRUNC(TRUNC(D1959*K1959)/1000) * 1000*O1959*0.0000001</f>
        <v>79.295999999999992</v>
      </c>
      <c r="AD1959" s="106" t="s">
        <v>4</v>
      </c>
    </row>
    <row r="1960" spans="2:30" ht="19.7" customHeight="1">
      <c r="B1960" s="88" t="s">
        <v>4</v>
      </c>
      <c r="C1960" s="89" t="s">
        <v>4</v>
      </c>
      <c r="D1960" s="84"/>
      <c r="E1960" s="84"/>
      <c r="F1960" s="84"/>
      <c r="G1960" s="84"/>
      <c r="H1960" s="84"/>
      <c r="I1960" s="84"/>
      <c r="J1960" s="84"/>
      <c r="K1960" s="84"/>
      <c r="L1960" s="84"/>
      <c r="M1960" s="84"/>
      <c r="N1960" s="84"/>
      <c r="O1960" s="84"/>
      <c r="P1960" s="84"/>
      <c r="Q1960" s="84"/>
      <c r="R1960" s="84"/>
      <c r="S1960" s="84"/>
      <c r="T1960" s="84"/>
      <c r="U1960" s="84"/>
      <c r="V1960" s="84"/>
      <c r="W1960" s="84"/>
      <c r="X1960" s="84"/>
      <c r="Y1960" s="84"/>
      <c r="Z1960" s="90"/>
      <c r="AA1960" s="91"/>
      <c r="AB1960" s="91"/>
      <c r="AC1960" s="91"/>
      <c r="AD1960" s="92" t="s">
        <v>4</v>
      </c>
    </row>
    <row r="1961" spans="2:30" ht="19.7" customHeight="1">
      <c r="B1961" s="82" t="s">
        <v>1400</v>
      </c>
      <c r="C1961" s="83" t="s">
        <v>1401</v>
      </c>
      <c r="D1961" s="84"/>
      <c r="E1961" s="84"/>
      <c r="F1961" s="84"/>
      <c r="G1961" s="84"/>
      <c r="H1961" s="84"/>
      <c r="I1961" s="84"/>
      <c r="J1961" s="84"/>
      <c r="K1961" s="84"/>
      <c r="L1961" s="84"/>
      <c r="M1961" s="84"/>
      <c r="N1961" s="84"/>
      <c r="O1961" s="84"/>
      <c r="P1961" s="84"/>
      <c r="Q1961" s="84"/>
      <c r="R1961" s="84"/>
      <c r="S1961" s="84"/>
      <c r="T1961" s="84"/>
      <c r="U1961" s="84"/>
      <c r="V1961" s="84"/>
      <c r="W1961" s="84"/>
      <c r="X1961" s="84"/>
      <c r="Y1961" s="84"/>
      <c r="Z1961" s="85" t="str">
        <f>TEXT(AA1961+AB1961+AC1961,"#,##0")</f>
        <v>82</v>
      </c>
      <c r="AA1961" s="86">
        <f>TRUNC(AA1962)</f>
        <v>0</v>
      </c>
      <c r="AB1961" s="86">
        <f>TRUNC(AB1962)</f>
        <v>0</v>
      </c>
      <c r="AC1961" s="86">
        <f>TRUNC(AC1962)</f>
        <v>82</v>
      </c>
      <c r="AD1961" s="87"/>
    </row>
    <row r="1962" spans="2:30" ht="19.7" customHeight="1">
      <c r="B1962" s="88" t="s">
        <v>592</v>
      </c>
      <c r="C1962" s="89" t="s">
        <v>4</v>
      </c>
      <c r="D1962" s="471">
        <v>530</v>
      </c>
      <c r="E1962" s="471"/>
      <c r="F1962" s="471"/>
      <c r="G1962" s="471"/>
      <c r="H1962" s="471"/>
      <c r="I1962" s="471" t="s">
        <v>593</v>
      </c>
      <c r="J1962" s="471"/>
      <c r="K1962" s="476">
        <f>[186]기계경비적용기준!D7</f>
        <v>1153.3</v>
      </c>
      <c r="L1962" s="471"/>
      <c r="M1962" s="471"/>
      <c r="N1962" s="84" t="s">
        <v>594</v>
      </c>
      <c r="O1962" s="471">
        <v>1344</v>
      </c>
      <c r="P1962" s="471"/>
      <c r="Q1962" s="471"/>
      <c r="R1962" s="84" t="s">
        <v>594</v>
      </c>
      <c r="S1962" s="471" t="s">
        <v>595</v>
      </c>
      <c r="T1962" s="471"/>
      <c r="U1962" s="471"/>
      <c r="V1962" s="84"/>
      <c r="W1962" s="84"/>
      <c r="X1962" s="84"/>
      <c r="Y1962" s="84"/>
      <c r="Z1962" s="90"/>
      <c r="AA1962" s="91"/>
      <c r="AB1962" s="91"/>
      <c r="AC1962" s="91">
        <f>TRUNC(TRUNC(D1962*K1962)/1000) * 1000*O1962*0.0000001</f>
        <v>82.118399999999994</v>
      </c>
      <c r="AD1962" s="92" t="s">
        <v>4</v>
      </c>
    </row>
    <row r="1963" spans="2:30" ht="19.7" customHeight="1">
      <c r="B1963" s="88" t="s">
        <v>4</v>
      </c>
      <c r="C1963" s="89" t="s">
        <v>4</v>
      </c>
      <c r="D1963" s="84"/>
      <c r="E1963" s="84"/>
      <c r="F1963" s="84"/>
      <c r="G1963" s="84"/>
      <c r="H1963" s="84"/>
      <c r="I1963" s="84"/>
      <c r="J1963" s="84"/>
      <c r="K1963" s="84"/>
      <c r="L1963" s="84"/>
      <c r="M1963" s="84"/>
      <c r="N1963" s="84"/>
      <c r="O1963" s="84"/>
      <c r="P1963" s="84"/>
      <c r="Q1963" s="84"/>
      <c r="R1963" s="84"/>
      <c r="S1963" s="84"/>
      <c r="T1963" s="84"/>
      <c r="U1963" s="84"/>
      <c r="V1963" s="84"/>
      <c r="W1963" s="84"/>
      <c r="X1963" s="84"/>
      <c r="Y1963" s="84"/>
      <c r="Z1963" s="90"/>
      <c r="AA1963" s="91"/>
      <c r="AB1963" s="91"/>
      <c r="AC1963" s="91"/>
      <c r="AD1963" s="92" t="s">
        <v>4</v>
      </c>
    </row>
    <row r="1964" spans="2:30" ht="19.7" customHeight="1">
      <c r="B1964" s="82" t="s">
        <v>1402</v>
      </c>
      <c r="C1964" s="83" t="s">
        <v>1403</v>
      </c>
      <c r="D1964" s="84"/>
      <c r="E1964" s="84"/>
      <c r="F1964" s="84"/>
      <c r="G1964" s="84"/>
      <c r="H1964" s="84"/>
      <c r="I1964" s="84"/>
      <c r="J1964" s="84"/>
      <c r="K1964" s="84"/>
      <c r="L1964" s="84"/>
      <c r="M1964" s="84"/>
      <c r="N1964" s="84"/>
      <c r="O1964" s="84"/>
      <c r="P1964" s="84"/>
      <c r="Q1964" s="84"/>
      <c r="R1964" s="84"/>
      <c r="S1964" s="84"/>
      <c r="T1964" s="84"/>
      <c r="U1964" s="84"/>
      <c r="V1964" s="84"/>
      <c r="W1964" s="84"/>
      <c r="X1964" s="84"/>
      <c r="Y1964" s="84"/>
      <c r="Z1964" s="85" t="str">
        <f>TEXT(AA1964+AB1964+AC1964,"#,##0")</f>
        <v>90</v>
      </c>
      <c r="AA1964" s="86">
        <f>TRUNC(AA1965)</f>
        <v>0</v>
      </c>
      <c r="AB1964" s="86">
        <f>TRUNC(AB1965)</f>
        <v>0</v>
      </c>
      <c r="AC1964" s="86">
        <f>TRUNC(AC1965)</f>
        <v>90</v>
      </c>
      <c r="AD1964" s="87"/>
    </row>
    <row r="1965" spans="2:30" ht="19.7" customHeight="1">
      <c r="B1965" s="88" t="s">
        <v>592</v>
      </c>
      <c r="C1965" s="89" t="s">
        <v>4</v>
      </c>
      <c r="D1965" s="471">
        <v>583</v>
      </c>
      <c r="E1965" s="471"/>
      <c r="F1965" s="471"/>
      <c r="G1965" s="471"/>
      <c r="H1965" s="471"/>
      <c r="I1965" s="471" t="s">
        <v>593</v>
      </c>
      <c r="J1965" s="471"/>
      <c r="K1965" s="476">
        <f>[186]기계경비적용기준!D7</f>
        <v>1153.3</v>
      </c>
      <c r="L1965" s="471"/>
      <c r="M1965" s="471"/>
      <c r="N1965" s="84" t="s">
        <v>594</v>
      </c>
      <c r="O1965" s="471">
        <v>1344</v>
      </c>
      <c r="P1965" s="471"/>
      <c r="Q1965" s="471"/>
      <c r="R1965" s="84" t="s">
        <v>594</v>
      </c>
      <c r="S1965" s="471" t="s">
        <v>595</v>
      </c>
      <c r="T1965" s="471"/>
      <c r="U1965" s="471"/>
      <c r="V1965" s="84"/>
      <c r="W1965" s="84"/>
      <c r="X1965" s="84"/>
      <c r="Y1965" s="84"/>
      <c r="Z1965" s="90"/>
      <c r="AA1965" s="91"/>
      <c r="AB1965" s="91"/>
      <c r="AC1965" s="91">
        <f>TRUNC(TRUNC(D1965*K1965)/1000) * 1000*O1965*0.0000001</f>
        <v>90.316800000000001</v>
      </c>
      <c r="AD1965" s="92" t="s">
        <v>4</v>
      </c>
    </row>
    <row r="1966" spans="2:30" ht="19.7" customHeight="1">
      <c r="B1966" s="88" t="s">
        <v>4</v>
      </c>
      <c r="C1966" s="89" t="s">
        <v>4</v>
      </c>
      <c r="D1966" s="84"/>
      <c r="E1966" s="84"/>
      <c r="F1966" s="84"/>
      <c r="G1966" s="84"/>
      <c r="H1966" s="84"/>
      <c r="I1966" s="84"/>
      <c r="J1966" s="84"/>
      <c r="K1966" s="84"/>
      <c r="L1966" s="84"/>
      <c r="M1966" s="84"/>
      <c r="N1966" s="84"/>
      <c r="O1966" s="84"/>
      <c r="P1966" s="84"/>
      <c r="Q1966" s="84"/>
      <c r="R1966" s="84"/>
      <c r="S1966" s="84"/>
      <c r="T1966" s="84"/>
      <c r="U1966" s="84"/>
      <c r="V1966" s="84"/>
      <c r="W1966" s="84"/>
      <c r="X1966" s="84"/>
      <c r="Y1966" s="84"/>
      <c r="Z1966" s="90"/>
      <c r="AA1966" s="91"/>
      <c r="AB1966" s="91"/>
      <c r="AC1966" s="91"/>
      <c r="AD1966" s="92" t="s">
        <v>4</v>
      </c>
    </row>
    <row r="1967" spans="2:30" ht="19.7" customHeight="1">
      <c r="B1967" s="82" t="s">
        <v>1404</v>
      </c>
      <c r="C1967" s="83" t="s">
        <v>1405</v>
      </c>
      <c r="D1967" s="84"/>
      <c r="E1967" s="84"/>
      <c r="F1967" s="84"/>
      <c r="G1967" s="84"/>
      <c r="H1967" s="84"/>
      <c r="I1967" s="84"/>
      <c r="J1967" s="84"/>
      <c r="K1967" s="84"/>
      <c r="L1967" s="84"/>
      <c r="M1967" s="84"/>
      <c r="N1967" s="84"/>
      <c r="O1967" s="84"/>
      <c r="P1967" s="84"/>
      <c r="Q1967" s="84"/>
      <c r="R1967" s="84"/>
      <c r="S1967" s="84"/>
      <c r="T1967" s="84"/>
      <c r="U1967" s="84"/>
      <c r="V1967" s="84"/>
      <c r="W1967" s="84"/>
      <c r="X1967" s="84"/>
      <c r="Y1967" s="84"/>
      <c r="Z1967" s="85" t="str">
        <f>TEXT(AA1967+AB1967+AC1967,"#,##0")</f>
        <v>96</v>
      </c>
      <c r="AA1967" s="86">
        <f>TRUNC(AA1968)</f>
        <v>0</v>
      </c>
      <c r="AB1967" s="86">
        <f>TRUNC(AB1968)</f>
        <v>0</v>
      </c>
      <c r="AC1967" s="86">
        <f>TRUNC(AC1968)</f>
        <v>96</v>
      </c>
      <c r="AD1967" s="87"/>
    </row>
    <row r="1968" spans="2:30" ht="19.7" customHeight="1">
      <c r="B1968" s="88" t="s">
        <v>592</v>
      </c>
      <c r="C1968" s="89" t="s">
        <v>4</v>
      </c>
      <c r="D1968" s="471">
        <v>622</v>
      </c>
      <c r="E1968" s="471"/>
      <c r="F1968" s="471"/>
      <c r="G1968" s="471"/>
      <c r="H1968" s="471"/>
      <c r="I1968" s="471" t="s">
        <v>593</v>
      </c>
      <c r="J1968" s="471"/>
      <c r="K1968" s="476">
        <f>[186]기계경비적용기준!D7</f>
        <v>1153.3</v>
      </c>
      <c r="L1968" s="471"/>
      <c r="M1968" s="471"/>
      <c r="N1968" s="84" t="s">
        <v>594</v>
      </c>
      <c r="O1968" s="471">
        <v>1344</v>
      </c>
      <c r="P1968" s="471"/>
      <c r="Q1968" s="471"/>
      <c r="R1968" s="84" t="s">
        <v>594</v>
      </c>
      <c r="S1968" s="471" t="s">
        <v>595</v>
      </c>
      <c r="T1968" s="471"/>
      <c r="U1968" s="471"/>
      <c r="V1968" s="84"/>
      <c r="W1968" s="84"/>
      <c r="X1968" s="84"/>
      <c r="Y1968" s="84"/>
      <c r="Z1968" s="90"/>
      <c r="AA1968" s="91"/>
      <c r="AB1968" s="91"/>
      <c r="AC1968" s="91">
        <f>TRUNC(TRUNC(D1968*K1968)/1000) * 1000*O1968*0.0000001</f>
        <v>96.364800000000002</v>
      </c>
      <c r="AD1968" s="92" t="s">
        <v>4</v>
      </c>
    </row>
    <row r="1969" spans="2:30" ht="19.7" customHeight="1">
      <c r="B1969" s="88" t="s">
        <v>4</v>
      </c>
      <c r="C1969" s="89" t="s">
        <v>4</v>
      </c>
      <c r="D1969" s="84"/>
      <c r="E1969" s="84"/>
      <c r="F1969" s="84"/>
      <c r="G1969" s="84"/>
      <c r="H1969" s="84"/>
      <c r="I1969" s="84"/>
      <c r="J1969" s="84"/>
      <c r="K1969" s="84"/>
      <c r="L1969" s="84"/>
      <c r="M1969" s="84"/>
      <c r="N1969" s="84"/>
      <c r="O1969" s="84"/>
      <c r="P1969" s="84"/>
      <c r="Q1969" s="84"/>
      <c r="R1969" s="84"/>
      <c r="S1969" s="84"/>
      <c r="T1969" s="84"/>
      <c r="U1969" s="84"/>
      <c r="V1969" s="84"/>
      <c r="W1969" s="84"/>
      <c r="X1969" s="84"/>
      <c r="Y1969" s="84"/>
      <c r="Z1969" s="90"/>
      <c r="AA1969" s="91"/>
      <c r="AB1969" s="91"/>
      <c r="AC1969" s="91"/>
      <c r="AD1969" s="92" t="s">
        <v>4</v>
      </c>
    </row>
    <row r="1970" spans="2:30" ht="19.7" customHeight="1">
      <c r="B1970" s="82" t="s">
        <v>1406</v>
      </c>
      <c r="C1970" s="83" t="s">
        <v>1407</v>
      </c>
      <c r="D1970" s="84"/>
      <c r="E1970" s="84"/>
      <c r="F1970" s="84"/>
      <c r="G1970" s="84"/>
      <c r="H1970" s="84"/>
      <c r="I1970" s="84"/>
      <c r="J1970" s="84"/>
      <c r="K1970" s="84"/>
      <c r="L1970" s="84"/>
      <c r="M1970" s="84"/>
      <c r="N1970" s="84"/>
      <c r="O1970" s="84"/>
      <c r="P1970" s="84"/>
      <c r="Q1970" s="84"/>
      <c r="R1970" s="84"/>
      <c r="S1970" s="84"/>
      <c r="T1970" s="84"/>
      <c r="U1970" s="84"/>
      <c r="V1970" s="84"/>
      <c r="W1970" s="84"/>
      <c r="X1970" s="84"/>
      <c r="Y1970" s="84"/>
      <c r="Z1970" s="85" t="str">
        <f>TEXT(AA1970+AB1970+AC1970,"#,##0")</f>
        <v>108</v>
      </c>
      <c r="AA1970" s="86">
        <f>TRUNC(AA1971)</f>
        <v>0</v>
      </c>
      <c r="AB1970" s="86">
        <f>TRUNC(AB1971)</f>
        <v>0</v>
      </c>
      <c r="AC1970" s="86">
        <f>TRUNC(AC1971)</f>
        <v>108</v>
      </c>
      <c r="AD1970" s="87"/>
    </row>
    <row r="1971" spans="2:30" ht="19.7" customHeight="1">
      <c r="B1971" s="88" t="s">
        <v>592</v>
      </c>
      <c r="C1971" s="89" t="s">
        <v>4</v>
      </c>
      <c r="D1971" s="471">
        <v>703</v>
      </c>
      <c r="E1971" s="471"/>
      <c r="F1971" s="471"/>
      <c r="G1971" s="471"/>
      <c r="H1971" s="471"/>
      <c r="I1971" s="471" t="s">
        <v>593</v>
      </c>
      <c r="J1971" s="471"/>
      <c r="K1971" s="476">
        <f>[186]기계경비적용기준!D7</f>
        <v>1153.3</v>
      </c>
      <c r="L1971" s="471"/>
      <c r="M1971" s="471"/>
      <c r="N1971" s="84" t="s">
        <v>594</v>
      </c>
      <c r="O1971" s="471">
        <v>1344</v>
      </c>
      <c r="P1971" s="471"/>
      <c r="Q1971" s="471"/>
      <c r="R1971" s="84" t="s">
        <v>594</v>
      </c>
      <c r="S1971" s="471" t="s">
        <v>595</v>
      </c>
      <c r="T1971" s="471"/>
      <c r="U1971" s="471"/>
      <c r="V1971" s="84"/>
      <c r="W1971" s="84"/>
      <c r="X1971" s="84"/>
      <c r="Y1971" s="84"/>
      <c r="Z1971" s="90"/>
      <c r="AA1971" s="91"/>
      <c r="AB1971" s="91"/>
      <c r="AC1971" s="91">
        <f>TRUNC(TRUNC(D1971*K1971)/1000) * 1000*O1971*0.0000001</f>
        <v>108.86399999999999</v>
      </c>
      <c r="AD1971" s="92" t="s">
        <v>4</v>
      </c>
    </row>
    <row r="1972" spans="2:30" ht="19.7" customHeight="1">
      <c r="B1972" s="88" t="s">
        <v>4</v>
      </c>
      <c r="C1972" s="89" t="s">
        <v>4</v>
      </c>
      <c r="D1972" s="84"/>
      <c r="E1972" s="84"/>
      <c r="F1972" s="84"/>
      <c r="G1972" s="84"/>
      <c r="H1972" s="84"/>
      <c r="I1972" s="84"/>
      <c r="J1972" s="84"/>
      <c r="K1972" s="84"/>
      <c r="L1972" s="84"/>
      <c r="M1972" s="84"/>
      <c r="N1972" s="84"/>
      <c r="O1972" s="84"/>
      <c r="P1972" s="84"/>
      <c r="Q1972" s="84"/>
      <c r="R1972" s="84"/>
      <c r="S1972" s="84"/>
      <c r="T1972" s="84"/>
      <c r="U1972" s="84"/>
      <c r="V1972" s="84"/>
      <c r="W1972" s="84"/>
      <c r="X1972" s="84"/>
      <c r="Y1972" s="84"/>
      <c r="Z1972" s="90"/>
      <c r="AA1972" s="91"/>
      <c r="AB1972" s="91"/>
      <c r="AC1972" s="91"/>
      <c r="AD1972" s="92" t="s">
        <v>4</v>
      </c>
    </row>
    <row r="1973" spans="2:30" ht="19.7" customHeight="1">
      <c r="B1973" s="82" t="s">
        <v>1408</v>
      </c>
      <c r="C1973" s="83" t="s">
        <v>1409</v>
      </c>
      <c r="D1973" s="84"/>
      <c r="E1973" s="84"/>
      <c r="F1973" s="84"/>
      <c r="G1973" s="84"/>
      <c r="H1973" s="84"/>
      <c r="I1973" s="84"/>
      <c r="J1973" s="84"/>
      <c r="K1973" s="84"/>
      <c r="L1973" s="84"/>
      <c r="M1973" s="84"/>
      <c r="N1973" s="84"/>
      <c r="O1973" s="84"/>
      <c r="P1973" s="84"/>
      <c r="Q1973" s="84"/>
      <c r="R1973" s="84"/>
      <c r="S1973" s="84"/>
      <c r="T1973" s="84"/>
      <c r="U1973" s="84"/>
      <c r="V1973" s="84"/>
      <c r="W1973" s="84"/>
      <c r="X1973" s="84"/>
      <c r="Y1973" s="84"/>
      <c r="Z1973" s="85" t="str">
        <f>TEXT(AA1973+AB1973+AC1973,"#,##0")</f>
        <v>112</v>
      </c>
      <c r="AA1973" s="86">
        <f>TRUNC(AA1974)</f>
        <v>0</v>
      </c>
      <c r="AB1973" s="86">
        <f>TRUNC(AB1974)</f>
        <v>0</v>
      </c>
      <c r="AC1973" s="86">
        <f>TRUNC(AC1974)</f>
        <v>112</v>
      </c>
      <c r="AD1973" s="87"/>
    </row>
    <row r="1974" spans="2:30" ht="19.7" customHeight="1">
      <c r="B1974" s="88" t="s">
        <v>592</v>
      </c>
      <c r="C1974" s="89" t="s">
        <v>4</v>
      </c>
      <c r="D1974" s="471">
        <v>725</v>
      </c>
      <c r="E1974" s="471"/>
      <c r="F1974" s="471"/>
      <c r="G1974" s="471"/>
      <c r="H1974" s="471"/>
      <c r="I1974" s="471" t="s">
        <v>593</v>
      </c>
      <c r="J1974" s="471"/>
      <c r="K1974" s="476">
        <f>[186]기계경비적용기준!D7</f>
        <v>1153.3</v>
      </c>
      <c r="L1974" s="471"/>
      <c r="M1974" s="471"/>
      <c r="N1974" s="84" t="s">
        <v>594</v>
      </c>
      <c r="O1974" s="471">
        <v>1344</v>
      </c>
      <c r="P1974" s="471"/>
      <c r="Q1974" s="471"/>
      <c r="R1974" s="84" t="s">
        <v>594</v>
      </c>
      <c r="S1974" s="471" t="s">
        <v>595</v>
      </c>
      <c r="T1974" s="471"/>
      <c r="U1974" s="471"/>
      <c r="V1974" s="84"/>
      <c r="W1974" s="84"/>
      <c r="X1974" s="84"/>
      <c r="Y1974" s="84"/>
      <c r="Z1974" s="90"/>
      <c r="AA1974" s="91"/>
      <c r="AB1974" s="91"/>
      <c r="AC1974" s="91">
        <f>TRUNC(TRUNC(D1974*K1974)/1000) * 1000*O1974*0.0000001</f>
        <v>112.35839999999999</v>
      </c>
      <c r="AD1974" s="92" t="s">
        <v>4</v>
      </c>
    </row>
    <row r="1975" spans="2:30" ht="19.7" customHeight="1">
      <c r="B1975" s="88" t="s">
        <v>4</v>
      </c>
      <c r="C1975" s="89" t="s">
        <v>4</v>
      </c>
      <c r="D1975" s="84"/>
      <c r="E1975" s="84"/>
      <c r="F1975" s="84"/>
      <c r="G1975" s="84"/>
      <c r="H1975" s="84"/>
      <c r="I1975" s="84"/>
      <c r="J1975" s="84"/>
      <c r="K1975" s="84"/>
      <c r="L1975" s="84"/>
      <c r="M1975" s="84"/>
      <c r="N1975" s="84"/>
      <c r="O1975" s="84"/>
      <c r="P1975" s="84"/>
      <c r="Q1975" s="84"/>
      <c r="R1975" s="84"/>
      <c r="S1975" s="84"/>
      <c r="T1975" s="84"/>
      <c r="U1975" s="84"/>
      <c r="V1975" s="84"/>
      <c r="W1975" s="84"/>
      <c r="X1975" s="84"/>
      <c r="Y1975" s="84"/>
      <c r="Z1975" s="90"/>
      <c r="AA1975" s="91"/>
      <c r="AB1975" s="91"/>
      <c r="AC1975" s="91"/>
      <c r="AD1975" s="92" t="s">
        <v>4</v>
      </c>
    </row>
    <row r="1976" spans="2:30" ht="19.7" customHeight="1">
      <c r="B1976" s="82" t="s">
        <v>1410</v>
      </c>
      <c r="C1976" s="83" t="s">
        <v>1411</v>
      </c>
      <c r="D1976" s="84"/>
      <c r="E1976" s="84"/>
      <c r="F1976" s="84"/>
      <c r="G1976" s="84"/>
      <c r="H1976" s="84"/>
      <c r="I1976" s="84"/>
      <c r="J1976" s="84"/>
      <c r="K1976" s="84"/>
      <c r="L1976" s="84"/>
      <c r="M1976" s="84"/>
      <c r="N1976" s="84"/>
      <c r="O1976" s="84"/>
      <c r="P1976" s="84"/>
      <c r="Q1976" s="84"/>
      <c r="R1976" s="84"/>
      <c r="S1976" s="84"/>
      <c r="T1976" s="84"/>
      <c r="U1976" s="84"/>
      <c r="V1976" s="84"/>
      <c r="W1976" s="84"/>
      <c r="X1976" s="84"/>
      <c r="Y1976" s="84"/>
      <c r="Z1976" s="85" t="str">
        <f>TEXT(AA1976+AB1976+AC1976,"#,##0")</f>
        <v>123</v>
      </c>
      <c r="AA1976" s="86">
        <f>TRUNC(AA1977)</f>
        <v>0</v>
      </c>
      <c r="AB1976" s="86">
        <f>TRUNC(AB1977)</f>
        <v>0</v>
      </c>
      <c r="AC1976" s="86">
        <f>TRUNC(AC1977)</f>
        <v>123</v>
      </c>
      <c r="AD1976" s="87"/>
    </row>
    <row r="1977" spans="2:30" ht="19.7" customHeight="1">
      <c r="B1977" s="88" t="s">
        <v>592</v>
      </c>
      <c r="C1977" s="89" t="s">
        <v>4</v>
      </c>
      <c r="D1977" s="471">
        <v>796</v>
      </c>
      <c r="E1977" s="471"/>
      <c r="F1977" s="471"/>
      <c r="G1977" s="471"/>
      <c r="H1977" s="471"/>
      <c r="I1977" s="471" t="s">
        <v>593</v>
      </c>
      <c r="J1977" s="471"/>
      <c r="K1977" s="476">
        <f>[186]기계경비적용기준!D7</f>
        <v>1153.3</v>
      </c>
      <c r="L1977" s="471"/>
      <c r="M1977" s="471"/>
      <c r="N1977" s="84" t="s">
        <v>594</v>
      </c>
      <c r="O1977" s="471">
        <v>1344</v>
      </c>
      <c r="P1977" s="471"/>
      <c r="Q1977" s="471"/>
      <c r="R1977" s="84" t="s">
        <v>594</v>
      </c>
      <c r="S1977" s="471" t="s">
        <v>595</v>
      </c>
      <c r="T1977" s="471"/>
      <c r="U1977" s="471"/>
      <c r="V1977" s="84"/>
      <c r="W1977" s="84"/>
      <c r="X1977" s="84"/>
      <c r="Y1977" s="84"/>
      <c r="Z1977" s="90"/>
      <c r="AA1977" s="91"/>
      <c r="AB1977" s="91"/>
      <c r="AC1977" s="91">
        <f>TRUNC(TRUNC(D1977*K1977)/1000) * 1000*O1977*0.0000001</f>
        <v>123.3792</v>
      </c>
      <c r="AD1977" s="92" t="s">
        <v>4</v>
      </c>
    </row>
    <row r="1978" spans="2:30" ht="19.7" customHeight="1">
      <c r="B1978" s="88" t="s">
        <v>4</v>
      </c>
      <c r="C1978" s="89" t="s">
        <v>4</v>
      </c>
      <c r="D1978" s="84"/>
      <c r="E1978" s="84"/>
      <c r="F1978" s="84"/>
      <c r="G1978" s="84"/>
      <c r="H1978" s="84"/>
      <c r="I1978" s="84"/>
      <c r="J1978" s="84"/>
      <c r="K1978" s="84"/>
      <c r="L1978" s="84"/>
      <c r="M1978" s="84"/>
      <c r="N1978" s="84"/>
      <c r="O1978" s="84"/>
      <c r="P1978" s="84"/>
      <c r="Q1978" s="84"/>
      <c r="R1978" s="84"/>
      <c r="S1978" s="84"/>
      <c r="T1978" s="84"/>
      <c r="U1978" s="84"/>
      <c r="V1978" s="84"/>
      <c r="W1978" s="84"/>
      <c r="X1978" s="84"/>
      <c r="Y1978" s="84"/>
      <c r="Z1978" s="90"/>
      <c r="AA1978" s="91"/>
      <c r="AB1978" s="91"/>
      <c r="AC1978" s="91"/>
      <c r="AD1978" s="92" t="s">
        <v>4</v>
      </c>
    </row>
    <row r="1979" spans="2:30" ht="19.7" customHeight="1">
      <c r="B1979" s="82" t="s">
        <v>1412</v>
      </c>
      <c r="C1979" s="83" t="s">
        <v>1413</v>
      </c>
      <c r="D1979" s="84"/>
      <c r="E1979" s="84"/>
      <c r="F1979" s="84"/>
      <c r="G1979" s="84"/>
      <c r="H1979" s="84"/>
      <c r="I1979" s="84"/>
      <c r="J1979" s="84"/>
      <c r="K1979" s="84"/>
      <c r="L1979" s="84"/>
      <c r="M1979" s="84"/>
      <c r="N1979" s="84"/>
      <c r="O1979" s="84"/>
      <c r="P1979" s="84"/>
      <c r="Q1979" s="84"/>
      <c r="R1979" s="84"/>
      <c r="S1979" s="84"/>
      <c r="T1979" s="84"/>
      <c r="U1979" s="84"/>
      <c r="V1979" s="84"/>
      <c r="W1979" s="84"/>
      <c r="X1979" s="84"/>
      <c r="Y1979" s="84"/>
      <c r="Z1979" s="85" t="str">
        <f>TEXT(AA1979+AB1979+AC1979,"#,##0")</f>
        <v>127</v>
      </c>
      <c r="AA1979" s="86">
        <f>TRUNC(AA1980)</f>
        <v>0</v>
      </c>
      <c r="AB1979" s="86">
        <f>TRUNC(AB1980)</f>
        <v>0</v>
      </c>
      <c r="AC1979" s="86">
        <f>TRUNC(AC1980)</f>
        <v>127</v>
      </c>
      <c r="AD1979" s="87"/>
    </row>
    <row r="1980" spans="2:30" ht="19.7" customHeight="1">
      <c r="B1980" s="88" t="s">
        <v>592</v>
      </c>
      <c r="C1980" s="89" t="s">
        <v>4</v>
      </c>
      <c r="D1980" s="471">
        <v>821</v>
      </c>
      <c r="E1980" s="471"/>
      <c r="F1980" s="471"/>
      <c r="G1980" s="471"/>
      <c r="H1980" s="471"/>
      <c r="I1980" s="471" t="s">
        <v>593</v>
      </c>
      <c r="J1980" s="471"/>
      <c r="K1980" s="476">
        <f>[186]기계경비적용기준!D7</f>
        <v>1153.3</v>
      </c>
      <c r="L1980" s="471"/>
      <c r="M1980" s="471"/>
      <c r="N1980" s="84" t="s">
        <v>594</v>
      </c>
      <c r="O1980" s="471">
        <v>1344</v>
      </c>
      <c r="P1980" s="471"/>
      <c r="Q1980" s="471"/>
      <c r="R1980" s="84" t="s">
        <v>594</v>
      </c>
      <c r="S1980" s="471" t="s">
        <v>595</v>
      </c>
      <c r="T1980" s="471"/>
      <c r="U1980" s="471"/>
      <c r="V1980" s="84"/>
      <c r="W1980" s="84"/>
      <c r="X1980" s="84"/>
      <c r="Y1980" s="84"/>
      <c r="Z1980" s="90"/>
      <c r="AA1980" s="91"/>
      <c r="AB1980" s="91"/>
      <c r="AC1980" s="91">
        <f>TRUNC(TRUNC(D1980*K1980)/1000) * 1000*O1980*0.0000001</f>
        <v>127.14239999999999</v>
      </c>
      <c r="AD1980" s="92" t="s">
        <v>4</v>
      </c>
    </row>
    <row r="1981" spans="2:30" ht="19.7" customHeight="1">
      <c r="B1981" s="88" t="s">
        <v>4</v>
      </c>
      <c r="C1981" s="89" t="s">
        <v>4</v>
      </c>
      <c r="D1981" s="84"/>
      <c r="E1981" s="84"/>
      <c r="F1981" s="84"/>
      <c r="G1981" s="84"/>
      <c r="H1981" s="84"/>
      <c r="I1981" s="84"/>
      <c r="J1981" s="84"/>
      <c r="K1981" s="84"/>
      <c r="L1981" s="84"/>
      <c r="M1981" s="84"/>
      <c r="N1981" s="84"/>
      <c r="O1981" s="84"/>
      <c r="P1981" s="84"/>
      <c r="Q1981" s="84"/>
      <c r="R1981" s="84"/>
      <c r="S1981" s="84"/>
      <c r="T1981" s="84"/>
      <c r="U1981" s="84"/>
      <c r="V1981" s="84"/>
      <c r="W1981" s="84"/>
      <c r="X1981" s="84"/>
      <c r="Y1981" s="84"/>
      <c r="Z1981" s="90"/>
      <c r="AA1981" s="91"/>
      <c r="AB1981" s="91"/>
      <c r="AC1981" s="91"/>
      <c r="AD1981" s="92" t="s">
        <v>4</v>
      </c>
    </row>
    <row r="1982" spans="2:30" ht="19.7" customHeight="1">
      <c r="B1982" s="82" t="s">
        <v>1414</v>
      </c>
      <c r="C1982" s="83" t="s">
        <v>1415</v>
      </c>
      <c r="D1982" s="84"/>
      <c r="E1982" s="84"/>
      <c r="F1982" s="84"/>
      <c r="G1982" s="84"/>
      <c r="H1982" s="84"/>
      <c r="I1982" s="84"/>
      <c r="J1982" s="84"/>
      <c r="K1982" s="84"/>
      <c r="L1982" s="84"/>
      <c r="M1982" s="84"/>
      <c r="N1982" s="84"/>
      <c r="O1982" s="84"/>
      <c r="P1982" s="84"/>
      <c r="Q1982" s="84"/>
      <c r="R1982" s="84"/>
      <c r="S1982" s="84"/>
      <c r="T1982" s="84"/>
      <c r="U1982" s="84"/>
      <c r="V1982" s="84"/>
      <c r="W1982" s="84"/>
      <c r="X1982" s="84"/>
      <c r="Y1982" s="84"/>
      <c r="Z1982" s="85" t="str">
        <f>TEXT(AA1982+AB1982+AC1982,"#,##0")</f>
        <v>95</v>
      </c>
      <c r="AA1982" s="86">
        <f>TRUNC(AA1983)</f>
        <v>0</v>
      </c>
      <c r="AB1982" s="86">
        <f>TRUNC(AB1983)</f>
        <v>0</v>
      </c>
      <c r="AC1982" s="86">
        <f>TRUNC(AC1983)</f>
        <v>95</v>
      </c>
      <c r="AD1982" s="87"/>
    </row>
    <row r="1983" spans="2:30" ht="19.7" customHeight="1">
      <c r="B1983" s="88" t="s">
        <v>592</v>
      </c>
      <c r="C1983" s="89" t="s">
        <v>4</v>
      </c>
      <c r="D1983" s="471">
        <v>615</v>
      </c>
      <c r="E1983" s="471"/>
      <c r="F1983" s="471"/>
      <c r="G1983" s="471"/>
      <c r="H1983" s="471"/>
      <c r="I1983" s="471" t="s">
        <v>593</v>
      </c>
      <c r="J1983" s="471"/>
      <c r="K1983" s="476">
        <f>[186]기계경비적용기준!D7</f>
        <v>1153.3</v>
      </c>
      <c r="L1983" s="471"/>
      <c r="M1983" s="471"/>
      <c r="N1983" s="84" t="s">
        <v>594</v>
      </c>
      <c r="O1983" s="471">
        <v>1344</v>
      </c>
      <c r="P1983" s="471"/>
      <c r="Q1983" s="471"/>
      <c r="R1983" s="84" t="s">
        <v>594</v>
      </c>
      <c r="S1983" s="471" t="s">
        <v>595</v>
      </c>
      <c r="T1983" s="471"/>
      <c r="U1983" s="471"/>
      <c r="V1983" s="84"/>
      <c r="W1983" s="84"/>
      <c r="X1983" s="84"/>
      <c r="Y1983" s="84"/>
      <c r="Z1983" s="90"/>
      <c r="AA1983" s="91"/>
      <c r="AB1983" s="91"/>
      <c r="AC1983" s="91">
        <f>TRUNC(TRUNC(D1983*K1983)/1000) * 1000*O1983*0.0000001</f>
        <v>95.289599999999993</v>
      </c>
      <c r="AD1983" s="92" t="s">
        <v>4</v>
      </c>
    </row>
    <row r="1984" spans="2:30" ht="19.7" customHeight="1">
      <c r="B1984" s="88" t="s">
        <v>4</v>
      </c>
      <c r="C1984" s="89" t="s">
        <v>4</v>
      </c>
      <c r="D1984" s="84"/>
      <c r="E1984" s="84"/>
      <c r="F1984" s="84"/>
      <c r="G1984" s="84"/>
      <c r="H1984" s="84"/>
      <c r="I1984" s="84"/>
      <c r="J1984" s="84"/>
      <c r="K1984" s="84"/>
      <c r="L1984" s="84"/>
      <c r="M1984" s="84"/>
      <c r="N1984" s="84"/>
      <c r="O1984" s="84"/>
      <c r="P1984" s="84"/>
      <c r="Q1984" s="84"/>
      <c r="R1984" s="84"/>
      <c r="S1984" s="84"/>
      <c r="T1984" s="84"/>
      <c r="U1984" s="84"/>
      <c r="V1984" s="84"/>
      <c r="W1984" s="84"/>
      <c r="X1984" s="84"/>
      <c r="Y1984" s="84"/>
      <c r="Z1984" s="90"/>
      <c r="AA1984" s="91"/>
      <c r="AB1984" s="91"/>
      <c r="AC1984" s="91"/>
      <c r="AD1984" s="92" t="s">
        <v>4</v>
      </c>
    </row>
    <row r="1985" spans="2:30" ht="19.7" customHeight="1">
      <c r="B1985" s="107" t="s">
        <v>1416</v>
      </c>
      <c r="C1985" s="108" t="s">
        <v>1417</v>
      </c>
      <c r="D1985" s="103"/>
      <c r="E1985" s="103"/>
      <c r="F1985" s="103"/>
      <c r="G1985" s="103"/>
      <c r="H1985" s="103"/>
      <c r="I1985" s="103"/>
      <c r="J1985" s="103"/>
      <c r="K1985" s="103"/>
      <c r="L1985" s="103"/>
      <c r="M1985" s="103"/>
      <c r="N1985" s="103"/>
      <c r="O1985" s="103"/>
      <c r="P1985" s="103"/>
      <c r="Q1985" s="103"/>
      <c r="R1985" s="103"/>
      <c r="S1985" s="103"/>
      <c r="T1985" s="103"/>
      <c r="U1985" s="103"/>
      <c r="V1985" s="103"/>
      <c r="W1985" s="103"/>
      <c r="X1985" s="103"/>
      <c r="Y1985" s="103"/>
      <c r="Z1985" s="109" t="str">
        <f>TEXT(AA1985+AB1985+AC1985,"#,##0")</f>
        <v>111</v>
      </c>
      <c r="AA1985" s="110">
        <f>TRUNC(AA1986)</f>
        <v>0</v>
      </c>
      <c r="AB1985" s="110">
        <f>TRUNC(AB1986)</f>
        <v>0</v>
      </c>
      <c r="AC1985" s="110">
        <f>TRUNC(AC1986)</f>
        <v>111</v>
      </c>
      <c r="AD1985" s="111"/>
    </row>
    <row r="1986" spans="2:30" ht="19.7" customHeight="1">
      <c r="B1986" s="88" t="s">
        <v>592</v>
      </c>
      <c r="C1986" s="89" t="s">
        <v>4</v>
      </c>
      <c r="D1986" s="471">
        <v>717</v>
      </c>
      <c r="E1986" s="471"/>
      <c r="F1986" s="471"/>
      <c r="G1986" s="471"/>
      <c r="H1986" s="471"/>
      <c r="I1986" s="471" t="s">
        <v>593</v>
      </c>
      <c r="J1986" s="471"/>
      <c r="K1986" s="476">
        <f>[186]기계경비적용기준!D7</f>
        <v>1153.3</v>
      </c>
      <c r="L1986" s="471"/>
      <c r="M1986" s="471"/>
      <c r="N1986" s="84" t="s">
        <v>594</v>
      </c>
      <c r="O1986" s="471">
        <v>1344</v>
      </c>
      <c r="P1986" s="471"/>
      <c r="Q1986" s="471"/>
      <c r="R1986" s="84" t="s">
        <v>594</v>
      </c>
      <c r="S1986" s="471" t="s">
        <v>595</v>
      </c>
      <c r="T1986" s="471"/>
      <c r="U1986" s="471"/>
      <c r="V1986" s="84"/>
      <c r="W1986" s="84"/>
      <c r="X1986" s="84"/>
      <c r="Y1986" s="84"/>
      <c r="Z1986" s="90"/>
      <c r="AA1986" s="91"/>
      <c r="AB1986" s="91"/>
      <c r="AC1986" s="91">
        <f>TRUNC(TRUNC(D1986*K1986)/1000) * 1000*O1986*0.0000001</f>
        <v>111.01439999999999</v>
      </c>
      <c r="AD1986" s="92" t="s">
        <v>4</v>
      </c>
    </row>
    <row r="1987" spans="2:30" ht="19.7" customHeight="1">
      <c r="B1987" s="88" t="s">
        <v>4</v>
      </c>
      <c r="C1987" s="89" t="s">
        <v>4</v>
      </c>
      <c r="D1987" s="84"/>
      <c r="E1987" s="84"/>
      <c r="F1987" s="84"/>
      <c r="G1987" s="84"/>
      <c r="H1987" s="84"/>
      <c r="I1987" s="84"/>
      <c r="J1987" s="84"/>
      <c r="K1987" s="84"/>
      <c r="L1987" s="84"/>
      <c r="M1987" s="84"/>
      <c r="N1987" s="84"/>
      <c r="O1987" s="84"/>
      <c r="P1987" s="84"/>
      <c r="Q1987" s="84"/>
      <c r="R1987" s="84"/>
      <c r="S1987" s="84"/>
      <c r="T1987" s="84"/>
      <c r="U1987" s="84"/>
      <c r="V1987" s="84"/>
      <c r="W1987" s="84"/>
      <c r="X1987" s="84"/>
      <c r="Y1987" s="84"/>
      <c r="Z1987" s="90"/>
      <c r="AA1987" s="91"/>
      <c r="AB1987" s="91"/>
      <c r="AC1987" s="91"/>
      <c r="AD1987" s="92" t="s">
        <v>4</v>
      </c>
    </row>
    <row r="1988" spans="2:30" ht="19.7" customHeight="1">
      <c r="B1988" s="82" t="s">
        <v>1418</v>
      </c>
      <c r="C1988" s="83" t="s">
        <v>1419</v>
      </c>
      <c r="D1988" s="84"/>
      <c r="E1988" s="84"/>
      <c r="F1988" s="84"/>
      <c r="G1988" s="84"/>
      <c r="H1988" s="84"/>
      <c r="I1988" s="84"/>
      <c r="J1988" s="84"/>
      <c r="K1988" s="84"/>
      <c r="L1988" s="84"/>
      <c r="M1988" s="84"/>
      <c r="N1988" s="84"/>
      <c r="O1988" s="84"/>
      <c r="P1988" s="84"/>
      <c r="Q1988" s="84"/>
      <c r="R1988" s="84"/>
      <c r="S1988" s="84"/>
      <c r="T1988" s="84"/>
      <c r="U1988" s="84"/>
      <c r="V1988" s="84"/>
      <c r="W1988" s="84"/>
      <c r="X1988" s="84"/>
      <c r="Y1988" s="84"/>
      <c r="Z1988" s="85" t="str">
        <f>TEXT(AA1988+AB1988+AC1988,"#,##0")</f>
        <v>138</v>
      </c>
      <c r="AA1988" s="86">
        <f>TRUNC(AA1989)</f>
        <v>0</v>
      </c>
      <c r="AB1988" s="86">
        <f>TRUNC(AB1989)</f>
        <v>0</v>
      </c>
      <c r="AC1988" s="86">
        <f>TRUNC(AC1989)</f>
        <v>138</v>
      </c>
      <c r="AD1988" s="87"/>
    </row>
    <row r="1989" spans="2:30" ht="19.7" customHeight="1">
      <c r="B1989" s="88" t="s">
        <v>592</v>
      </c>
      <c r="C1989" s="89" t="s">
        <v>4</v>
      </c>
      <c r="D1989" s="471">
        <v>894</v>
      </c>
      <c r="E1989" s="471"/>
      <c r="F1989" s="471"/>
      <c r="G1989" s="471"/>
      <c r="H1989" s="471"/>
      <c r="I1989" s="471" t="s">
        <v>593</v>
      </c>
      <c r="J1989" s="471"/>
      <c r="K1989" s="476">
        <f>[186]기계경비적용기준!D7</f>
        <v>1153.3</v>
      </c>
      <c r="L1989" s="471"/>
      <c r="M1989" s="471"/>
      <c r="N1989" s="84" t="s">
        <v>594</v>
      </c>
      <c r="O1989" s="471">
        <v>1344</v>
      </c>
      <c r="P1989" s="471"/>
      <c r="Q1989" s="471"/>
      <c r="R1989" s="84" t="s">
        <v>594</v>
      </c>
      <c r="S1989" s="471" t="s">
        <v>595</v>
      </c>
      <c r="T1989" s="471"/>
      <c r="U1989" s="471"/>
      <c r="V1989" s="84"/>
      <c r="W1989" s="84"/>
      <c r="X1989" s="84"/>
      <c r="Y1989" s="84"/>
      <c r="Z1989" s="90"/>
      <c r="AA1989" s="91"/>
      <c r="AB1989" s="91"/>
      <c r="AC1989" s="91">
        <f>TRUNC(TRUNC(D1989*K1989)/1000) * 1000*O1989*0.0000001</f>
        <v>138.56639999999999</v>
      </c>
      <c r="AD1989" s="92" t="s">
        <v>4</v>
      </c>
    </row>
    <row r="1990" spans="2:30" ht="19.7" customHeight="1">
      <c r="B1990" s="88" t="s">
        <v>4</v>
      </c>
      <c r="C1990" s="89" t="s">
        <v>4</v>
      </c>
      <c r="D1990" s="84"/>
      <c r="E1990" s="84"/>
      <c r="F1990" s="84"/>
      <c r="G1990" s="84"/>
      <c r="H1990" s="84"/>
      <c r="I1990" s="84"/>
      <c r="J1990" s="84"/>
      <c r="K1990" s="84"/>
      <c r="L1990" s="84"/>
      <c r="M1990" s="84"/>
      <c r="N1990" s="84"/>
      <c r="O1990" s="84"/>
      <c r="P1990" s="84"/>
      <c r="Q1990" s="84"/>
      <c r="R1990" s="84"/>
      <c r="S1990" s="84"/>
      <c r="T1990" s="84"/>
      <c r="U1990" s="84"/>
      <c r="V1990" s="84"/>
      <c r="W1990" s="84"/>
      <c r="X1990" s="84"/>
      <c r="Y1990" s="84"/>
      <c r="Z1990" s="90"/>
      <c r="AA1990" s="91"/>
      <c r="AB1990" s="91"/>
      <c r="AC1990" s="91"/>
      <c r="AD1990" s="92" t="s">
        <v>4</v>
      </c>
    </row>
    <row r="1991" spans="2:30" ht="19.7" customHeight="1">
      <c r="B1991" s="82" t="s">
        <v>1420</v>
      </c>
      <c r="C1991" s="83" t="s">
        <v>1421</v>
      </c>
      <c r="D1991" s="84"/>
      <c r="E1991" s="84"/>
      <c r="F1991" s="84"/>
      <c r="G1991" s="84"/>
      <c r="H1991" s="84"/>
      <c r="I1991" s="84"/>
      <c r="J1991" s="84"/>
      <c r="K1991" s="84"/>
      <c r="L1991" s="84"/>
      <c r="M1991" s="84"/>
      <c r="N1991" s="84"/>
      <c r="O1991" s="84"/>
      <c r="P1991" s="84"/>
      <c r="Q1991" s="84"/>
      <c r="R1991" s="84"/>
      <c r="S1991" s="84"/>
      <c r="T1991" s="84"/>
      <c r="U1991" s="84"/>
      <c r="V1991" s="84"/>
      <c r="W1991" s="84"/>
      <c r="X1991" s="84"/>
      <c r="Y1991" s="84"/>
      <c r="Z1991" s="85" t="str">
        <f>TEXT(AA1991+AB1991+AC1991,"#,##0")</f>
        <v>172</v>
      </c>
      <c r="AA1991" s="86">
        <f>TRUNC(AA1992)</f>
        <v>0</v>
      </c>
      <c r="AB1991" s="86">
        <f>TRUNC(AB1992)</f>
        <v>0</v>
      </c>
      <c r="AC1991" s="86">
        <f>TRUNC(AC1992)</f>
        <v>172</v>
      </c>
      <c r="AD1991" s="87"/>
    </row>
    <row r="1992" spans="2:30" ht="19.7" customHeight="1">
      <c r="B1992" s="88" t="s">
        <v>592</v>
      </c>
      <c r="C1992" s="89" t="s">
        <v>4</v>
      </c>
      <c r="D1992" s="471">
        <v>1114</v>
      </c>
      <c r="E1992" s="471"/>
      <c r="F1992" s="471"/>
      <c r="G1992" s="471"/>
      <c r="H1992" s="471"/>
      <c r="I1992" s="471" t="s">
        <v>593</v>
      </c>
      <c r="J1992" s="471"/>
      <c r="K1992" s="476">
        <f>[186]기계경비적용기준!D7</f>
        <v>1153.3</v>
      </c>
      <c r="L1992" s="471"/>
      <c r="M1992" s="471"/>
      <c r="N1992" s="84" t="s">
        <v>594</v>
      </c>
      <c r="O1992" s="471">
        <v>1344</v>
      </c>
      <c r="P1992" s="471"/>
      <c r="Q1992" s="471"/>
      <c r="R1992" s="84" t="s">
        <v>594</v>
      </c>
      <c r="S1992" s="471" t="s">
        <v>595</v>
      </c>
      <c r="T1992" s="471"/>
      <c r="U1992" s="471"/>
      <c r="V1992" s="84"/>
      <c r="W1992" s="84"/>
      <c r="X1992" s="84"/>
      <c r="Y1992" s="84"/>
      <c r="Z1992" s="90"/>
      <c r="AA1992" s="91"/>
      <c r="AB1992" s="91"/>
      <c r="AC1992" s="91">
        <f>TRUNC(TRUNC(D1992*K1992)/1000) * 1000*O1992*0.0000001</f>
        <v>172.56959999999998</v>
      </c>
      <c r="AD1992" s="92" t="s">
        <v>4</v>
      </c>
    </row>
    <row r="1993" spans="2:30" ht="19.7" customHeight="1">
      <c r="B1993" s="88" t="s">
        <v>4</v>
      </c>
      <c r="C1993" s="89" t="s">
        <v>4</v>
      </c>
      <c r="D1993" s="84"/>
      <c r="E1993" s="84"/>
      <c r="F1993" s="84"/>
      <c r="G1993" s="84"/>
      <c r="H1993" s="84"/>
      <c r="I1993" s="84"/>
      <c r="J1993" s="84"/>
      <c r="K1993" s="84"/>
      <c r="L1993" s="84"/>
      <c r="M1993" s="84"/>
      <c r="N1993" s="84"/>
      <c r="O1993" s="84"/>
      <c r="P1993" s="84"/>
      <c r="Q1993" s="84"/>
      <c r="R1993" s="84"/>
      <c r="S1993" s="84"/>
      <c r="T1993" s="84"/>
      <c r="U1993" s="84"/>
      <c r="V1993" s="84"/>
      <c r="W1993" s="84"/>
      <c r="X1993" s="84"/>
      <c r="Y1993" s="84"/>
      <c r="Z1993" s="90"/>
      <c r="AA1993" s="91"/>
      <c r="AB1993" s="91"/>
      <c r="AC1993" s="91"/>
      <c r="AD1993" s="92" t="s">
        <v>4</v>
      </c>
    </row>
    <row r="1994" spans="2:30" ht="19.7" customHeight="1">
      <c r="B1994" s="82" t="s">
        <v>1422</v>
      </c>
      <c r="C1994" s="83" t="s">
        <v>1423</v>
      </c>
      <c r="D1994" s="84"/>
      <c r="E1994" s="84"/>
      <c r="F1994" s="84"/>
      <c r="G1994" s="84"/>
      <c r="H1994" s="84"/>
      <c r="I1994" s="84"/>
      <c r="J1994" s="84"/>
      <c r="K1994" s="84"/>
      <c r="L1994" s="84"/>
      <c r="M1994" s="84"/>
      <c r="N1994" s="84"/>
      <c r="O1994" s="84"/>
      <c r="P1994" s="84"/>
      <c r="Q1994" s="84"/>
      <c r="R1994" s="84"/>
      <c r="S1994" s="84"/>
      <c r="T1994" s="84"/>
      <c r="U1994" s="84"/>
      <c r="V1994" s="84"/>
      <c r="W1994" s="84"/>
      <c r="X1994" s="84"/>
      <c r="Y1994" s="84"/>
      <c r="Z1994" s="85" t="str">
        <f>TEXT(AA1994+AB1994+AC1994,"#,##0")</f>
        <v>268</v>
      </c>
      <c r="AA1994" s="86">
        <f>TRUNC(AA1995)</f>
        <v>0</v>
      </c>
      <c r="AB1994" s="86">
        <f>TRUNC(AB1995)</f>
        <v>0</v>
      </c>
      <c r="AC1994" s="86">
        <f>TRUNC(AC1995)</f>
        <v>268</v>
      </c>
      <c r="AD1994" s="87"/>
    </row>
    <row r="1995" spans="2:30" ht="19.7" customHeight="1">
      <c r="B1995" s="88" t="s">
        <v>592</v>
      </c>
      <c r="C1995" s="89" t="s">
        <v>4</v>
      </c>
      <c r="D1995" s="471">
        <v>1730</v>
      </c>
      <c r="E1995" s="471"/>
      <c r="F1995" s="471"/>
      <c r="G1995" s="471"/>
      <c r="H1995" s="471"/>
      <c r="I1995" s="471" t="s">
        <v>593</v>
      </c>
      <c r="J1995" s="471"/>
      <c r="K1995" s="476">
        <f>[186]기계경비적용기준!D7</f>
        <v>1153.3</v>
      </c>
      <c r="L1995" s="471"/>
      <c r="M1995" s="471"/>
      <c r="N1995" s="84" t="s">
        <v>594</v>
      </c>
      <c r="O1995" s="471">
        <v>1344</v>
      </c>
      <c r="P1995" s="471"/>
      <c r="Q1995" s="471"/>
      <c r="R1995" s="84" t="s">
        <v>594</v>
      </c>
      <c r="S1995" s="471" t="s">
        <v>595</v>
      </c>
      <c r="T1995" s="471"/>
      <c r="U1995" s="471"/>
      <c r="V1995" s="84"/>
      <c r="W1995" s="84"/>
      <c r="X1995" s="84"/>
      <c r="Y1995" s="84"/>
      <c r="Z1995" s="90"/>
      <c r="AA1995" s="91"/>
      <c r="AB1995" s="91"/>
      <c r="AC1995" s="91">
        <f>TRUNC(TRUNC(D1995*K1995)/1000) * 1000*O1995*0.0000001</f>
        <v>268.12799999999999</v>
      </c>
      <c r="AD1995" s="92" t="s">
        <v>4</v>
      </c>
    </row>
    <row r="1996" spans="2:30" ht="19.7" customHeight="1">
      <c r="B1996" s="88" t="s">
        <v>4</v>
      </c>
      <c r="C1996" s="89" t="s">
        <v>4</v>
      </c>
      <c r="D1996" s="84"/>
      <c r="E1996" s="84"/>
      <c r="F1996" s="84"/>
      <c r="G1996" s="84"/>
      <c r="H1996" s="84"/>
      <c r="I1996" s="84"/>
      <c r="J1996" s="84"/>
      <c r="K1996" s="84"/>
      <c r="L1996" s="84"/>
      <c r="M1996" s="84"/>
      <c r="N1996" s="84"/>
      <c r="O1996" s="84"/>
      <c r="P1996" s="84"/>
      <c r="Q1996" s="84"/>
      <c r="R1996" s="84"/>
      <c r="S1996" s="84"/>
      <c r="T1996" s="84"/>
      <c r="U1996" s="84"/>
      <c r="V1996" s="84"/>
      <c r="W1996" s="84"/>
      <c r="X1996" s="84"/>
      <c r="Y1996" s="84"/>
      <c r="Z1996" s="90"/>
      <c r="AA1996" s="91"/>
      <c r="AB1996" s="91"/>
      <c r="AC1996" s="91"/>
      <c r="AD1996" s="92" t="s">
        <v>4</v>
      </c>
    </row>
    <row r="1997" spans="2:30" ht="19.7" customHeight="1">
      <c r="B1997" s="82" t="s">
        <v>1424</v>
      </c>
      <c r="C1997" s="83" t="s">
        <v>1425</v>
      </c>
      <c r="D1997" s="84"/>
      <c r="E1997" s="84"/>
      <c r="F1997" s="84"/>
      <c r="G1997" s="84"/>
      <c r="H1997" s="84"/>
      <c r="I1997" s="84"/>
      <c r="J1997" s="84"/>
      <c r="K1997" s="84"/>
      <c r="L1997" s="84"/>
      <c r="M1997" s="84"/>
      <c r="N1997" s="84"/>
      <c r="O1997" s="84"/>
      <c r="P1997" s="84"/>
      <c r="Q1997" s="84"/>
      <c r="R1997" s="84"/>
      <c r="S1997" s="84"/>
      <c r="T1997" s="84"/>
      <c r="U1997" s="84"/>
      <c r="V1997" s="84"/>
      <c r="W1997" s="84"/>
      <c r="X1997" s="84"/>
      <c r="Y1997" s="84"/>
      <c r="Z1997" s="85" t="str">
        <f>TEXT(AA1997+AB1997+AC1997,"#,##0")</f>
        <v>332</v>
      </c>
      <c r="AA1997" s="86">
        <f>TRUNC(AA1998)</f>
        <v>0</v>
      </c>
      <c r="AB1997" s="86">
        <f>TRUNC(AB1998)</f>
        <v>0</v>
      </c>
      <c r="AC1997" s="86">
        <f>TRUNC(AC1998)</f>
        <v>332</v>
      </c>
      <c r="AD1997" s="87"/>
    </row>
    <row r="1998" spans="2:30" ht="19.7" customHeight="1">
      <c r="B1998" s="88" t="s">
        <v>592</v>
      </c>
      <c r="C1998" s="89" t="s">
        <v>4</v>
      </c>
      <c r="D1998" s="471">
        <v>2143</v>
      </c>
      <c r="E1998" s="471"/>
      <c r="F1998" s="471"/>
      <c r="G1998" s="471"/>
      <c r="H1998" s="471"/>
      <c r="I1998" s="471" t="s">
        <v>593</v>
      </c>
      <c r="J1998" s="471"/>
      <c r="K1998" s="476">
        <f>[186]기계경비적용기준!D7</f>
        <v>1153.3</v>
      </c>
      <c r="L1998" s="471"/>
      <c r="M1998" s="471"/>
      <c r="N1998" s="84" t="s">
        <v>594</v>
      </c>
      <c r="O1998" s="471">
        <v>1344</v>
      </c>
      <c r="P1998" s="471"/>
      <c r="Q1998" s="471"/>
      <c r="R1998" s="84" t="s">
        <v>594</v>
      </c>
      <c r="S1998" s="471" t="s">
        <v>595</v>
      </c>
      <c r="T1998" s="471"/>
      <c r="U1998" s="471"/>
      <c r="V1998" s="84"/>
      <c r="W1998" s="84"/>
      <c r="X1998" s="84"/>
      <c r="Y1998" s="84"/>
      <c r="Z1998" s="90"/>
      <c r="AA1998" s="91"/>
      <c r="AB1998" s="91"/>
      <c r="AC1998" s="91">
        <f>TRUNC(TRUNC(D1998*K1998)/1000) * 1000*O1998*0.0000001</f>
        <v>332.10239999999999</v>
      </c>
      <c r="AD1998" s="92" t="s">
        <v>4</v>
      </c>
    </row>
    <row r="1999" spans="2:30" ht="19.7" customHeight="1">
      <c r="B1999" s="88" t="s">
        <v>4</v>
      </c>
      <c r="C1999" s="89" t="s">
        <v>4</v>
      </c>
      <c r="D1999" s="84"/>
      <c r="E1999" s="84"/>
      <c r="F1999" s="84"/>
      <c r="G1999" s="84"/>
      <c r="H1999" s="84"/>
      <c r="I1999" s="84"/>
      <c r="J1999" s="84"/>
      <c r="K1999" s="84"/>
      <c r="L1999" s="84"/>
      <c r="M1999" s="84"/>
      <c r="N1999" s="84"/>
      <c r="O1999" s="84"/>
      <c r="P1999" s="84"/>
      <c r="Q1999" s="84"/>
      <c r="R1999" s="84"/>
      <c r="S1999" s="84"/>
      <c r="T1999" s="84"/>
      <c r="U1999" s="84"/>
      <c r="V1999" s="84"/>
      <c r="W1999" s="84"/>
      <c r="X1999" s="84"/>
      <c r="Y1999" s="84"/>
      <c r="Z1999" s="90"/>
      <c r="AA1999" s="91"/>
      <c r="AB1999" s="91"/>
      <c r="AC1999" s="91"/>
      <c r="AD1999" s="92" t="s">
        <v>4</v>
      </c>
    </row>
    <row r="2000" spans="2:30" ht="19.7" customHeight="1">
      <c r="B2000" s="82" t="s">
        <v>1426</v>
      </c>
      <c r="C2000" s="83" t="s">
        <v>1427</v>
      </c>
      <c r="D2000" s="84"/>
      <c r="E2000" s="84"/>
      <c r="F2000" s="84"/>
      <c r="G2000" s="84"/>
      <c r="H2000" s="84"/>
      <c r="I2000" s="84"/>
      <c r="J2000" s="84"/>
      <c r="K2000" s="84"/>
      <c r="L2000" s="84"/>
      <c r="M2000" s="84"/>
      <c r="N2000" s="84"/>
      <c r="O2000" s="84"/>
      <c r="P2000" s="84"/>
      <c r="Q2000" s="84"/>
      <c r="R2000" s="84"/>
      <c r="S2000" s="84"/>
      <c r="T2000" s="84"/>
      <c r="U2000" s="84"/>
      <c r="V2000" s="84"/>
      <c r="W2000" s="84"/>
      <c r="X2000" s="84"/>
      <c r="Y2000" s="84"/>
      <c r="Z2000" s="85" t="str">
        <f>TEXT(AA2000+AB2000+AC2000,"#,##0")</f>
        <v>371</v>
      </c>
      <c r="AA2000" s="86">
        <f>TRUNC(AA2001)</f>
        <v>0</v>
      </c>
      <c r="AB2000" s="86">
        <f>TRUNC(AB2001)</f>
        <v>0</v>
      </c>
      <c r="AC2000" s="86">
        <f>TRUNC(AC2001)</f>
        <v>371</v>
      </c>
      <c r="AD2000" s="87"/>
    </row>
    <row r="2001" spans="2:30" ht="19.7" customHeight="1">
      <c r="B2001" s="88" t="s">
        <v>592</v>
      </c>
      <c r="C2001" s="89" t="s">
        <v>4</v>
      </c>
      <c r="D2001" s="471">
        <v>2395</v>
      </c>
      <c r="E2001" s="471"/>
      <c r="F2001" s="471"/>
      <c r="G2001" s="471"/>
      <c r="H2001" s="471"/>
      <c r="I2001" s="471" t="s">
        <v>593</v>
      </c>
      <c r="J2001" s="471"/>
      <c r="K2001" s="476">
        <f>[186]기계경비적용기준!D7</f>
        <v>1153.3</v>
      </c>
      <c r="L2001" s="471"/>
      <c r="M2001" s="471"/>
      <c r="N2001" s="84" t="s">
        <v>594</v>
      </c>
      <c r="O2001" s="471">
        <v>1344</v>
      </c>
      <c r="P2001" s="471"/>
      <c r="Q2001" s="471"/>
      <c r="R2001" s="84" t="s">
        <v>594</v>
      </c>
      <c r="S2001" s="471" t="s">
        <v>595</v>
      </c>
      <c r="T2001" s="471"/>
      <c r="U2001" s="471"/>
      <c r="V2001" s="84"/>
      <c r="W2001" s="84"/>
      <c r="X2001" s="84"/>
      <c r="Y2001" s="84"/>
      <c r="Z2001" s="90"/>
      <c r="AA2001" s="91"/>
      <c r="AB2001" s="91"/>
      <c r="AC2001" s="91">
        <f>TRUNC(TRUNC(D2001*K2001)/1000) * 1000*O2001*0.0000001</f>
        <v>371.21279999999996</v>
      </c>
      <c r="AD2001" s="92" t="s">
        <v>4</v>
      </c>
    </row>
    <row r="2002" spans="2:30" ht="19.7" customHeight="1">
      <c r="B2002" s="88" t="s">
        <v>4</v>
      </c>
      <c r="C2002" s="89" t="s">
        <v>4</v>
      </c>
      <c r="D2002" s="84"/>
      <c r="E2002" s="84"/>
      <c r="F2002" s="84"/>
      <c r="G2002" s="84"/>
      <c r="H2002" s="84"/>
      <c r="I2002" s="84"/>
      <c r="J2002" s="84"/>
      <c r="K2002" s="84"/>
      <c r="L2002" s="84"/>
      <c r="M2002" s="84"/>
      <c r="N2002" s="84"/>
      <c r="O2002" s="84"/>
      <c r="P2002" s="84"/>
      <c r="Q2002" s="84"/>
      <c r="R2002" s="84"/>
      <c r="S2002" s="84"/>
      <c r="T2002" s="84"/>
      <c r="U2002" s="84"/>
      <c r="V2002" s="84"/>
      <c r="W2002" s="84"/>
      <c r="X2002" s="84"/>
      <c r="Y2002" s="84"/>
      <c r="Z2002" s="90"/>
      <c r="AA2002" s="91"/>
      <c r="AB2002" s="91"/>
      <c r="AC2002" s="91"/>
      <c r="AD2002" s="92" t="s">
        <v>4</v>
      </c>
    </row>
    <row r="2003" spans="2:30" ht="19.7" customHeight="1">
      <c r="B2003" s="82" t="s">
        <v>1428</v>
      </c>
      <c r="C2003" s="83" t="s">
        <v>1429</v>
      </c>
      <c r="D2003" s="84"/>
      <c r="E2003" s="84"/>
      <c r="F2003" s="84"/>
      <c r="G2003" s="84"/>
      <c r="H2003" s="84"/>
      <c r="I2003" s="84"/>
      <c r="J2003" s="84"/>
      <c r="K2003" s="84"/>
      <c r="L2003" s="84"/>
      <c r="M2003" s="84"/>
      <c r="N2003" s="84"/>
      <c r="O2003" s="84"/>
      <c r="P2003" s="84"/>
      <c r="Q2003" s="84"/>
      <c r="R2003" s="84"/>
      <c r="S2003" s="84"/>
      <c r="T2003" s="84"/>
      <c r="U2003" s="84"/>
      <c r="V2003" s="84"/>
      <c r="W2003" s="84"/>
      <c r="X2003" s="84"/>
      <c r="Y2003" s="84"/>
      <c r="Z2003" s="85" t="str">
        <f>TEXT(AA2003+AB2003+AC2003,"#,##0")</f>
        <v>415</v>
      </c>
      <c r="AA2003" s="86">
        <f>TRUNC(AA2004)</f>
        <v>0</v>
      </c>
      <c r="AB2003" s="86">
        <f>TRUNC(AB2004)</f>
        <v>0</v>
      </c>
      <c r="AC2003" s="86">
        <f>TRUNC(AC2004)</f>
        <v>415</v>
      </c>
      <c r="AD2003" s="87"/>
    </row>
    <row r="2004" spans="2:30" ht="19.7" customHeight="1">
      <c r="B2004" s="88" t="s">
        <v>592</v>
      </c>
      <c r="C2004" s="89" t="s">
        <v>4</v>
      </c>
      <c r="D2004" s="471">
        <v>2681</v>
      </c>
      <c r="E2004" s="471"/>
      <c r="F2004" s="471"/>
      <c r="G2004" s="471"/>
      <c r="H2004" s="471"/>
      <c r="I2004" s="471" t="s">
        <v>593</v>
      </c>
      <c r="J2004" s="471"/>
      <c r="K2004" s="476">
        <f>[186]기계경비적용기준!D7</f>
        <v>1153.3</v>
      </c>
      <c r="L2004" s="471"/>
      <c r="M2004" s="471"/>
      <c r="N2004" s="84" t="s">
        <v>594</v>
      </c>
      <c r="O2004" s="471">
        <v>1344</v>
      </c>
      <c r="P2004" s="471"/>
      <c r="Q2004" s="471"/>
      <c r="R2004" s="84" t="s">
        <v>594</v>
      </c>
      <c r="S2004" s="471" t="s">
        <v>595</v>
      </c>
      <c r="T2004" s="471"/>
      <c r="U2004" s="471"/>
      <c r="V2004" s="84"/>
      <c r="W2004" s="84"/>
      <c r="X2004" s="84"/>
      <c r="Y2004" s="84"/>
      <c r="Z2004" s="90"/>
      <c r="AA2004" s="91"/>
      <c r="AB2004" s="91"/>
      <c r="AC2004" s="91">
        <f>TRUNC(TRUNC(D2004*K2004)/1000) * 1000*O2004*0.0000001</f>
        <v>415.43039999999996</v>
      </c>
      <c r="AD2004" s="92" t="s">
        <v>4</v>
      </c>
    </row>
    <row r="2005" spans="2:30" ht="19.7" customHeight="1">
      <c r="B2005" s="88" t="s">
        <v>4</v>
      </c>
      <c r="C2005" s="89" t="s">
        <v>4</v>
      </c>
      <c r="D2005" s="84"/>
      <c r="E2005" s="84"/>
      <c r="F2005" s="84"/>
      <c r="G2005" s="84"/>
      <c r="H2005" s="84"/>
      <c r="I2005" s="84"/>
      <c r="J2005" s="84"/>
      <c r="K2005" s="84"/>
      <c r="L2005" s="84"/>
      <c r="M2005" s="84"/>
      <c r="N2005" s="84"/>
      <c r="O2005" s="84"/>
      <c r="P2005" s="84"/>
      <c r="Q2005" s="84"/>
      <c r="R2005" s="84"/>
      <c r="S2005" s="84"/>
      <c r="T2005" s="84"/>
      <c r="U2005" s="84"/>
      <c r="V2005" s="84"/>
      <c r="W2005" s="84"/>
      <c r="X2005" s="84"/>
      <c r="Y2005" s="84"/>
      <c r="Z2005" s="90"/>
      <c r="AA2005" s="91"/>
      <c r="AB2005" s="91"/>
      <c r="AC2005" s="91"/>
      <c r="AD2005" s="92" t="s">
        <v>4</v>
      </c>
    </row>
    <row r="2006" spans="2:30" ht="19.7" customHeight="1">
      <c r="B2006" s="82" t="s">
        <v>1430</v>
      </c>
      <c r="C2006" s="83" t="s">
        <v>1431</v>
      </c>
      <c r="D2006" s="84"/>
      <c r="E2006" s="84"/>
      <c r="F2006" s="84"/>
      <c r="G2006" s="84"/>
      <c r="H2006" s="84"/>
      <c r="I2006" s="84"/>
      <c r="J2006" s="84"/>
      <c r="K2006" s="84"/>
      <c r="L2006" s="84"/>
      <c r="M2006" s="84"/>
      <c r="N2006" s="84"/>
      <c r="O2006" s="84"/>
      <c r="P2006" s="84"/>
      <c r="Q2006" s="84"/>
      <c r="R2006" s="84"/>
      <c r="S2006" s="84"/>
      <c r="T2006" s="84"/>
      <c r="U2006" s="84"/>
      <c r="V2006" s="84"/>
      <c r="W2006" s="84"/>
      <c r="X2006" s="84"/>
      <c r="Y2006" s="84"/>
      <c r="Z2006" s="85" t="str">
        <f>TEXT(AA2006+AB2006+AC2006,"#,##0")</f>
        <v>456</v>
      </c>
      <c r="AA2006" s="86">
        <f>TRUNC(AA2007)</f>
        <v>0</v>
      </c>
      <c r="AB2006" s="86">
        <f>TRUNC(AB2007)</f>
        <v>0</v>
      </c>
      <c r="AC2006" s="86">
        <f>TRUNC(AC2007)</f>
        <v>456</v>
      </c>
      <c r="AD2006" s="87"/>
    </row>
    <row r="2007" spans="2:30" ht="19.7" customHeight="1">
      <c r="B2007" s="88" t="s">
        <v>592</v>
      </c>
      <c r="C2007" s="89" t="s">
        <v>4</v>
      </c>
      <c r="D2007" s="471">
        <v>2944</v>
      </c>
      <c r="E2007" s="471"/>
      <c r="F2007" s="471"/>
      <c r="G2007" s="471"/>
      <c r="H2007" s="471"/>
      <c r="I2007" s="471" t="s">
        <v>593</v>
      </c>
      <c r="J2007" s="471"/>
      <c r="K2007" s="476">
        <f>[186]기계경비적용기준!D7</f>
        <v>1153.3</v>
      </c>
      <c r="L2007" s="471"/>
      <c r="M2007" s="471"/>
      <c r="N2007" s="84" t="s">
        <v>594</v>
      </c>
      <c r="O2007" s="471">
        <v>1344</v>
      </c>
      <c r="P2007" s="471"/>
      <c r="Q2007" s="471"/>
      <c r="R2007" s="84" t="s">
        <v>594</v>
      </c>
      <c r="S2007" s="471" t="s">
        <v>595</v>
      </c>
      <c r="T2007" s="471"/>
      <c r="U2007" s="471"/>
      <c r="V2007" s="84"/>
      <c r="W2007" s="84"/>
      <c r="X2007" s="84"/>
      <c r="Y2007" s="84"/>
      <c r="Z2007" s="90"/>
      <c r="AA2007" s="91"/>
      <c r="AB2007" s="91"/>
      <c r="AC2007" s="91">
        <f>TRUNC(TRUNC(D2007*K2007)/1000) * 1000*O2007*0.0000001</f>
        <v>456.28799999999995</v>
      </c>
      <c r="AD2007" s="92" t="s">
        <v>4</v>
      </c>
    </row>
    <row r="2008" spans="2:30" ht="19.7" customHeight="1">
      <c r="B2008" s="88" t="s">
        <v>4</v>
      </c>
      <c r="C2008" s="89" t="s">
        <v>4</v>
      </c>
      <c r="D2008" s="84"/>
      <c r="E2008" s="84"/>
      <c r="F2008" s="84"/>
      <c r="G2008" s="84"/>
      <c r="H2008" s="84"/>
      <c r="I2008" s="84"/>
      <c r="J2008" s="84"/>
      <c r="K2008" s="84"/>
      <c r="L2008" s="84"/>
      <c r="M2008" s="84"/>
      <c r="N2008" s="84"/>
      <c r="O2008" s="84"/>
      <c r="P2008" s="84"/>
      <c r="Q2008" s="84"/>
      <c r="R2008" s="84"/>
      <c r="S2008" s="84"/>
      <c r="T2008" s="84"/>
      <c r="U2008" s="84"/>
      <c r="V2008" s="84"/>
      <c r="W2008" s="84"/>
      <c r="X2008" s="84"/>
      <c r="Y2008" s="84"/>
      <c r="Z2008" s="90"/>
      <c r="AA2008" s="91"/>
      <c r="AB2008" s="91"/>
      <c r="AC2008" s="91"/>
      <c r="AD2008" s="92" t="s">
        <v>4</v>
      </c>
    </row>
    <row r="2009" spans="2:30" ht="19.7" customHeight="1">
      <c r="B2009" s="82" t="s">
        <v>1432</v>
      </c>
      <c r="C2009" s="83" t="s">
        <v>1433</v>
      </c>
      <c r="D2009" s="84"/>
      <c r="E2009" s="84"/>
      <c r="F2009" s="84"/>
      <c r="G2009" s="84"/>
      <c r="H2009" s="84"/>
      <c r="I2009" s="84"/>
      <c r="J2009" s="84"/>
      <c r="K2009" s="84"/>
      <c r="L2009" s="84"/>
      <c r="M2009" s="84"/>
      <c r="N2009" s="84"/>
      <c r="O2009" s="84"/>
      <c r="P2009" s="84"/>
      <c r="Q2009" s="84"/>
      <c r="R2009" s="84"/>
      <c r="S2009" s="84"/>
      <c r="T2009" s="84"/>
      <c r="U2009" s="84"/>
      <c r="V2009" s="84"/>
      <c r="W2009" s="84"/>
      <c r="X2009" s="84"/>
      <c r="Y2009" s="84"/>
      <c r="Z2009" s="85" t="str">
        <f>TEXT(AA2009+AB2009+AC2009,"#,##0")</f>
        <v>493</v>
      </c>
      <c r="AA2009" s="86">
        <f>TRUNC(AA2010)</f>
        <v>0</v>
      </c>
      <c r="AB2009" s="86">
        <f>TRUNC(AB2010)</f>
        <v>0</v>
      </c>
      <c r="AC2009" s="86">
        <f>TRUNC(AC2010)</f>
        <v>493</v>
      </c>
      <c r="AD2009" s="87"/>
    </row>
    <row r="2010" spans="2:30" ht="19.7" customHeight="1">
      <c r="B2010" s="88" t="s">
        <v>592</v>
      </c>
      <c r="C2010" s="89" t="s">
        <v>4</v>
      </c>
      <c r="D2010" s="471">
        <v>3187</v>
      </c>
      <c r="E2010" s="471"/>
      <c r="F2010" s="471"/>
      <c r="G2010" s="471"/>
      <c r="H2010" s="471"/>
      <c r="I2010" s="471" t="s">
        <v>593</v>
      </c>
      <c r="J2010" s="471"/>
      <c r="K2010" s="476">
        <f>[186]기계경비적용기준!D7</f>
        <v>1153.3</v>
      </c>
      <c r="L2010" s="471"/>
      <c r="M2010" s="471"/>
      <c r="N2010" s="84" t="s">
        <v>594</v>
      </c>
      <c r="O2010" s="471">
        <v>1344</v>
      </c>
      <c r="P2010" s="471"/>
      <c r="Q2010" s="471"/>
      <c r="R2010" s="84" t="s">
        <v>594</v>
      </c>
      <c r="S2010" s="471" t="s">
        <v>595</v>
      </c>
      <c r="T2010" s="471"/>
      <c r="U2010" s="471"/>
      <c r="V2010" s="84"/>
      <c r="W2010" s="84"/>
      <c r="X2010" s="84"/>
      <c r="Y2010" s="84"/>
      <c r="Z2010" s="90"/>
      <c r="AA2010" s="91"/>
      <c r="AB2010" s="91"/>
      <c r="AC2010" s="91">
        <f>TRUNC(TRUNC(D2010*K2010)/1000) * 1000*O2010*0.0000001</f>
        <v>493.91999999999996</v>
      </c>
      <c r="AD2010" s="92" t="s">
        <v>4</v>
      </c>
    </row>
    <row r="2011" spans="2:30" ht="19.7" customHeight="1">
      <c r="B2011" s="101" t="s">
        <v>4</v>
      </c>
      <c r="C2011" s="102" t="s">
        <v>4</v>
      </c>
      <c r="D2011" s="103"/>
      <c r="E2011" s="103"/>
      <c r="F2011" s="103"/>
      <c r="G2011" s="103"/>
      <c r="H2011" s="103"/>
      <c r="I2011" s="103"/>
      <c r="J2011" s="103"/>
      <c r="K2011" s="103"/>
      <c r="L2011" s="103"/>
      <c r="M2011" s="103"/>
      <c r="N2011" s="103"/>
      <c r="O2011" s="103"/>
      <c r="P2011" s="103"/>
      <c r="Q2011" s="103"/>
      <c r="R2011" s="103"/>
      <c r="S2011" s="103"/>
      <c r="T2011" s="103"/>
      <c r="U2011" s="103"/>
      <c r="V2011" s="103"/>
      <c r="W2011" s="103"/>
      <c r="X2011" s="103"/>
      <c r="Y2011" s="103"/>
      <c r="Z2011" s="104"/>
      <c r="AA2011" s="105"/>
      <c r="AB2011" s="105"/>
      <c r="AC2011" s="105"/>
      <c r="AD2011" s="106" t="s">
        <v>4</v>
      </c>
    </row>
    <row r="2012" spans="2:30" ht="19.7" customHeight="1">
      <c r="B2012" s="82" t="s">
        <v>1434</v>
      </c>
      <c r="C2012" s="83" t="s">
        <v>1435</v>
      </c>
      <c r="D2012" s="84"/>
      <c r="E2012" s="84"/>
      <c r="F2012" s="84"/>
      <c r="G2012" s="84"/>
      <c r="H2012" s="84"/>
      <c r="I2012" s="84"/>
      <c r="J2012" s="84"/>
      <c r="K2012" s="84"/>
      <c r="L2012" s="84"/>
      <c r="M2012" s="84"/>
      <c r="N2012" s="84"/>
      <c r="O2012" s="84"/>
      <c r="P2012" s="84"/>
      <c r="Q2012" s="84"/>
      <c r="R2012" s="84"/>
      <c r="S2012" s="84"/>
      <c r="T2012" s="84"/>
      <c r="U2012" s="84"/>
      <c r="V2012" s="84"/>
      <c r="W2012" s="84"/>
      <c r="X2012" s="84"/>
      <c r="Y2012" s="84"/>
      <c r="Z2012" s="85" t="str">
        <f>TEXT(AA2012+AB2012+AC2012,"#,##0")</f>
        <v>529</v>
      </c>
      <c r="AA2012" s="86">
        <f>TRUNC(AA2013)</f>
        <v>0</v>
      </c>
      <c r="AB2012" s="86">
        <f>TRUNC(AB2013)</f>
        <v>0</v>
      </c>
      <c r="AC2012" s="86">
        <f>TRUNC(AC2013)</f>
        <v>529</v>
      </c>
      <c r="AD2012" s="87"/>
    </row>
    <row r="2013" spans="2:30" ht="19.7" customHeight="1">
      <c r="B2013" s="88" t="s">
        <v>592</v>
      </c>
      <c r="C2013" s="89" t="s">
        <v>4</v>
      </c>
      <c r="D2013" s="471">
        <v>3414</v>
      </c>
      <c r="E2013" s="471"/>
      <c r="F2013" s="471"/>
      <c r="G2013" s="471"/>
      <c r="H2013" s="471"/>
      <c r="I2013" s="471" t="s">
        <v>593</v>
      </c>
      <c r="J2013" s="471"/>
      <c r="K2013" s="476">
        <f>[186]기계경비적용기준!D7</f>
        <v>1153.3</v>
      </c>
      <c r="L2013" s="471"/>
      <c r="M2013" s="471"/>
      <c r="N2013" s="84" t="s">
        <v>594</v>
      </c>
      <c r="O2013" s="471">
        <v>1344</v>
      </c>
      <c r="P2013" s="471"/>
      <c r="Q2013" s="471"/>
      <c r="R2013" s="84" t="s">
        <v>594</v>
      </c>
      <c r="S2013" s="471" t="s">
        <v>595</v>
      </c>
      <c r="T2013" s="471"/>
      <c r="U2013" s="471"/>
      <c r="V2013" s="84"/>
      <c r="W2013" s="84"/>
      <c r="X2013" s="84"/>
      <c r="Y2013" s="84"/>
      <c r="Z2013" s="90"/>
      <c r="AA2013" s="91"/>
      <c r="AB2013" s="91"/>
      <c r="AC2013" s="91">
        <f>TRUNC(TRUNC(D2013*K2013)/1000) * 1000*O2013*0.0000001</f>
        <v>529.13279999999997</v>
      </c>
      <c r="AD2013" s="92" t="s">
        <v>4</v>
      </c>
    </row>
    <row r="2014" spans="2:30" ht="19.7" customHeight="1">
      <c r="B2014" s="88" t="s">
        <v>4</v>
      </c>
      <c r="C2014" s="89" t="s">
        <v>4</v>
      </c>
      <c r="D2014" s="84"/>
      <c r="E2014" s="84"/>
      <c r="F2014" s="84"/>
      <c r="G2014" s="84"/>
      <c r="H2014" s="84"/>
      <c r="I2014" s="84"/>
      <c r="J2014" s="84"/>
      <c r="K2014" s="84"/>
      <c r="L2014" s="84"/>
      <c r="M2014" s="84"/>
      <c r="N2014" s="84"/>
      <c r="O2014" s="84"/>
      <c r="P2014" s="84"/>
      <c r="Q2014" s="84"/>
      <c r="R2014" s="84"/>
      <c r="S2014" s="84"/>
      <c r="T2014" s="84"/>
      <c r="U2014" s="84"/>
      <c r="V2014" s="84"/>
      <c r="W2014" s="84"/>
      <c r="X2014" s="84"/>
      <c r="Y2014" s="84"/>
      <c r="Z2014" s="90"/>
      <c r="AA2014" s="91"/>
      <c r="AB2014" s="91"/>
      <c r="AC2014" s="91"/>
      <c r="AD2014" s="92" t="s">
        <v>4</v>
      </c>
    </row>
    <row r="2015" spans="2:30" ht="19.7" customHeight="1">
      <c r="B2015" s="82" t="s">
        <v>1436</v>
      </c>
      <c r="C2015" s="83" t="s">
        <v>1437</v>
      </c>
      <c r="D2015" s="84"/>
      <c r="E2015" s="84"/>
      <c r="F2015" s="84"/>
      <c r="G2015" s="84"/>
      <c r="H2015" s="84"/>
      <c r="I2015" s="84"/>
      <c r="J2015" s="84"/>
      <c r="K2015" s="84"/>
      <c r="L2015" s="84"/>
      <c r="M2015" s="84"/>
      <c r="N2015" s="84"/>
      <c r="O2015" s="84"/>
      <c r="P2015" s="84"/>
      <c r="Q2015" s="84"/>
      <c r="R2015" s="84"/>
      <c r="S2015" s="84"/>
      <c r="T2015" s="84"/>
      <c r="U2015" s="84"/>
      <c r="V2015" s="84"/>
      <c r="W2015" s="84"/>
      <c r="X2015" s="84"/>
      <c r="Y2015" s="84"/>
      <c r="Z2015" s="85" t="str">
        <f>TEXT(AA2015+AB2015+AC2015,"#,##0")</f>
        <v>561</v>
      </c>
      <c r="AA2015" s="86">
        <f>TRUNC(AA2016)</f>
        <v>0</v>
      </c>
      <c r="AB2015" s="86">
        <f>TRUNC(AB2016)</f>
        <v>0</v>
      </c>
      <c r="AC2015" s="86">
        <f>TRUNC(AC2016)</f>
        <v>561</v>
      </c>
      <c r="AD2015" s="87"/>
    </row>
    <row r="2016" spans="2:30" ht="19.7" customHeight="1">
      <c r="B2016" s="88" t="s">
        <v>592</v>
      </c>
      <c r="C2016" s="89" t="s">
        <v>4</v>
      </c>
      <c r="D2016" s="471">
        <v>3626</v>
      </c>
      <c r="E2016" s="471"/>
      <c r="F2016" s="471"/>
      <c r="G2016" s="471"/>
      <c r="H2016" s="471"/>
      <c r="I2016" s="471" t="s">
        <v>593</v>
      </c>
      <c r="J2016" s="471"/>
      <c r="K2016" s="476">
        <f>[186]기계경비적용기준!D7</f>
        <v>1153.3</v>
      </c>
      <c r="L2016" s="471"/>
      <c r="M2016" s="471"/>
      <c r="N2016" s="84" t="s">
        <v>594</v>
      </c>
      <c r="O2016" s="471">
        <v>1344</v>
      </c>
      <c r="P2016" s="471"/>
      <c r="Q2016" s="471"/>
      <c r="R2016" s="84" t="s">
        <v>594</v>
      </c>
      <c r="S2016" s="471" t="s">
        <v>595</v>
      </c>
      <c r="T2016" s="471"/>
      <c r="U2016" s="471"/>
      <c r="V2016" s="84"/>
      <c r="W2016" s="84"/>
      <c r="X2016" s="84"/>
      <c r="Y2016" s="84"/>
      <c r="Z2016" s="90"/>
      <c r="AA2016" s="91"/>
      <c r="AB2016" s="91"/>
      <c r="AC2016" s="91">
        <f>TRUNC(TRUNC(D2016*K2016)/1000) * 1000*O2016*0.0000001</f>
        <v>561.92639999999994</v>
      </c>
      <c r="AD2016" s="92" t="s">
        <v>4</v>
      </c>
    </row>
    <row r="2017" spans="2:30" ht="19.7" customHeight="1">
      <c r="B2017" s="88" t="s">
        <v>4</v>
      </c>
      <c r="C2017" s="89" t="s">
        <v>4</v>
      </c>
      <c r="D2017" s="84"/>
      <c r="E2017" s="84"/>
      <c r="F2017" s="84"/>
      <c r="G2017" s="84"/>
      <c r="H2017" s="84"/>
      <c r="I2017" s="84"/>
      <c r="J2017" s="84"/>
      <c r="K2017" s="84"/>
      <c r="L2017" s="84"/>
      <c r="M2017" s="84"/>
      <c r="N2017" s="84"/>
      <c r="O2017" s="84"/>
      <c r="P2017" s="84"/>
      <c r="Q2017" s="84"/>
      <c r="R2017" s="84"/>
      <c r="S2017" s="84"/>
      <c r="T2017" s="84"/>
      <c r="U2017" s="84"/>
      <c r="V2017" s="84"/>
      <c r="W2017" s="84"/>
      <c r="X2017" s="84"/>
      <c r="Y2017" s="84"/>
      <c r="Z2017" s="90"/>
      <c r="AA2017" s="91"/>
      <c r="AB2017" s="91"/>
      <c r="AC2017" s="91"/>
      <c r="AD2017" s="92" t="s">
        <v>4</v>
      </c>
    </row>
    <row r="2018" spans="2:30" ht="19.7" customHeight="1">
      <c r="B2018" s="82" t="s">
        <v>1438</v>
      </c>
      <c r="C2018" s="83" t="s">
        <v>1439</v>
      </c>
      <c r="D2018" s="84"/>
      <c r="E2018" s="84"/>
      <c r="F2018" s="84"/>
      <c r="G2018" s="84"/>
      <c r="H2018" s="84"/>
      <c r="I2018" s="84"/>
      <c r="J2018" s="84"/>
      <c r="K2018" s="84"/>
      <c r="L2018" s="84"/>
      <c r="M2018" s="84"/>
      <c r="N2018" s="84"/>
      <c r="O2018" s="84"/>
      <c r="P2018" s="84"/>
      <c r="Q2018" s="84"/>
      <c r="R2018" s="84"/>
      <c r="S2018" s="84"/>
      <c r="T2018" s="84"/>
      <c r="U2018" s="84"/>
      <c r="V2018" s="84"/>
      <c r="W2018" s="84"/>
      <c r="X2018" s="84"/>
      <c r="Y2018" s="84"/>
      <c r="Z2018" s="85" t="str">
        <f>TEXT(AA2018+AB2018+AC2018,"#,##0")</f>
        <v>53</v>
      </c>
      <c r="AA2018" s="86">
        <f>TRUNC(AA2019)</f>
        <v>0</v>
      </c>
      <c r="AB2018" s="86">
        <f>TRUNC(AB2019)</f>
        <v>0</v>
      </c>
      <c r="AC2018" s="86">
        <f>TRUNC(AC2019)</f>
        <v>53</v>
      </c>
      <c r="AD2018" s="87"/>
    </row>
    <row r="2019" spans="2:30" ht="19.7" customHeight="1">
      <c r="B2019" s="88" t="s">
        <v>592</v>
      </c>
      <c r="C2019" s="89" t="s">
        <v>4</v>
      </c>
      <c r="D2019" s="471">
        <v>379</v>
      </c>
      <c r="E2019" s="471"/>
      <c r="F2019" s="471"/>
      <c r="G2019" s="471"/>
      <c r="H2019" s="471"/>
      <c r="I2019" s="471" t="s">
        <v>593</v>
      </c>
      <c r="J2019" s="471"/>
      <c r="K2019" s="476">
        <f>[186]기계경비적용기준!D7</f>
        <v>1153.3</v>
      </c>
      <c r="L2019" s="471"/>
      <c r="M2019" s="471"/>
      <c r="N2019" s="84" t="s">
        <v>594</v>
      </c>
      <c r="O2019" s="471">
        <v>1233</v>
      </c>
      <c r="P2019" s="471"/>
      <c r="Q2019" s="471"/>
      <c r="R2019" s="84" t="s">
        <v>594</v>
      </c>
      <c r="S2019" s="471" t="s">
        <v>595</v>
      </c>
      <c r="T2019" s="471"/>
      <c r="U2019" s="471"/>
      <c r="V2019" s="84"/>
      <c r="W2019" s="84"/>
      <c r="X2019" s="84"/>
      <c r="Y2019" s="84"/>
      <c r="Z2019" s="90"/>
      <c r="AA2019" s="91"/>
      <c r="AB2019" s="91"/>
      <c r="AC2019" s="91">
        <f>TRUNC(TRUNC(D2019*K2019)/1000) * 1000*O2019*0.0000001</f>
        <v>53.882099999999994</v>
      </c>
      <c r="AD2019" s="92" t="s">
        <v>4</v>
      </c>
    </row>
    <row r="2020" spans="2:30" ht="19.7" customHeight="1">
      <c r="B2020" s="88" t="s">
        <v>4</v>
      </c>
      <c r="C2020" s="89" t="s">
        <v>4</v>
      </c>
      <c r="D2020" s="84"/>
      <c r="E2020" s="84"/>
      <c r="F2020" s="84"/>
      <c r="G2020" s="84"/>
      <c r="H2020" s="84"/>
      <c r="I2020" s="84"/>
      <c r="J2020" s="84"/>
      <c r="K2020" s="84"/>
      <c r="L2020" s="84"/>
      <c r="M2020" s="84"/>
      <c r="N2020" s="84"/>
      <c r="O2020" s="84"/>
      <c r="P2020" s="84"/>
      <c r="Q2020" s="84"/>
      <c r="R2020" s="84"/>
      <c r="S2020" s="84"/>
      <c r="T2020" s="84"/>
      <c r="U2020" s="84"/>
      <c r="V2020" s="84"/>
      <c r="W2020" s="84"/>
      <c r="X2020" s="84"/>
      <c r="Y2020" s="84"/>
      <c r="Z2020" s="90"/>
      <c r="AA2020" s="91"/>
      <c r="AB2020" s="91"/>
      <c r="AC2020" s="91"/>
      <c r="AD2020" s="92" t="s">
        <v>4</v>
      </c>
    </row>
    <row r="2021" spans="2:30" ht="19.7" customHeight="1">
      <c r="B2021" s="82" t="s">
        <v>1440</v>
      </c>
      <c r="C2021" s="83" t="s">
        <v>1441</v>
      </c>
      <c r="D2021" s="84"/>
      <c r="E2021" s="84"/>
      <c r="F2021" s="84"/>
      <c r="G2021" s="84"/>
      <c r="H2021" s="84"/>
      <c r="I2021" s="84"/>
      <c r="J2021" s="84"/>
      <c r="K2021" s="84"/>
      <c r="L2021" s="84"/>
      <c r="M2021" s="84"/>
      <c r="N2021" s="84"/>
      <c r="O2021" s="84"/>
      <c r="P2021" s="84"/>
      <c r="Q2021" s="84"/>
      <c r="R2021" s="84"/>
      <c r="S2021" s="84"/>
      <c r="T2021" s="84"/>
      <c r="U2021" s="84"/>
      <c r="V2021" s="84"/>
      <c r="W2021" s="84"/>
      <c r="X2021" s="84"/>
      <c r="Y2021" s="84"/>
      <c r="Z2021" s="85" t="str">
        <f>TEXT(AA2021+AB2021+AC2021,"#,##0")</f>
        <v>139</v>
      </c>
      <c r="AA2021" s="86">
        <f>TRUNC(AA2022)</f>
        <v>0</v>
      </c>
      <c r="AB2021" s="86">
        <f>TRUNC(AB2022)</f>
        <v>0</v>
      </c>
      <c r="AC2021" s="86">
        <f>TRUNC(AC2022)</f>
        <v>139</v>
      </c>
      <c r="AD2021" s="87"/>
    </row>
    <row r="2022" spans="2:30" ht="19.7" customHeight="1">
      <c r="B2022" s="88" t="s">
        <v>592</v>
      </c>
      <c r="C2022" s="89" t="s">
        <v>4</v>
      </c>
      <c r="D2022" s="471">
        <v>982</v>
      </c>
      <c r="E2022" s="471"/>
      <c r="F2022" s="471"/>
      <c r="G2022" s="471"/>
      <c r="H2022" s="471"/>
      <c r="I2022" s="471" t="s">
        <v>593</v>
      </c>
      <c r="J2022" s="471"/>
      <c r="K2022" s="476">
        <f>[186]기계경비적용기준!D7</f>
        <v>1153.3</v>
      </c>
      <c r="L2022" s="471"/>
      <c r="M2022" s="471"/>
      <c r="N2022" s="84" t="s">
        <v>594</v>
      </c>
      <c r="O2022" s="471">
        <v>1233</v>
      </c>
      <c r="P2022" s="471"/>
      <c r="Q2022" s="471"/>
      <c r="R2022" s="84" t="s">
        <v>594</v>
      </c>
      <c r="S2022" s="471" t="s">
        <v>595</v>
      </c>
      <c r="T2022" s="471"/>
      <c r="U2022" s="471"/>
      <c r="V2022" s="84"/>
      <c r="W2022" s="84"/>
      <c r="X2022" s="84"/>
      <c r="Y2022" s="84"/>
      <c r="Z2022" s="90"/>
      <c r="AA2022" s="91"/>
      <c r="AB2022" s="91"/>
      <c r="AC2022" s="91">
        <f>TRUNC(TRUNC(D2022*K2022)/1000) * 1000*O2022*0.0000001</f>
        <v>139.57559999999998</v>
      </c>
      <c r="AD2022" s="92" t="s">
        <v>4</v>
      </c>
    </row>
    <row r="2023" spans="2:30" ht="19.7" customHeight="1">
      <c r="B2023" s="88" t="s">
        <v>4</v>
      </c>
      <c r="C2023" s="89" t="s">
        <v>4</v>
      </c>
      <c r="D2023" s="84"/>
      <c r="E2023" s="84"/>
      <c r="F2023" s="84"/>
      <c r="G2023" s="84"/>
      <c r="H2023" s="84"/>
      <c r="I2023" s="84"/>
      <c r="J2023" s="84"/>
      <c r="K2023" s="84"/>
      <c r="L2023" s="84"/>
      <c r="M2023" s="84"/>
      <c r="N2023" s="84"/>
      <c r="O2023" s="84"/>
      <c r="P2023" s="84"/>
      <c r="Q2023" s="84"/>
      <c r="R2023" s="84"/>
      <c r="S2023" s="84"/>
      <c r="T2023" s="84"/>
      <c r="U2023" s="84"/>
      <c r="V2023" s="84"/>
      <c r="W2023" s="84"/>
      <c r="X2023" s="84"/>
      <c r="Y2023" s="84"/>
      <c r="Z2023" s="90"/>
      <c r="AA2023" s="91"/>
      <c r="AB2023" s="91"/>
      <c r="AC2023" s="91"/>
      <c r="AD2023" s="92" t="s">
        <v>4</v>
      </c>
    </row>
    <row r="2024" spans="2:30" ht="19.7" customHeight="1">
      <c r="B2024" s="82" t="s">
        <v>1442</v>
      </c>
      <c r="C2024" s="83" t="s">
        <v>1443</v>
      </c>
      <c r="D2024" s="84"/>
      <c r="E2024" s="84"/>
      <c r="F2024" s="84"/>
      <c r="G2024" s="84"/>
      <c r="H2024" s="84"/>
      <c r="I2024" s="84"/>
      <c r="J2024" s="84"/>
      <c r="K2024" s="84"/>
      <c r="L2024" s="84"/>
      <c r="M2024" s="84"/>
      <c r="N2024" s="84"/>
      <c r="O2024" s="84"/>
      <c r="P2024" s="84"/>
      <c r="Q2024" s="84"/>
      <c r="R2024" s="84"/>
      <c r="S2024" s="84"/>
      <c r="T2024" s="84"/>
      <c r="U2024" s="84"/>
      <c r="V2024" s="84"/>
      <c r="W2024" s="84"/>
      <c r="X2024" s="84"/>
      <c r="Y2024" s="84"/>
      <c r="Z2024" s="85" t="str">
        <f>TEXT(AA2024+AB2024+AC2024,"#,##0")</f>
        <v>199</v>
      </c>
      <c r="AA2024" s="86">
        <f>TRUNC(AA2025)</f>
        <v>0</v>
      </c>
      <c r="AB2024" s="86">
        <f>TRUNC(AB2025)</f>
        <v>0</v>
      </c>
      <c r="AC2024" s="86">
        <f>TRUNC(AC2025)</f>
        <v>199</v>
      </c>
      <c r="AD2024" s="87"/>
    </row>
    <row r="2025" spans="2:30" ht="19.7" customHeight="1">
      <c r="B2025" s="88" t="s">
        <v>592</v>
      </c>
      <c r="C2025" s="89" t="s">
        <v>4</v>
      </c>
      <c r="D2025" s="471">
        <v>1405</v>
      </c>
      <c r="E2025" s="471"/>
      <c r="F2025" s="471"/>
      <c r="G2025" s="471"/>
      <c r="H2025" s="471"/>
      <c r="I2025" s="471" t="s">
        <v>593</v>
      </c>
      <c r="J2025" s="471"/>
      <c r="K2025" s="476">
        <f>[186]기계경비적용기준!D7</f>
        <v>1153.3</v>
      </c>
      <c r="L2025" s="471"/>
      <c r="M2025" s="471"/>
      <c r="N2025" s="84" t="s">
        <v>594</v>
      </c>
      <c r="O2025" s="471">
        <v>1233</v>
      </c>
      <c r="P2025" s="471"/>
      <c r="Q2025" s="471"/>
      <c r="R2025" s="84" t="s">
        <v>594</v>
      </c>
      <c r="S2025" s="471" t="s">
        <v>595</v>
      </c>
      <c r="T2025" s="471"/>
      <c r="U2025" s="471"/>
      <c r="V2025" s="84"/>
      <c r="W2025" s="84"/>
      <c r="X2025" s="84"/>
      <c r="Y2025" s="84"/>
      <c r="Z2025" s="90"/>
      <c r="AA2025" s="91"/>
      <c r="AB2025" s="91"/>
      <c r="AC2025" s="91">
        <f>TRUNC(TRUNC(D2025*K2025)/1000) * 1000*O2025*0.0000001</f>
        <v>199.74599999999998</v>
      </c>
      <c r="AD2025" s="92" t="s">
        <v>4</v>
      </c>
    </row>
    <row r="2026" spans="2:30" ht="19.7" customHeight="1">
      <c r="B2026" s="88" t="s">
        <v>4</v>
      </c>
      <c r="C2026" s="89" t="s">
        <v>4</v>
      </c>
      <c r="D2026" s="84"/>
      <c r="E2026" s="84"/>
      <c r="F2026" s="84"/>
      <c r="G2026" s="84"/>
      <c r="H2026" s="84"/>
      <c r="I2026" s="84"/>
      <c r="J2026" s="84"/>
      <c r="K2026" s="84"/>
      <c r="L2026" s="84"/>
      <c r="M2026" s="84"/>
      <c r="N2026" s="84"/>
      <c r="O2026" s="84"/>
      <c r="P2026" s="84"/>
      <c r="Q2026" s="84"/>
      <c r="R2026" s="84"/>
      <c r="S2026" s="84"/>
      <c r="T2026" s="84"/>
      <c r="U2026" s="84"/>
      <c r="V2026" s="84"/>
      <c r="W2026" s="84"/>
      <c r="X2026" s="84"/>
      <c r="Y2026" s="84"/>
      <c r="Z2026" s="90"/>
      <c r="AA2026" s="91"/>
      <c r="AB2026" s="91"/>
      <c r="AC2026" s="91"/>
      <c r="AD2026" s="92" t="s">
        <v>4</v>
      </c>
    </row>
    <row r="2027" spans="2:30" ht="19.7" customHeight="1">
      <c r="B2027" s="82" t="s">
        <v>1444</v>
      </c>
      <c r="C2027" s="83" t="s">
        <v>1445</v>
      </c>
      <c r="D2027" s="84"/>
      <c r="E2027" s="84"/>
      <c r="F2027" s="84"/>
      <c r="G2027" s="84"/>
      <c r="H2027" s="84"/>
      <c r="I2027" s="84"/>
      <c r="J2027" s="84"/>
      <c r="K2027" s="84"/>
      <c r="L2027" s="84"/>
      <c r="M2027" s="84"/>
      <c r="N2027" s="84"/>
      <c r="O2027" s="84"/>
      <c r="P2027" s="84"/>
      <c r="Q2027" s="84"/>
      <c r="R2027" s="84"/>
      <c r="S2027" s="84"/>
      <c r="T2027" s="84"/>
      <c r="U2027" s="84"/>
      <c r="V2027" s="84"/>
      <c r="W2027" s="84"/>
      <c r="X2027" s="84"/>
      <c r="Y2027" s="84"/>
      <c r="Z2027" s="85" t="str">
        <f>TEXT(AA2027+AB2027+AC2027,"#,##0")</f>
        <v>214</v>
      </c>
      <c r="AA2027" s="86">
        <f>TRUNC(AA2028)</f>
        <v>0</v>
      </c>
      <c r="AB2027" s="86">
        <f>TRUNC(AB2028)</f>
        <v>0</v>
      </c>
      <c r="AC2027" s="86">
        <f>TRUNC(AC2028)</f>
        <v>214</v>
      </c>
      <c r="AD2027" s="87"/>
    </row>
    <row r="2028" spans="2:30" ht="19.7" customHeight="1">
      <c r="B2028" s="88" t="s">
        <v>592</v>
      </c>
      <c r="C2028" s="89" t="s">
        <v>4</v>
      </c>
      <c r="D2028" s="471">
        <v>1512</v>
      </c>
      <c r="E2028" s="471"/>
      <c r="F2028" s="471"/>
      <c r="G2028" s="471"/>
      <c r="H2028" s="471"/>
      <c r="I2028" s="471" t="s">
        <v>593</v>
      </c>
      <c r="J2028" s="471"/>
      <c r="K2028" s="476">
        <f>[186]기계경비적용기준!D7</f>
        <v>1153.3</v>
      </c>
      <c r="L2028" s="471"/>
      <c r="M2028" s="471"/>
      <c r="N2028" s="84" t="s">
        <v>594</v>
      </c>
      <c r="O2028" s="471">
        <v>1233</v>
      </c>
      <c r="P2028" s="471"/>
      <c r="Q2028" s="471"/>
      <c r="R2028" s="84" t="s">
        <v>594</v>
      </c>
      <c r="S2028" s="471" t="s">
        <v>595</v>
      </c>
      <c r="T2028" s="471"/>
      <c r="U2028" s="471"/>
      <c r="V2028" s="84"/>
      <c r="W2028" s="84"/>
      <c r="X2028" s="84"/>
      <c r="Y2028" s="84"/>
      <c r="Z2028" s="90"/>
      <c r="AA2028" s="91"/>
      <c r="AB2028" s="91"/>
      <c r="AC2028" s="91">
        <f>TRUNC(TRUNC(D2028*K2028)/1000) * 1000*O2028*0.0000001</f>
        <v>214.9119</v>
      </c>
      <c r="AD2028" s="92" t="s">
        <v>4</v>
      </c>
    </row>
    <row r="2029" spans="2:30" ht="19.7" customHeight="1">
      <c r="B2029" s="88" t="s">
        <v>4</v>
      </c>
      <c r="C2029" s="89" t="s">
        <v>4</v>
      </c>
      <c r="D2029" s="84"/>
      <c r="E2029" s="84"/>
      <c r="F2029" s="84"/>
      <c r="G2029" s="84"/>
      <c r="H2029" s="84"/>
      <c r="I2029" s="84"/>
      <c r="J2029" s="84"/>
      <c r="K2029" s="84"/>
      <c r="L2029" s="84"/>
      <c r="M2029" s="84"/>
      <c r="N2029" s="84"/>
      <c r="O2029" s="84"/>
      <c r="P2029" s="84"/>
      <c r="Q2029" s="84"/>
      <c r="R2029" s="84"/>
      <c r="S2029" s="84"/>
      <c r="T2029" s="84"/>
      <c r="U2029" s="84"/>
      <c r="V2029" s="84"/>
      <c r="W2029" s="84"/>
      <c r="X2029" s="84"/>
      <c r="Y2029" s="84"/>
      <c r="Z2029" s="90"/>
      <c r="AA2029" s="91"/>
      <c r="AB2029" s="91"/>
      <c r="AC2029" s="91"/>
      <c r="AD2029" s="92" t="s">
        <v>4</v>
      </c>
    </row>
    <row r="2030" spans="2:30" ht="19.7" customHeight="1">
      <c r="B2030" s="82" t="s">
        <v>1446</v>
      </c>
      <c r="C2030" s="83" t="s">
        <v>1447</v>
      </c>
      <c r="D2030" s="84"/>
      <c r="E2030" s="84"/>
      <c r="F2030" s="84"/>
      <c r="G2030" s="84"/>
      <c r="H2030" s="84"/>
      <c r="I2030" s="84"/>
      <c r="J2030" s="84"/>
      <c r="K2030" s="84"/>
      <c r="L2030" s="84"/>
      <c r="M2030" s="84"/>
      <c r="N2030" s="84"/>
      <c r="O2030" s="84"/>
      <c r="P2030" s="84"/>
      <c r="Q2030" s="84"/>
      <c r="R2030" s="84"/>
      <c r="S2030" s="84"/>
      <c r="T2030" s="84"/>
      <c r="U2030" s="84"/>
      <c r="V2030" s="84"/>
      <c r="W2030" s="84"/>
      <c r="X2030" s="84"/>
      <c r="Y2030" s="84"/>
      <c r="Z2030" s="85" t="str">
        <f>TEXT(AA2030+AB2030+AC2030,"#,##0")</f>
        <v>407,945</v>
      </c>
      <c r="AA2030" s="86">
        <f>TRUNC(AA2031+AA2032+AA2033+AA2034+AA2035+AA2036+AA2037)</f>
        <v>254770</v>
      </c>
      <c r="AB2030" s="86">
        <f>TRUNC(AB2031+AB2032+AB2033+AB2034+AB2035+AB2036+AB2037)</f>
        <v>101930</v>
      </c>
      <c r="AC2030" s="86">
        <f>TRUNC(AC2031+AC2032+AC2033+AC2034+AC2035+AC2036+AC2037)</f>
        <v>51245</v>
      </c>
      <c r="AD2030" s="87"/>
    </row>
    <row r="2031" spans="2:30" ht="19.7" customHeight="1">
      <c r="B2031" s="88" t="s">
        <v>592</v>
      </c>
      <c r="C2031" s="89" t="s">
        <v>4</v>
      </c>
      <c r="D2031" s="471">
        <v>594037</v>
      </c>
      <c r="E2031" s="471"/>
      <c r="F2031" s="471"/>
      <c r="G2031" s="471"/>
      <c r="H2031" s="471"/>
      <c r="I2031" s="471" t="s">
        <v>593</v>
      </c>
      <c r="J2031" s="471"/>
      <c r="K2031" s="476">
        <f>[186]기계경비적용기준!D7</f>
        <v>1153.3</v>
      </c>
      <c r="L2031" s="471"/>
      <c r="M2031" s="471"/>
      <c r="N2031" s="84" t="s">
        <v>594</v>
      </c>
      <c r="O2031" s="471">
        <v>748</v>
      </c>
      <c r="P2031" s="471"/>
      <c r="Q2031" s="471"/>
      <c r="R2031" s="84" t="s">
        <v>594</v>
      </c>
      <c r="S2031" s="471" t="s">
        <v>595</v>
      </c>
      <c r="T2031" s="471"/>
      <c r="U2031" s="471"/>
      <c r="V2031" s="84"/>
      <c r="W2031" s="84"/>
      <c r="X2031" s="84"/>
      <c r="Y2031" s="84"/>
      <c r="Z2031" s="90"/>
      <c r="AA2031" s="91"/>
      <c r="AB2031" s="91"/>
      <c r="AC2031" s="91">
        <f>TRUNC(TRUNC(D2031*K2031)/1000) * 1000*O2031*0.0000001</f>
        <v>51245.6296</v>
      </c>
      <c r="AD2031" s="92" t="s">
        <v>4</v>
      </c>
    </row>
    <row r="2032" spans="2:30" ht="19.7" customHeight="1">
      <c r="B2032" s="88" t="s">
        <v>596</v>
      </c>
      <c r="C2032" s="89" t="s">
        <v>597</v>
      </c>
      <c r="D2032" s="470">
        <v>50.1</v>
      </c>
      <c r="E2032" s="471"/>
      <c r="F2032" s="471"/>
      <c r="G2032" s="471"/>
      <c r="H2032" s="84" t="s">
        <v>598</v>
      </c>
      <c r="I2032" s="84" t="s">
        <v>594</v>
      </c>
      <c r="J2032" s="471">
        <f>[186]자재단가!R6</f>
        <v>1496</v>
      </c>
      <c r="K2032" s="471"/>
      <c r="L2032" s="471"/>
      <c r="M2032" s="471"/>
      <c r="N2032" s="84"/>
      <c r="O2032" s="84"/>
      <c r="P2032" s="84"/>
      <c r="Q2032" s="84"/>
      <c r="R2032" s="84"/>
      <c r="S2032" s="84"/>
      <c r="T2032" s="84"/>
      <c r="U2032" s="84"/>
      <c r="V2032" s="84"/>
      <c r="W2032" s="84"/>
      <c r="X2032" s="84"/>
      <c r="Y2032" s="84"/>
      <c r="Z2032" s="90"/>
      <c r="AA2032" s="91"/>
      <c r="AB2032" s="91">
        <f>TRUNC(D2032*J2032,0)</f>
        <v>74949</v>
      </c>
      <c r="AC2032" s="91"/>
      <c r="AD2032" s="92" t="s">
        <v>4</v>
      </c>
    </row>
    <row r="2033" spans="2:30" ht="19.7" customHeight="1">
      <c r="B2033" s="88" t="s">
        <v>903</v>
      </c>
      <c r="C2033" s="89" t="s">
        <v>600</v>
      </c>
      <c r="D2033" s="470">
        <v>36</v>
      </c>
      <c r="E2033" s="471"/>
      <c r="F2033" s="471"/>
      <c r="G2033" s="471"/>
      <c r="H2033" s="84" t="s">
        <v>601</v>
      </c>
      <c r="I2033" s="84" t="s">
        <v>594</v>
      </c>
      <c r="J2033" s="471">
        <f>AB2032</f>
        <v>74949</v>
      </c>
      <c r="K2033" s="471"/>
      <c r="L2033" s="471"/>
      <c r="M2033" s="471"/>
      <c r="N2033" s="84"/>
      <c r="O2033" s="84"/>
      <c r="P2033" s="84"/>
      <c r="Q2033" s="84"/>
      <c r="R2033" s="84"/>
      <c r="S2033" s="84"/>
      <c r="T2033" s="84"/>
      <c r="U2033" s="84"/>
      <c r="V2033" s="84"/>
      <c r="W2033" s="84"/>
      <c r="X2033" s="84"/>
      <c r="Y2033" s="84"/>
      <c r="Z2033" s="90"/>
      <c r="AA2033" s="91"/>
      <c r="AB2033" s="91">
        <f>TRUNC(D2033/100*J2033,0)</f>
        <v>26981</v>
      </c>
      <c r="AC2033" s="91"/>
      <c r="AD2033" s="92" t="s">
        <v>4</v>
      </c>
    </row>
    <row r="2034" spans="2:30" ht="19.7" customHeight="1">
      <c r="B2034" s="88" t="s">
        <v>1448</v>
      </c>
      <c r="C2034" s="89" t="s">
        <v>4</v>
      </c>
      <c r="D2034" s="472">
        <v>1</v>
      </c>
      <c r="E2034" s="471"/>
      <c r="F2034" s="471"/>
      <c r="G2034" s="84" t="s">
        <v>98</v>
      </c>
      <c r="H2034" s="84" t="s">
        <v>594</v>
      </c>
      <c r="I2034" s="471">
        <f>[186]노임단가!L62</f>
        <v>119215</v>
      </c>
      <c r="J2034" s="471"/>
      <c r="K2034" s="471"/>
      <c r="L2034" s="471"/>
      <c r="M2034" s="84" t="s">
        <v>594</v>
      </c>
      <c r="N2034" s="471" t="s">
        <v>1449</v>
      </c>
      <c r="O2034" s="471"/>
      <c r="P2034" s="471"/>
      <c r="Q2034" s="471"/>
      <c r="R2034" s="471"/>
      <c r="S2034" s="471"/>
      <c r="T2034" s="471"/>
      <c r="U2034" s="471"/>
      <c r="V2034" s="471"/>
      <c r="W2034" s="84"/>
      <c r="X2034" s="84"/>
      <c r="Y2034" s="84"/>
      <c r="Z2034" s="90"/>
      <c r="AA2034" s="91">
        <f>TRUNC(D2034*I2034*[186]기계경비적용기준!E19,0)</f>
        <v>39738</v>
      </c>
      <c r="AB2034" s="91"/>
      <c r="AC2034" s="91"/>
      <c r="AD2034" s="92" t="s">
        <v>4</v>
      </c>
    </row>
    <row r="2035" spans="2:30" ht="19.7" customHeight="1">
      <c r="B2035" s="88" t="s">
        <v>1450</v>
      </c>
      <c r="C2035" s="89" t="s">
        <v>4</v>
      </c>
      <c r="D2035" s="472">
        <v>2</v>
      </c>
      <c r="E2035" s="471"/>
      <c r="F2035" s="471"/>
      <c r="G2035" s="84" t="s">
        <v>98</v>
      </c>
      <c r="H2035" s="84" t="s">
        <v>594</v>
      </c>
      <c r="I2035" s="471">
        <f>[186]노임단가!L63</f>
        <v>98825</v>
      </c>
      <c r="J2035" s="471"/>
      <c r="K2035" s="471"/>
      <c r="L2035" s="471"/>
      <c r="M2035" s="84" t="s">
        <v>594</v>
      </c>
      <c r="N2035" s="471" t="s">
        <v>1449</v>
      </c>
      <c r="O2035" s="471"/>
      <c r="P2035" s="471"/>
      <c r="Q2035" s="471"/>
      <c r="R2035" s="471"/>
      <c r="S2035" s="471"/>
      <c r="T2035" s="471"/>
      <c r="U2035" s="471"/>
      <c r="V2035" s="471"/>
      <c r="W2035" s="84"/>
      <c r="X2035" s="84"/>
      <c r="Y2035" s="84"/>
      <c r="Z2035" s="90"/>
      <c r="AA2035" s="91">
        <f>TRUNC(D2035*I2035*[186]기계경비적용기준!E19,0)</f>
        <v>65883</v>
      </c>
      <c r="AB2035" s="91"/>
      <c r="AC2035" s="91"/>
      <c r="AD2035" s="92" t="s">
        <v>4</v>
      </c>
    </row>
    <row r="2036" spans="2:30" ht="19.7" customHeight="1">
      <c r="B2036" s="88" t="s">
        <v>1451</v>
      </c>
      <c r="C2036" s="89" t="s">
        <v>4</v>
      </c>
      <c r="D2036" s="472">
        <v>2</v>
      </c>
      <c r="E2036" s="471"/>
      <c r="F2036" s="471"/>
      <c r="G2036" s="84" t="s">
        <v>98</v>
      </c>
      <c r="H2036" s="84" t="s">
        <v>594</v>
      </c>
      <c r="I2036" s="471">
        <f>[186]노임단가!L66</f>
        <v>98299</v>
      </c>
      <c r="J2036" s="471"/>
      <c r="K2036" s="471"/>
      <c r="L2036" s="471"/>
      <c r="M2036" s="84" t="s">
        <v>594</v>
      </c>
      <c r="N2036" s="471" t="s">
        <v>1449</v>
      </c>
      <c r="O2036" s="471"/>
      <c r="P2036" s="471"/>
      <c r="Q2036" s="471"/>
      <c r="R2036" s="471"/>
      <c r="S2036" s="471"/>
      <c r="T2036" s="471"/>
      <c r="U2036" s="471"/>
      <c r="V2036" s="471"/>
      <c r="W2036" s="84"/>
      <c r="X2036" s="84"/>
      <c r="Y2036" s="84"/>
      <c r="Z2036" s="90"/>
      <c r="AA2036" s="91">
        <f>TRUNC(D2036*I2036*[186]기계경비적용기준!E19,0)</f>
        <v>65532</v>
      </c>
      <c r="AB2036" s="91"/>
      <c r="AC2036" s="91"/>
      <c r="AD2036" s="92" t="s">
        <v>4</v>
      </c>
    </row>
    <row r="2037" spans="2:30" ht="19.7" customHeight="1">
      <c r="B2037" s="101" t="s">
        <v>1452</v>
      </c>
      <c r="C2037" s="102" t="s">
        <v>4</v>
      </c>
      <c r="D2037" s="478">
        <v>3</v>
      </c>
      <c r="E2037" s="477"/>
      <c r="F2037" s="477"/>
      <c r="G2037" s="103" t="s">
        <v>98</v>
      </c>
      <c r="H2037" s="103" t="s">
        <v>594</v>
      </c>
      <c r="I2037" s="477">
        <f>[186]노임단가!L67</f>
        <v>83617</v>
      </c>
      <c r="J2037" s="477"/>
      <c r="K2037" s="477"/>
      <c r="L2037" s="477"/>
      <c r="M2037" s="103" t="s">
        <v>594</v>
      </c>
      <c r="N2037" s="477" t="s">
        <v>1449</v>
      </c>
      <c r="O2037" s="477"/>
      <c r="P2037" s="477"/>
      <c r="Q2037" s="477"/>
      <c r="R2037" s="477"/>
      <c r="S2037" s="477"/>
      <c r="T2037" s="477"/>
      <c r="U2037" s="477"/>
      <c r="V2037" s="477"/>
      <c r="W2037" s="103"/>
      <c r="X2037" s="103"/>
      <c r="Y2037" s="103"/>
      <c r="Z2037" s="104"/>
      <c r="AA2037" s="105">
        <f>TRUNC(D2037*I2037*[186]기계경비적용기준!E19,0)</f>
        <v>83617</v>
      </c>
      <c r="AB2037" s="105"/>
      <c r="AC2037" s="105"/>
      <c r="AD2037" s="106" t="s">
        <v>4</v>
      </c>
    </row>
    <row r="2038" spans="2:30" ht="19.7" customHeight="1">
      <c r="B2038" s="88" t="s">
        <v>4</v>
      </c>
      <c r="C2038" s="89" t="s">
        <v>4</v>
      </c>
      <c r="D2038" s="84"/>
      <c r="E2038" s="84"/>
      <c r="F2038" s="84"/>
      <c r="G2038" s="84"/>
      <c r="H2038" s="84"/>
      <c r="I2038" s="84"/>
      <c r="J2038" s="84"/>
      <c r="K2038" s="84"/>
      <c r="L2038" s="84"/>
      <c r="M2038" s="84"/>
      <c r="N2038" s="84"/>
      <c r="O2038" s="84"/>
      <c r="P2038" s="84"/>
      <c r="Q2038" s="84"/>
      <c r="R2038" s="84"/>
      <c r="S2038" s="84"/>
      <c r="T2038" s="84"/>
      <c r="U2038" s="84"/>
      <c r="V2038" s="84"/>
      <c r="W2038" s="84"/>
      <c r="X2038" s="84"/>
      <c r="Y2038" s="84"/>
      <c r="Z2038" s="90"/>
      <c r="AA2038" s="91"/>
      <c r="AB2038" s="91"/>
      <c r="AC2038" s="91"/>
      <c r="AD2038" s="92" t="s">
        <v>4</v>
      </c>
    </row>
    <row r="2039" spans="2:30" ht="19.7" customHeight="1">
      <c r="B2039" s="82" t="s">
        <v>1453</v>
      </c>
      <c r="C2039" s="83" t="s">
        <v>1454</v>
      </c>
      <c r="D2039" s="84"/>
      <c r="E2039" s="84"/>
      <c r="F2039" s="84"/>
      <c r="G2039" s="84"/>
      <c r="H2039" s="84"/>
      <c r="I2039" s="84"/>
      <c r="J2039" s="84"/>
      <c r="K2039" s="84"/>
      <c r="L2039" s="84"/>
      <c r="M2039" s="84"/>
      <c r="N2039" s="84"/>
      <c r="O2039" s="84"/>
      <c r="P2039" s="84"/>
      <c r="Q2039" s="84"/>
      <c r="R2039" s="84"/>
      <c r="S2039" s="84"/>
      <c r="T2039" s="84"/>
      <c r="U2039" s="84"/>
      <c r="V2039" s="84"/>
      <c r="W2039" s="84"/>
      <c r="X2039" s="84"/>
      <c r="Y2039" s="84"/>
      <c r="Z2039" s="85" t="str">
        <f>TEXT(AA2039+AB2039+AC2039,"#,##0")</f>
        <v>545,897</v>
      </c>
      <c r="AA2039" s="86">
        <f>TRUNC(AA2040+AA2041+AA2042+AA2043+AA2044+AA2045+AA2046)</f>
        <v>254770</v>
      </c>
      <c r="AB2039" s="86">
        <f>TRUNC(AB2040+AB2041+AB2042+AB2043+AB2044+AB2045+AB2046)</f>
        <v>193601</v>
      </c>
      <c r="AC2039" s="86">
        <f>TRUNC(AC2040+AC2041+AC2042+AC2043+AC2044+AC2045+AC2046)</f>
        <v>97526</v>
      </c>
      <c r="AD2039" s="87"/>
    </row>
    <row r="2040" spans="2:30" ht="19.7" customHeight="1">
      <c r="B2040" s="88" t="s">
        <v>592</v>
      </c>
      <c r="C2040" s="89" t="s">
        <v>4</v>
      </c>
      <c r="D2040" s="471">
        <v>1130520</v>
      </c>
      <c r="E2040" s="471"/>
      <c r="F2040" s="471"/>
      <c r="G2040" s="471"/>
      <c r="H2040" s="471"/>
      <c r="I2040" s="471" t="s">
        <v>593</v>
      </c>
      <c r="J2040" s="471"/>
      <c r="K2040" s="476">
        <f>[186]기계경비적용기준!D7</f>
        <v>1153.3</v>
      </c>
      <c r="L2040" s="471"/>
      <c r="M2040" s="471"/>
      <c r="N2040" s="84" t="s">
        <v>594</v>
      </c>
      <c r="O2040" s="471">
        <v>748</v>
      </c>
      <c r="P2040" s="471"/>
      <c r="Q2040" s="471"/>
      <c r="R2040" s="84" t="s">
        <v>594</v>
      </c>
      <c r="S2040" s="471" t="s">
        <v>595</v>
      </c>
      <c r="T2040" s="471"/>
      <c r="U2040" s="471"/>
      <c r="V2040" s="84"/>
      <c r="W2040" s="84"/>
      <c r="X2040" s="84"/>
      <c r="Y2040" s="84"/>
      <c r="Z2040" s="90"/>
      <c r="AA2040" s="91"/>
      <c r="AB2040" s="91"/>
      <c r="AC2040" s="91">
        <f>TRUNC(TRUNC(D2040*K2040)/1000) * 1000*O2040*0.0000001</f>
        <v>97526.334399999992</v>
      </c>
      <c r="AD2040" s="92" t="s">
        <v>4</v>
      </c>
    </row>
    <row r="2041" spans="2:30" ht="19.7" customHeight="1">
      <c r="B2041" s="88" t="s">
        <v>596</v>
      </c>
      <c r="C2041" s="89" t="s">
        <v>597</v>
      </c>
      <c r="D2041" s="470">
        <v>101.9</v>
      </c>
      <c r="E2041" s="471"/>
      <c r="F2041" s="471"/>
      <c r="G2041" s="471"/>
      <c r="H2041" s="84" t="s">
        <v>598</v>
      </c>
      <c r="I2041" s="84" t="s">
        <v>594</v>
      </c>
      <c r="J2041" s="471">
        <f>[186]자재단가!R6</f>
        <v>1496</v>
      </c>
      <c r="K2041" s="471"/>
      <c r="L2041" s="471"/>
      <c r="M2041" s="471"/>
      <c r="N2041" s="84"/>
      <c r="O2041" s="84"/>
      <c r="P2041" s="84"/>
      <c r="Q2041" s="84"/>
      <c r="R2041" s="84"/>
      <c r="S2041" s="84"/>
      <c r="T2041" s="84"/>
      <c r="U2041" s="84"/>
      <c r="V2041" s="84"/>
      <c r="W2041" s="84"/>
      <c r="X2041" s="84"/>
      <c r="Y2041" s="84"/>
      <c r="Z2041" s="90"/>
      <c r="AA2041" s="91"/>
      <c r="AB2041" s="91">
        <f>TRUNC(D2041*J2041,0)</f>
        <v>152442</v>
      </c>
      <c r="AC2041" s="91"/>
      <c r="AD2041" s="92" t="s">
        <v>4</v>
      </c>
    </row>
    <row r="2042" spans="2:30" ht="19.7" customHeight="1">
      <c r="B2042" s="88" t="s">
        <v>903</v>
      </c>
      <c r="C2042" s="89" t="s">
        <v>600</v>
      </c>
      <c r="D2042" s="470">
        <v>27</v>
      </c>
      <c r="E2042" s="471"/>
      <c r="F2042" s="471"/>
      <c r="G2042" s="471"/>
      <c r="H2042" s="84" t="s">
        <v>601</v>
      </c>
      <c r="I2042" s="84" t="s">
        <v>594</v>
      </c>
      <c r="J2042" s="471">
        <f>AB2041</f>
        <v>152442</v>
      </c>
      <c r="K2042" s="471"/>
      <c r="L2042" s="471"/>
      <c r="M2042" s="471"/>
      <c r="N2042" s="84"/>
      <c r="O2042" s="84"/>
      <c r="P2042" s="84"/>
      <c r="Q2042" s="84"/>
      <c r="R2042" s="84"/>
      <c r="S2042" s="84"/>
      <c r="T2042" s="84"/>
      <c r="U2042" s="84"/>
      <c r="V2042" s="84"/>
      <c r="W2042" s="84"/>
      <c r="X2042" s="84"/>
      <c r="Y2042" s="84"/>
      <c r="Z2042" s="90"/>
      <c r="AA2042" s="91"/>
      <c r="AB2042" s="91">
        <f>TRUNC(D2042/100*J2042,0)</f>
        <v>41159</v>
      </c>
      <c r="AC2042" s="91"/>
      <c r="AD2042" s="92" t="s">
        <v>4</v>
      </c>
    </row>
    <row r="2043" spans="2:30" ht="19.7" customHeight="1">
      <c r="B2043" s="88" t="s">
        <v>1448</v>
      </c>
      <c r="C2043" s="89" t="s">
        <v>4</v>
      </c>
      <c r="D2043" s="472">
        <v>1</v>
      </c>
      <c r="E2043" s="471"/>
      <c r="F2043" s="471"/>
      <c r="G2043" s="84" t="s">
        <v>98</v>
      </c>
      <c r="H2043" s="84" t="s">
        <v>594</v>
      </c>
      <c r="I2043" s="471">
        <f>[186]노임단가!L62</f>
        <v>119215</v>
      </c>
      <c r="J2043" s="471"/>
      <c r="K2043" s="471"/>
      <c r="L2043" s="471"/>
      <c r="M2043" s="84" t="s">
        <v>594</v>
      </c>
      <c r="N2043" s="471" t="s">
        <v>1449</v>
      </c>
      <c r="O2043" s="471"/>
      <c r="P2043" s="471"/>
      <c r="Q2043" s="471"/>
      <c r="R2043" s="471"/>
      <c r="S2043" s="471"/>
      <c r="T2043" s="471"/>
      <c r="U2043" s="471"/>
      <c r="V2043" s="471"/>
      <c r="W2043" s="84"/>
      <c r="X2043" s="84"/>
      <c r="Y2043" s="84"/>
      <c r="Z2043" s="90"/>
      <c r="AA2043" s="91">
        <f>TRUNC(D2043*I2043*[186]기계경비적용기준!E19,0)</f>
        <v>39738</v>
      </c>
      <c r="AB2043" s="91"/>
      <c r="AC2043" s="91"/>
      <c r="AD2043" s="92" t="s">
        <v>4</v>
      </c>
    </row>
    <row r="2044" spans="2:30" ht="19.7" customHeight="1">
      <c r="B2044" s="88" t="s">
        <v>1450</v>
      </c>
      <c r="C2044" s="89" t="s">
        <v>4</v>
      </c>
      <c r="D2044" s="472">
        <v>2</v>
      </c>
      <c r="E2044" s="471"/>
      <c r="F2044" s="471"/>
      <c r="G2044" s="84" t="s">
        <v>98</v>
      </c>
      <c r="H2044" s="84" t="s">
        <v>594</v>
      </c>
      <c r="I2044" s="471">
        <f>[186]노임단가!L63</f>
        <v>98825</v>
      </c>
      <c r="J2044" s="471"/>
      <c r="K2044" s="471"/>
      <c r="L2044" s="471"/>
      <c r="M2044" s="84" t="s">
        <v>594</v>
      </c>
      <c r="N2044" s="471" t="s">
        <v>1449</v>
      </c>
      <c r="O2044" s="471"/>
      <c r="P2044" s="471"/>
      <c r="Q2044" s="471"/>
      <c r="R2044" s="471"/>
      <c r="S2044" s="471"/>
      <c r="T2044" s="471"/>
      <c r="U2044" s="471"/>
      <c r="V2044" s="471"/>
      <c r="W2044" s="84"/>
      <c r="X2044" s="84"/>
      <c r="Y2044" s="84"/>
      <c r="Z2044" s="90"/>
      <c r="AA2044" s="91">
        <f>TRUNC(D2044*I2044*[186]기계경비적용기준!E19,0)</f>
        <v>65883</v>
      </c>
      <c r="AB2044" s="91"/>
      <c r="AC2044" s="91"/>
      <c r="AD2044" s="92" t="s">
        <v>4</v>
      </c>
    </row>
    <row r="2045" spans="2:30" ht="19.7" customHeight="1">
      <c r="B2045" s="88" t="s">
        <v>1451</v>
      </c>
      <c r="C2045" s="89" t="s">
        <v>4</v>
      </c>
      <c r="D2045" s="472">
        <v>2</v>
      </c>
      <c r="E2045" s="471"/>
      <c r="F2045" s="471"/>
      <c r="G2045" s="84" t="s">
        <v>98</v>
      </c>
      <c r="H2045" s="84" t="s">
        <v>594</v>
      </c>
      <c r="I2045" s="471">
        <f>[186]노임단가!L66</f>
        <v>98299</v>
      </c>
      <c r="J2045" s="471"/>
      <c r="K2045" s="471"/>
      <c r="L2045" s="471"/>
      <c r="M2045" s="84" t="s">
        <v>594</v>
      </c>
      <c r="N2045" s="471" t="s">
        <v>1449</v>
      </c>
      <c r="O2045" s="471"/>
      <c r="P2045" s="471"/>
      <c r="Q2045" s="471"/>
      <c r="R2045" s="471"/>
      <c r="S2045" s="471"/>
      <c r="T2045" s="471"/>
      <c r="U2045" s="471"/>
      <c r="V2045" s="471"/>
      <c r="W2045" s="84"/>
      <c r="X2045" s="84"/>
      <c r="Y2045" s="84"/>
      <c r="Z2045" s="90"/>
      <c r="AA2045" s="91">
        <f>TRUNC(D2045*I2045*[186]기계경비적용기준!E19,0)</f>
        <v>65532</v>
      </c>
      <c r="AB2045" s="91"/>
      <c r="AC2045" s="91"/>
      <c r="AD2045" s="92" t="s">
        <v>4</v>
      </c>
    </row>
    <row r="2046" spans="2:30" ht="19.7" customHeight="1">
      <c r="B2046" s="88" t="s">
        <v>1452</v>
      </c>
      <c r="C2046" s="89" t="s">
        <v>4</v>
      </c>
      <c r="D2046" s="472">
        <v>3</v>
      </c>
      <c r="E2046" s="471"/>
      <c r="F2046" s="471"/>
      <c r="G2046" s="84" t="s">
        <v>98</v>
      </c>
      <c r="H2046" s="84" t="s">
        <v>594</v>
      </c>
      <c r="I2046" s="471">
        <f>[186]노임단가!L67</f>
        <v>83617</v>
      </c>
      <c r="J2046" s="471"/>
      <c r="K2046" s="471"/>
      <c r="L2046" s="471"/>
      <c r="M2046" s="84" t="s">
        <v>594</v>
      </c>
      <c r="N2046" s="471" t="s">
        <v>1449</v>
      </c>
      <c r="O2046" s="471"/>
      <c r="P2046" s="471"/>
      <c r="Q2046" s="471"/>
      <c r="R2046" s="471"/>
      <c r="S2046" s="471"/>
      <c r="T2046" s="471"/>
      <c r="U2046" s="471"/>
      <c r="V2046" s="471"/>
      <c r="W2046" s="84"/>
      <c r="X2046" s="84"/>
      <c r="Y2046" s="84"/>
      <c r="Z2046" s="90"/>
      <c r="AA2046" s="91">
        <f>TRUNC(D2046*I2046*[186]기계경비적용기준!E19,0)</f>
        <v>83617</v>
      </c>
      <c r="AB2046" s="91"/>
      <c r="AC2046" s="91"/>
      <c r="AD2046" s="92" t="s">
        <v>4</v>
      </c>
    </row>
    <row r="2047" spans="2:30" ht="19.7" customHeight="1">
      <c r="B2047" s="88" t="s">
        <v>4</v>
      </c>
      <c r="C2047" s="89" t="s">
        <v>4</v>
      </c>
      <c r="D2047" s="84"/>
      <c r="E2047" s="84"/>
      <c r="F2047" s="84"/>
      <c r="G2047" s="84"/>
      <c r="H2047" s="84"/>
      <c r="I2047" s="84"/>
      <c r="J2047" s="84"/>
      <c r="K2047" s="84"/>
      <c r="L2047" s="84"/>
      <c r="M2047" s="84"/>
      <c r="N2047" s="84"/>
      <c r="O2047" s="84"/>
      <c r="P2047" s="84"/>
      <c r="Q2047" s="84"/>
      <c r="R2047" s="84"/>
      <c r="S2047" s="84"/>
      <c r="T2047" s="84"/>
      <c r="U2047" s="84"/>
      <c r="V2047" s="84"/>
      <c r="W2047" s="84"/>
      <c r="X2047" s="84"/>
      <c r="Y2047" s="84"/>
      <c r="Z2047" s="90"/>
      <c r="AA2047" s="91"/>
      <c r="AB2047" s="91"/>
      <c r="AC2047" s="91"/>
      <c r="AD2047" s="92" t="s">
        <v>4</v>
      </c>
    </row>
    <row r="2048" spans="2:30" ht="19.7" customHeight="1">
      <c r="B2048" s="82" t="s">
        <v>1455</v>
      </c>
      <c r="C2048" s="83" t="s">
        <v>1456</v>
      </c>
      <c r="D2048" s="84"/>
      <c r="E2048" s="84"/>
      <c r="F2048" s="84"/>
      <c r="G2048" s="84"/>
      <c r="H2048" s="84"/>
      <c r="I2048" s="84"/>
      <c r="J2048" s="84"/>
      <c r="K2048" s="84"/>
      <c r="L2048" s="84"/>
      <c r="M2048" s="84"/>
      <c r="N2048" s="84"/>
      <c r="O2048" s="84"/>
      <c r="P2048" s="84"/>
      <c r="Q2048" s="84"/>
      <c r="R2048" s="84"/>
      <c r="S2048" s="84"/>
      <c r="T2048" s="84"/>
      <c r="U2048" s="84"/>
      <c r="V2048" s="84"/>
      <c r="W2048" s="84"/>
      <c r="X2048" s="84"/>
      <c r="Y2048" s="84"/>
      <c r="Z2048" s="85" t="str">
        <f>TEXT(AA2048+AB2048+AC2048,"#,##0")</f>
        <v>750,111</v>
      </c>
      <c r="AA2048" s="86">
        <f>TRUNC(AA2049+AA2050+AA2051+AA2052+AA2053+AA2054+AA2055)</f>
        <v>282642</v>
      </c>
      <c r="AB2048" s="86">
        <f>TRUNC(AB2049+AB2050+AB2051+AB2052+AB2053+AB2054+AB2055)</f>
        <v>309876</v>
      </c>
      <c r="AC2048" s="86">
        <f>TRUNC(AC2049+AC2050+AC2051+AC2052+AC2053+AC2054+AC2055)</f>
        <v>157593</v>
      </c>
      <c r="AD2048" s="87"/>
    </row>
    <row r="2049" spans="2:30" ht="19.7" customHeight="1">
      <c r="B2049" s="88" t="s">
        <v>592</v>
      </c>
      <c r="C2049" s="89" t="s">
        <v>4</v>
      </c>
      <c r="D2049" s="471">
        <v>1826817</v>
      </c>
      <c r="E2049" s="471"/>
      <c r="F2049" s="471"/>
      <c r="G2049" s="471"/>
      <c r="H2049" s="471"/>
      <c r="I2049" s="471" t="s">
        <v>593</v>
      </c>
      <c r="J2049" s="471"/>
      <c r="K2049" s="476">
        <f>[186]기계경비적용기준!D7</f>
        <v>1153.3</v>
      </c>
      <c r="L2049" s="471"/>
      <c r="M2049" s="471"/>
      <c r="N2049" s="84" t="s">
        <v>594</v>
      </c>
      <c r="O2049" s="471">
        <v>748</v>
      </c>
      <c r="P2049" s="471"/>
      <c r="Q2049" s="471"/>
      <c r="R2049" s="84" t="s">
        <v>594</v>
      </c>
      <c r="S2049" s="471" t="s">
        <v>595</v>
      </c>
      <c r="T2049" s="471"/>
      <c r="U2049" s="471"/>
      <c r="V2049" s="84"/>
      <c r="W2049" s="84"/>
      <c r="X2049" s="84"/>
      <c r="Y2049" s="84"/>
      <c r="Z2049" s="90"/>
      <c r="AA2049" s="91"/>
      <c r="AB2049" s="91"/>
      <c r="AC2049" s="91">
        <f>TRUNC(TRUNC(D2049*K2049)/1000) * 1000*O2049*0.0000001</f>
        <v>157593.72639999999</v>
      </c>
      <c r="AD2049" s="92" t="s">
        <v>4</v>
      </c>
    </row>
    <row r="2050" spans="2:30" ht="19.7" customHeight="1">
      <c r="B2050" s="88" t="s">
        <v>596</v>
      </c>
      <c r="C2050" s="89" t="s">
        <v>597</v>
      </c>
      <c r="D2050" s="470">
        <v>163.1</v>
      </c>
      <c r="E2050" s="471"/>
      <c r="F2050" s="471"/>
      <c r="G2050" s="471"/>
      <c r="H2050" s="84" t="s">
        <v>598</v>
      </c>
      <c r="I2050" s="84" t="s">
        <v>594</v>
      </c>
      <c r="J2050" s="471">
        <f>[186]자재단가!R6</f>
        <v>1496</v>
      </c>
      <c r="K2050" s="471"/>
      <c r="L2050" s="471"/>
      <c r="M2050" s="471"/>
      <c r="N2050" s="84"/>
      <c r="O2050" s="84"/>
      <c r="P2050" s="84"/>
      <c r="Q2050" s="84"/>
      <c r="R2050" s="84"/>
      <c r="S2050" s="84"/>
      <c r="T2050" s="84"/>
      <c r="U2050" s="84"/>
      <c r="V2050" s="84"/>
      <c r="W2050" s="84"/>
      <c r="X2050" s="84"/>
      <c r="Y2050" s="84"/>
      <c r="Z2050" s="90"/>
      <c r="AA2050" s="91"/>
      <c r="AB2050" s="91">
        <f>TRUNC(D2050*J2050,0)</f>
        <v>243997</v>
      </c>
      <c r="AC2050" s="91"/>
      <c r="AD2050" s="92" t="s">
        <v>4</v>
      </c>
    </row>
    <row r="2051" spans="2:30" ht="19.7" customHeight="1">
      <c r="B2051" s="88" t="s">
        <v>903</v>
      </c>
      <c r="C2051" s="89" t="s">
        <v>600</v>
      </c>
      <c r="D2051" s="470">
        <v>27</v>
      </c>
      <c r="E2051" s="471"/>
      <c r="F2051" s="471"/>
      <c r="G2051" s="471"/>
      <c r="H2051" s="84" t="s">
        <v>601</v>
      </c>
      <c r="I2051" s="84" t="s">
        <v>594</v>
      </c>
      <c r="J2051" s="471">
        <f>AB2050</f>
        <v>243997</v>
      </c>
      <c r="K2051" s="471"/>
      <c r="L2051" s="471"/>
      <c r="M2051" s="471"/>
      <c r="N2051" s="84"/>
      <c r="O2051" s="84"/>
      <c r="P2051" s="84"/>
      <c r="Q2051" s="84"/>
      <c r="R2051" s="84"/>
      <c r="S2051" s="84"/>
      <c r="T2051" s="84"/>
      <c r="U2051" s="84"/>
      <c r="V2051" s="84"/>
      <c r="W2051" s="84"/>
      <c r="X2051" s="84"/>
      <c r="Y2051" s="84"/>
      <c r="Z2051" s="90"/>
      <c r="AA2051" s="91"/>
      <c r="AB2051" s="91">
        <f>TRUNC(D2051/100*J2051,0)</f>
        <v>65879</v>
      </c>
      <c r="AC2051" s="91"/>
      <c r="AD2051" s="92" t="s">
        <v>4</v>
      </c>
    </row>
    <row r="2052" spans="2:30" ht="19.7" customHeight="1">
      <c r="B2052" s="88" t="s">
        <v>1448</v>
      </c>
      <c r="C2052" s="89" t="s">
        <v>4</v>
      </c>
      <c r="D2052" s="472">
        <v>1</v>
      </c>
      <c r="E2052" s="471"/>
      <c r="F2052" s="471"/>
      <c r="G2052" s="84" t="s">
        <v>98</v>
      </c>
      <c r="H2052" s="84" t="s">
        <v>594</v>
      </c>
      <c r="I2052" s="471">
        <f>[186]노임단가!L62</f>
        <v>119215</v>
      </c>
      <c r="J2052" s="471"/>
      <c r="K2052" s="471"/>
      <c r="L2052" s="471"/>
      <c r="M2052" s="84" t="s">
        <v>594</v>
      </c>
      <c r="N2052" s="471" t="s">
        <v>1449</v>
      </c>
      <c r="O2052" s="471"/>
      <c r="P2052" s="471"/>
      <c r="Q2052" s="471"/>
      <c r="R2052" s="471"/>
      <c r="S2052" s="471"/>
      <c r="T2052" s="471"/>
      <c r="U2052" s="471"/>
      <c r="V2052" s="471"/>
      <c r="W2052" s="84"/>
      <c r="X2052" s="84"/>
      <c r="Y2052" s="84"/>
      <c r="Z2052" s="90"/>
      <c r="AA2052" s="91">
        <f>TRUNC(D2052*I2052*[186]기계경비적용기준!E19,0)</f>
        <v>39738</v>
      </c>
      <c r="AB2052" s="91"/>
      <c r="AC2052" s="91"/>
      <c r="AD2052" s="92" t="s">
        <v>4</v>
      </c>
    </row>
    <row r="2053" spans="2:30" ht="19.7" customHeight="1">
      <c r="B2053" s="88" t="s">
        <v>1450</v>
      </c>
      <c r="C2053" s="89" t="s">
        <v>4</v>
      </c>
      <c r="D2053" s="472">
        <v>2</v>
      </c>
      <c r="E2053" s="471"/>
      <c r="F2053" s="471"/>
      <c r="G2053" s="84" t="s">
        <v>98</v>
      </c>
      <c r="H2053" s="84" t="s">
        <v>594</v>
      </c>
      <c r="I2053" s="471">
        <f>[186]노임단가!L63</f>
        <v>98825</v>
      </c>
      <c r="J2053" s="471"/>
      <c r="K2053" s="471"/>
      <c r="L2053" s="471"/>
      <c r="M2053" s="84" t="s">
        <v>594</v>
      </c>
      <c r="N2053" s="471" t="s">
        <v>1449</v>
      </c>
      <c r="O2053" s="471"/>
      <c r="P2053" s="471"/>
      <c r="Q2053" s="471"/>
      <c r="R2053" s="471"/>
      <c r="S2053" s="471"/>
      <c r="T2053" s="471"/>
      <c r="U2053" s="471"/>
      <c r="V2053" s="471"/>
      <c r="W2053" s="84"/>
      <c r="X2053" s="84"/>
      <c r="Y2053" s="84"/>
      <c r="Z2053" s="90"/>
      <c r="AA2053" s="91">
        <f>TRUNC(D2053*I2053*[186]기계경비적용기준!E19,0)</f>
        <v>65883</v>
      </c>
      <c r="AB2053" s="91"/>
      <c r="AC2053" s="91"/>
      <c r="AD2053" s="92" t="s">
        <v>4</v>
      </c>
    </row>
    <row r="2054" spans="2:30" ht="19.7" customHeight="1">
      <c r="B2054" s="88" t="s">
        <v>1451</v>
      </c>
      <c r="C2054" s="89" t="s">
        <v>4</v>
      </c>
      <c r="D2054" s="472">
        <v>2</v>
      </c>
      <c r="E2054" s="471"/>
      <c r="F2054" s="471"/>
      <c r="G2054" s="84" t="s">
        <v>98</v>
      </c>
      <c r="H2054" s="84" t="s">
        <v>594</v>
      </c>
      <c r="I2054" s="471">
        <f>[186]노임단가!L66</f>
        <v>98299</v>
      </c>
      <c r="J2054" s="471"/>
      <c r="K2054" s="471"/>
      <c r="L2054" s="471"/>
      <c r="M2054" s="84" t="s">
        <v>594</v>
      </c>
      <c r="N2054" s="471" t="s">
        <v>1449</v>
      </c>
      <c r="O2054" s="471"/>
      <c r="P2054" s="471"/>
      <c r="Q2054" s="471"/>
      <c r="R2054" s="471"/>
      <c r="S2054" s="471"/>
      <c r="T2054" s="471"/>
      <c r="U2054" s="471"/>
      <c r="V2054" s="471"/>
      <c r="W2054" s="84"/>
      <c r="X2054" s="84"/>
      <c r="Y2054" s="84"/>
      <c r="Z2054" s="90"/>
      <c r="AA2054" s="91">
        <f>TRUNC(D2054*I2054*[186]기계경비적용기준!E19,0)</f>
        <v>65532</v>
      </c>
      <c r="AB2054" s="91"/>
      <c r="AC2054" s="91"/>
      <c r="AD2054" s="92" t="s">
        <v>4</v>
      </c>
    </row>
    <row r="2055" spans="2:30" ht="19.7" customHeight="1">
      <c r="B2055" s="88" t="s">
        <v>1452</v>
      </c>
      <c r="C2055" s="89" t="s">
        <v>4</v>
      </c>
      <c r="D2055" s="472">
        <v>4</v>
      </c>
      <c r="E2055" s="471"/>
      <c r="F2055" s="471"/>
      <c r="G2055" s="84" t="s">
        <v>98</v>
      </c>
      <c r="H2055" s="84" t="s">
        <v>594</v>
      </c>
      <c r="I2055" s="471">
        <f>[186]노임단가!L67</f>
        <v>83617</v>
      </c>
      <c r="J2055" s="471"/>
      <c r="K2055" s="471"/>
      <c r="L2055" s="471"/>
      <c r="M2055" s="84" t="s">
        <v>594</v>
      </c>
      <c r="N2055" s="471" t="s">
        <v>1449</v>
      </c>
      <c r="O2055" s="471"/>
      <c r="P2055" s="471"/>
      <c r="Q2055" s="471"/>
      <c r="R2055" s="471"/>
      <c r="S2055" s="471"/>
      <c r="T2055" s="471"/>
      <c r="U2055" s="471"/>
      <c r="V2055" s="471"/>
      <c r="W2055" s="84"/>
      <c r="X2055" s="84"/>
      <c r="Y2055" s="84"/>
      <c r="Z2055" s="90"/>
      <c r="AA2055" s="91">
        <f>TRUNC(D2055*I2055*[186]기계경비적용기준!E19,0)</f>
        <v>111489</v>
      </c>
      <c r="AB2055" s="91"/>
      <c r="AC2055" s="91"/>
      <c r="AD2055" s="92" t="s">
        <v>4</v>
      </c>
    </row>
    <row r="2056" spans="2:30" ht="19.7" customHeight="1">
      <c r="B2056" s="88" t="s">
        <v>4</v>
      </c>
      <c r="C2056" s="89" t="s">
        <v>4</v>
      </c>
      <c r="D2056" s="84"/>
      <c r="E2056" s="84"/>
      <c r="F2056" s="84"/>
      <c r="G2056" s="84"/>
      <c r="H2056" s="84"/>
      <c r="I2056" s="84"/>
      <c r="J2056" s="84"/>
      <c r="K2056" s="84"/>
      <c r="L2056" s="84"/>
      <c r="M2056" s="84"/>
      <c r="N2056" s="84"/>
      <c r="O2056" s="84"/>
      <c r="P2056" s="84"/>
      <c r="Q2056" s="84"/>
      <c r="R2056" s="84"/>
      <c r="S2056" s="84"/>
      <c r="T2056" s="84"/>
      <c r="U2056" s="84"/>
      <c r="V2056" s="84"/>
      <c r="W2056" s="84"/>
      <c r="X2056" s="84"/>
      <c r="Y2056" s="84"/>
      <c r="Z2056" s="90"/>
      <c r="AA2056" s="91"/>
      <c r="AB2056" s="91"/>
      <c r="AC2056" s="91"/>
      <c r="AD2056" s="92" t="s">
        <v>4</v>
      </c>
    </row>
    <row r="2057" spans="2:30" ht="19.7" customHeight="1">
      <c r="B2057" s="82" t="s">
        <v>1457</v>
      </c>
      <c r="C2057" s="83" t="s">
        <v>1458</v>
      </c>
      <c r="D2057" s="84"/>
      <c r="E2057" s="84"/>
      <c r="F2057" s="84"/>
      <c r="G2057" s="84"/>
      <c r="H2057" s="84"/>
      <c r="I2057" s="84"/>
      <c r="J2057" s="84"/>
      <c r="K2057" s="84"/>
      <c r="L2057" s="84"/>
      <c r="M2057" s="84"/>
      <c r="N2057" s="84"/>
      <c r="O2057" s="84"/>
      <c r="P2057" s="84"/>
      <c r="Q2057" s="84"/>
      <c r="R2057" s="84"/>
      <c r="S2057" s="84"/>
      <c r="T2057" s="84"/>
      <c r="U2057" s="84"/>
      <c r="V2057" s="84"/>
      <c r="W2057" s="84"/>
      <c r="X2057" s="84"/>
      <c r="Y2057" s="84"/>
      <c r="Z2057" s="85" t="str">
        <f>TEXT(AA2057+AB2057+AC2057,"#,##0")</f>
        <v>927,997</v>
      </c>
      <c r="AA2057" s="86">
        <f>TRUNC(AA2058+AA2059+AA2060+AA2061+AA2062+AA2063+AA2064)</f>
        <v>315584</v>
      </c>
      <c r="AB2057" s="86">
        <f>TRUNC(AB2058+AB2059+AB2060+AB2061+AB2062+AB2063+AB2064)</f>
        <v>423301</v>
      </c>
      <c r="AC2057" s="86">
        <f>TRUNC(AC2058+AC2059+AC2060+AC2061+AC2062+AC2063+AC2064)</f>
        <v>189112</v>
      </c>
      <c r="AD2057" s="87"/>
    </row>
    <row r="2058" spans="2:30" ht="19.7" customHeight="1">
      <c r="B2058" s="88" t="s">
        <v>592</v>
      </c>
      <c r="C2058" s="89" t="s">
        <v>4</v>
      </c>
      <c r="D2058" s="471">
        <v>2192182</v>
      </c>
      <c r="E2058" s="471"/>
      <c r="F2058" s="471"/>
      <c r="G2058" s="471"/>
      <c r="H2058" s="471"/>
      <c r="I2058" s="471" t="s">
        <v>593</v>
      </c>
      <c r="J2058" s="471"/>
      <c r="K2058" s="476">
        <f>[186]기계경비적용기준!D7</f>
        <v>1153.3</v>
      </c>
      <c r="L2058" s="471"/>
      <c r="M2058" s="471"/>
      <c r="N2058" s="84" t="s">
        <v>594</v>
      </c>
      <c r="O2058" s="471">
        <v>748</v>
      </c>
      <c r="P2058" s="471"/>
      <c r="Q2058" s="471"/>
      <c r="R2058" s="84" t="s">
        <v>594</v>
      </c>
      <c r="S2058" s="471" t="s">
        <v>595</v>
      </c>
      <c r="T2058" s="471"/>
      <c r="U2058" s="471"/>
      <c r="V2058" s="84"/>
      <c r="W2058" s="84"/>
      <c r="X2058" s="84"/>
      <c r="Y2058" s="84"/>
      <c r="Z2058" s="90"/>
      <c r="AA2058" s="91"/>
      <c r="AB2058" s="91"/>
      <c r="AC2058" s="91">
        <f>TRUNC(TRUNC(D2058*K2058)/1000) * 1000*O2058*0.0000001</f>
        <v>189112.57639999999</v>
      </c>
      <c r="AD2058" s="92" t="s">
        <v>4</v>
      </c>
    </row>
    <row r="2059" spans="2:30" ht="19.7" customHeight="1">
      <c r="B2059" s="88" t="s">
        <v>596</v>
      </c>
      <c r="C2059" s="89" t="s">
        <v>597</v>
      </c>
      <c r="D2059" s="470">
        <v>222.8</v>
      </c>
      <c r="E2059" s="471"/>
      <c r="F2059" s="471"/>
      <c r="G2059" s="471"/>
      <c r="H2059" s="84" t="s">
        <v>598</v>
      </c>
      <c r="I2059" s="84" t="s">
        <v>594</v>
      </c>
      <c r="J2059" s="471">
        <f>[186]자재단가!R6</f>
        <v>1496</v>
      </c>
      <c r="K2059" s="471"/>
      <c r="L2059" s="471"/>
      <c r="M2059" s="471"/>
      <c r="N2059" s="84"/>
      <c r="O2059" s="84"/>
      <c r="P2059" s="84"/>
      <c r="Q2059" s="84"/>
      <c r="R2059" s="84"/>
      <c r="S2059" s="84"/>
      <c r="T2059" s="84"/>
      <c r="U2059" s="84"/>
      <c r="V2059" s="84"/>
      <c r="W2059" s="84"/>
      <c r="X2059" s="84"/>
      <c r="Y2059" s="84"/>
      <c r="Z2059" s="90"/>
      <c r="AA2059" s="91"/>
      <c r="AB2059" s="91">
        <f>TRUNC(D2059*J2059,0)</f>
        <v>333308</v>
      </c>
      <c r="AC2059" s="91"/>
      <c r="AD2059" s="92" t="s">
        <v>4</v>
      </c>
    </row>
    <row r="2060" spans="2:30" ht="19.7" customHeight="1">
      <c r="B2060" s="88" t="s">
        <v>903</v>
      </c>
      <c r="C2060" s="89" t="s">
        <v>600</v>
      </c>
      <c r="D2060" s="470">
        <v>27</v>
      </c>
      <c r="E2060" s="471"/>
      <c r="F2060" s="471"/>
      <c r="G2060" s="471"/>
      <c r="H2060" s="84" t="s">
        <v>601</v>
      </c>
      <c r="I2060" s="84" t="s">
        <v>594</v>
      </c>
      <c r="J2060" s="471">
        <f>AB2059</f>
        <v>333308</v>
      </c>
      <c r="K2060" s="471"/>
      <c r="L2060" s="471"/>
      <c r="M2060" s="471"/>
      <c r="N2060" s="84"/>
      <c r="O2060" s="84"/>
      <c r="P2060" s="84"/>
      <c r="Q2060" s="84"/>
      <c r="R2060" s="84"/>
      <c r="S2060" s="84"/>
      <c r="T2060" s="84"/>
      <c r="U2060" s="84"/>
      <c r="V2060" s="84"/>
      <c r="W2060" s="84"/>
      <c r="X2060" s="84"/>
      <c r="Y2060" s="84"/>
      <c r="Z2060" s="90"/>
      <c r="AA2060" s="91"/>
      <c r="AB2060" s="91">
        <f>TRUNC(D2060/100*J2060,0)</f>
        <v>89993</v>
      </c>
      <c r="AC2060" s="91"/>
      <c r="AD2060" s="92" t="s">
        <v>4</v>
      </c>
    </row>
    <row r="2061" spans="2:30" ht="19.7" customHeight="1">
      <c r="B2061" s="88" t="s">
        <v>1448</v>
      </c>
      <c r="C2061" s="89" t="s">
        <v>4</v>
      </c>
      <c r="D2061" s="472">
        <v>1</v>
      </c>
      <c r="E2061" s="471"/>
      <c r="F2061" s="471"/>
      <c r="G2061" s="84" t="s">
        <v>98</v>
      </c>
      <c r="H2061" s="84" t="s">
        <v>594</v>
      </c>
      <c r="I2061" s="471">
        <f>[186]노임단가!L62</f>
        <v>119215</v>
      </c>
      <c r="J2061" s="471"/>
      <c r="K2061" s="471"/>
      <c r="L2061" s="471"/>
      <c r="M2061" s="84" t="s">
        <v>594</v>
      </c>
      <c r="N2061" s="471" t="s">
        <v>1449</v>
      </c>
      <c r="O2061" s="471"/>
      <c r="P2061" s="471"/>
      <c r="Q2061" s="471"/>
      <c r="R2061" s="471"/>
      <c r="S2061" s="471"/>
      <c r="T2061" s="471"/>
      <c r="U2061" s="471"/>
      <c r="V2061" s="471"/>
      <c r="W2061" s="84"/>
      <c r="X2061" s="84"/>
      <c r="Y2061" s="84"/>
      <c r="Z2061" s="90"/>
      <c r="AA2061" s="91">
        <f>TRUNC(D2061*I2061*[186]기계경비적용기준!E19,0)</f>
        <v>39738</v>
      </c>
      <c r="AB2061" s="91"/>
      <c r="AC2061" s="91"/>
      <c r="AD2061" s="92" t="s">
        <v>4</v>
      </c>
    </row>
    <row r="2062" spans="2:30" ht="19.7" customHeight="1">
      <c r="B2062" s="88" t="s">
        <v>1450</v>
      </c>
      <c r="C2062" s="89" t="s">
        <v>4</v>
      </c>
      <c r="D2062" s="472">
        <v>3</v>
      </c>
      <c r="E2062" s="471"/>
      <c r="F2062" s="471"/>
      <c r="G2062" s="84" t="s">
        <v>98</v>
      </c>
      <c r="H2062" s="84" t="s">
        <v>594</v>
      </c>
      <c r="I2062" s="471">
        <f>[186]노임단가!L63</f>
        <v>98825</v>
      </c>
      <c r="J2062" s="471"/>
      <c r="K2062" s="471"/>
      <c r="L2062" s="471"/>
      <c r="M2062" s="84" t="s">
        <v>594</v>
      </c>
      <c r="N2062" s="471" t="s">
        <v>1449</v>
      </c>
      <c r="O2062" s="471"/>
      <c r="P2062" s="471"/>
      <c r="Q2062" s="471"/>
      <c r="R2062" s="471"/>
      <c r="S2062" s="471"/>
      <c r="T2062" s="471"/>
      <c r="U2062" s="471"/>
      <c r="V2062" s="471"/>
      <c r="W2062" s="84"/>
      <c r="X2062" s="84"/>
      <c r="Y2062" s="84"/>
      <c r="Z2062" s="90"/>
      <c r="AA2062" s="91">
        <f>TRUNC(D2062*I2062*[186]기계경비적용기준!E19,0)</f>
        <v>98825</v>
      </c>
      <c r="AB2062" s="91"/>
      <c r="AC2062" s="91"/>
      <c r="AD2062" s="92" t="s">
        <v>4</v>
      </c>
    </row>
    <row r="2063" spans="2:30" ht="19.7" customHeight="1">
      <c r="B2063" s="101" t="s">
        <v>1451</v>
      </c>
      <c r="C2063" s="102" t="s">
        <v>4</v>
      </c>
      <c r="D2063" s="478">
        <v>2</v>
      </c>
      <c r="E2063" s="477"/>
      <c r="F2063" s="477"/>
      <c r="G2063" s="103" t="s">
        <v>98</v>
      </c>
      <c r="H2063" s="103" t="s">
        <v>594</v>
      </c>
      <c r="I2063" s="477">
        <f>[186]노임단가!L66</f>
        <v>98299</v>
      </c>
      <c r="J2063" s="477"/>
      <c r="K2063" s="477"/>
      <c r="L2063" s="477"/>
      <c r="M2063" s="103" t="s">
        <v>594</v>
      </c>
      <c r="N2063" s="477" t="s">
        <v>1449</v>
      </c>
      <c r="O2063" s="477"/>
      <c r="P2063" s="477"/>
      <c r="Q2063" s="477"/>
      <c r="R2063" s="477"/>
      <c r="S2063" s="477"/>
      <c r="T2063" s="477"/>
      <c r="U2063" s="477"/>
      <c r="V2063" s="477"/>
      <c r="W2063" s="103"/>
      <c r="X2063" s="103"/>
      <c r="Y2063" s="103"/>
      <c r="Z2063" s="104"/>
      <c r="AA2063" s="105">
        <f>TRUNC(D2063*I2063*[186]기계경비적용기준!E19,0)</f>
        <v>65532</v>
      </c>
      <c r="AB2063" s="105"/>
      <c r="AC2063" s="105"/>
      <c r="AD2063" s="106" t="s">
        <v>4</v>
      </c>
    </row>
    <row r="2064" spans="2:30" ht="19.7" customHeight="1">
      <c r="B2064" s="88" t="s">
        <v>1452</v>
      </c>
      <c r="C2064" s="89" t="s">
        <v>4</v>
      </c>
      <c r="D2064" s="472">
        <v>4</v>
      </c>
      <c r="E2064" s="471"/>
      <c r="F2064" s="471"/>
      <c r="G2064" s="84" t="s">
        <v>98</v>
      </c>
      <c r="H2064" s="84" t="s">
        <v>594</v>
      </c>
      <c r="I2064" s="471">
        <f>[186]노임단가!L67</f>
        <v>83617</v>
      </c>
      <c r="J2064" s="471"/>
      <c r="K2064" s="471"/>
      <c r="L2064" s="471"/>
      <c r="M2064" s="84" t="s">
        <v>594</v>
      </c>
      <c r="N2064" s="471" t="s">
        <v>1449</v>
      </c>
      <c r="O2064" s="471"/>
      <c r="P2064" s="471"/>
      <c r="Q2064" s="471"/>
      <c r="R2064" s="471"/>
      <c r="S2064" s="471"/>
      <c r="T2064" s="471"/>
      <c r="U2064" s="471"/>
      <c r="V2064" s="471"/>
      <c r="W2064" s="84"/>
      <c r="X2064" s="84"/>
      <c r="Y2064" s="84"/>
      <c r="Z2064" s="90"/>
      <c r="AA2064" s="91">
        <f>TRUNC(D2064*I2064*[186]기계경비적용기준!E19,0)</f>
        <v>111489</v>
      </c>
      <c r="AB2064" s="91"/>
      <c r="AC2064" s="91"/>
      <c r="AD2064" s="92" t="s">
        <v>4</v>
      </c>
    </row>
    <row r="2065" spans="2:30" ht="19.7" customHeight="1">
      <c r="B2065" s="88" t="s">
        <v>4</v>
      </c>
      <c r="C2065" s="89" t="s">
        <v>4</v>
      </c>
      <c r="D2065" s="84"/>
      <c r="E2065" s="84"/>
      <c r="F2065" s="84"/>
      <c r="G2065" s="84"/>
      <c r="H2065" s="84"/>
      <c r="I2065" s="84"/>
      <c r="J2065" s="84"/>
      <c r="K2065" s="84"/>
      <c r="L2065" s="84"/>
      <c r="M2065" s="84"/>
      <c r="N2065" s="84"/>
      <c r="O2065" s="84"/>
      <c r="P2065" s="84"/>
      <c r="Q2065" s="84"/>
      <c r="R2065" s="84"/>
      <c r="S2065" s="84"/>
      <c r="T2065" s="84"/>
      <c r="U2065" s="84"/>
      <c r="V2065" s="84"/>
      <c r="W2065" s="84"/>
      <c r="X2065" s="84"/>
      <c r="Y2065" s="84"/>
      <c r="Z2065" s="90"/>
      <c r="AA2065" s="91"/>
      <c r="AB2065" s="91"/>
      <c r="AC2065" s="91"/>
      <c r="AD2065" s="92" t="s">
        <v>4</v>
      </c>
    </row>
    <row r="2066" spans="2:30" ht="19.7" customHeight="1">
      <c r="B2066" s="82" t="s">
        <v>1459</v>
      </c>
      <c r="C2066" s="83" t="s">
        <v>1460</v>
      </c>
      <c r="D2066" s="84"/>
      <c r="E2066" s="84"/>
      <c r="F2066" s="84"/>
      <c r="G2066" s="84"/>
      <c r="H2066" s="84"/>
      <c r="I2066" s="84"/>
      <c r="J2066" s="84"/>
      <c r="K2066" s="84"/>
      <c r="L2066" s="84"/>
      <c r="M2066" s="84"/>
      <c r="N2066" s="84"/>
      <c r="O2066" s="84"/>
      <c r="P2066" s="84"/>
      <c r="Q2066" s="84"/>
      <c r="R2066" s="84"/>
      <c r="S2066" s="84"/>
      <c r="T2066" s="84"/>
      <c r="U2066" s="84"/>
      <c r="V2066" s="84"/>
      <c r="W2066" s="84"/>
      <c r="X2066" s="84"/>
      <c r="Y2066" s="84"/>
      <c r="Z2066" s="85" t="str">
        <f>TEXT(AA2066+AB2066+AC2066,"#,##0")</f>
        <v>1,320,910</v>
      </c>
      <c r="AA2066" s="86">
        <f>TRUNC(AA2067+AA2068+AA2069+AA2070+AA2071+AA2072+AA2073)</f>
        <v>315584</v>
      </c>
      <c r="AB2066" s="86">
        <f>TRUNC(AB2067+AB2068+AB2069+AB2070+AB2071+AB2072+AB2073)</f>
        <v>680829</v>
      </c>
      <c r="AC2066" s="86">
        <f>TRUNC(AC2067+AC2068+AC2069+AC2070+AC2071+AC2072+AC2073)</f>
        <v>324497</v>
      </c>
      <c r="AD2066" s="87"/>
    </row>
    <row r="2067" spans="2:30" ht="19.7" customHeight="1">
      <c r="B2067" s="88" t="s">
        <v>592</v>
      </c>
      <c r="C2067" s="89" t="s">
        <v>4</v>
      </c>
      <c r="D2067" s="471">
        <v>3761552</v>
      </c>
      <c r="E2067" s="471"/>
      <c r="F2067" s="471"/>
      <c r="G2067" s="471"/>
      <c r="H2067" s="471"/>
      <c r="I2067" s="471" t="s">
        <v>593</v>
      </c>
      <c r="J2067" s="471"/>
      <c r="K2067" s="476">
        <f>[186]기계경비적용기준!D7</f>
        <v>1153.3</v>
      </c>
      <c r="L2067" s="471"/>
      <c r="M2067" s="471"/>
      <c r="N2067" s="84" t="s">
        <v>594</v>
      </c>
      <c r="O2067" s="471">
        <v>748</v>
      </c>
      <c r="P2067" s="471"/>
      <c r="Q2067" s="471"/>
      <c r="R2067" s="84" t="s">
        <v>594</v>
      </c>
      <c r="S2067" s="471" t="s">
        <v>595</v>
      </c>
      <c r="T2067" s="471"/>
      <c r="U2067" s="471"/>
      <c r="V2067" s="84"/>
      <c r="W2067" s="84"/>
      <c r="X2067" s="84"/>
      <c r="Y2067" s="84"/>
      <c r="Z2067" s="90"/>
      <c r="AA2067" s="91"/>
      <c r="AB2067" s="91"/>
      <c r="AC2067" s="91">
        <f>TRUNC(TRUNC(D2067*K2067)/1000) * 1000*O2067*0.0000001</f>
        <v>324497.13559999998</v>
      </c>
      <c r="AD2067" s="92" t="s">
        <v>4</v>
      </c>
    </row>
    <row r="2068" spans="2:30" ht="19.7" customHeight="1">
      <c r="B2068" s="88" t="s">
        <v>596</v>
      </c>
      <c r="C2068" s="89" t="s">
        <v>597</v>
      </c>
      <c r="D2068" s="470">
        <v>370</v>
      </c>
      <c r="E2068" s="471"/>
      <c r="F2068" s="471"/>
      <c r="G2068" s="471"/>
      <c r="H2068" s="84" t="s">
        <v>598</v>
      </c>
      <c r="I2068" s="84" t="s">
        <v>594</v>
      </c>
      <c r="J2068" s="471">
        <f>[186]자재단가!R6</f>
        <v>1496</v>
      </c>
      <c r="K2068" s="471"/>
      <c r="L2068" s="471"/>
      <c r="M2068" s="471"/>
      <c r="N2068" s="84"/>
      <c r="O2068" s="84"/>
      <c r="P2068" s="84"/>
      <c r="Q2068" s="84"/>
      <c r="R2068" s="84"/>
      <c r="S2068" s="84"/>
      <c r="T2068" s="84"/>
      <c r="U2068" s="84"/>
      <c r="V2068" s="84"/>
      <c r="W2068" s="84"/>
      <c r="X2068" s="84"/>
      <c r="Y2068" s="84"/>
      <c r="Z2068" s="90"/>
      <c r="AA2068" s="91"/>
      <c r="AB2068" s="91">
        <f>TRUNC(D2068*J2068,0)</f>
        <v>553520</v>
      </c>
      <c r="AC2068" s="91"/>
      <c r="AD2068" s="92" t="s">
        <v>4</v>
      </c>
    </row>
    <row r="2069" spans="2:30" ht="19.7" customHeight="1">
      <c r="B2069" s="88" t="s">
        <v>903</v>
      </c>
      <c r="C2069" s="89" t="s">
        <v>600</v>
      </c>
      <c r="D2069" s="470">
        <v>23</v>
      </c>
      <c r="E2069" s="471"/>
      <c r="F2069" s="471"/>
      <c r="G2069" s="471"/>
      <c r="H2069" s="84" t="s">
        <v>601</v>
      </c>
      <c r="I2069" s="84" t="s">
        <v>594</v>
      </c>
      <c r="J2069" s="471">
        <f>AB2068</f>
        <v>553520</v>
      </c>
      <c r="K2069" s="471"/>
      <c r="L2069" s="471"/>
      <c r="M2069" s="471"/>
      <c r="N2069" s="84"/>
      <c r="O2069" s="84"/>
      <c r="P2069" s="84"/>
      <c r="Q2069" s="84"/>
      <c r="R2069" s="84"/>
      <c r="S2069" s="84"/>
      <c r="T2069" s="84"/>
      <c r="U2069" s="84"/>
      <c r="V2069" s="84"/>
      <c r="W2069" s="84"/>
      <c r="X2069" s="84"/>
      <c r="Y2069" s="84"/>
      <c r="Z2069" s="90"/>
      <c r="AA2069" s="91"/>
      <c r="AB2069" s="91">
        <f>TRUNC(D2069/100*J2069,0)</f>
        <v>127309</v>
      </c>
      <c r="AC2069" s="91"/>
      <c r="AD2069" s="92" t="s">
        <v>4</v>
      </c>
    </row>
    <row r="2070" spans="2:30" ht="19.7" customHeight="1">
      <c r="B2070" s="88" t="s">
        <v>1448</v>
      </c>
      <c r="C2070" s="89" t="s">
        <v>4</v>
      </c>
      <c r="D2070" s="472">
        <v>1</v>
      </c>
      <c r="E2070" s="471"/>
      <c r="F2070" s="471"/>
      <c r="G2070" s="84" t="s">
        <v>98</v>
      </c>
      <c r="H2070" s="84" t="s">
        <v>594</v>
      </c>
      <c r="I2070" s="471">
        <f>[186]노임단가!L62</f>
        <v>119215</v>
      </c>
      <c r="J2070" s="471"/>
      <c r="K2070" s="471"/>
      <c r="L2070" s="471"/>
      <c r="M2070" s="84" t="s">
        <v>594</v>
      </c>
      <c r="N2070" s="471" t="s">
        <v>1449</v>
      </c>
      <c r="O2070" s="471"/>
      <c r="P2070" s="471"/>
      <c r="Q2070" s="471"/>
      <c r="R2070" s="471"/>
      <c r="S2070" s="471"/>
      <c r="T2070" s="471"/>
      <c r="U2070" s="471"/>
      <c r="V2070" s="471"/>
      <c r="W2070" s="84"/>
      <c r="X2070" s="84"/>
      <c r="Y2070" s="84"/>
      <c r="Z2070" s="90"/>
      <c r="AA2070" s="91">
        <f>TRUNC(D2070*I2070*[186]기계경비적용기준!E19,0)</f>
        <v>39738</v>
      </c>
      <c r="AB2070" s="91"/>
      <c r="AC2070" s="91"/>
      <c r="AD2070" s="92" t="s">
        <v>4</v>
      </c>
    </row>
    <row r="2071" spans="2:30" ht="19.7" customHeight="1">
      <c r="B2071" s="88" t="s">
        <v>1450</v>
      </c>
      <c r="C2071" s="89" t="s">
        <v>4</v>
      </c>
      <c r="D2071" s="472">
        <v>3</v>
      </c>
      <c r="E2071" s="471"/>
      <c r="F2071" s="471"/>
      <c r="G2071" s="84" t="s">
        <v>98</v>
      </c>
      <c r="H2071" s="84" t="s">
        <v>594</v>
      </c>
      <c r="I2071" s="471">
        <f>[186]노임단가!L63</f>
        <v>98825</v>
      </c>
      <c r="J2071" s="471"/>
      <c r="K2071" s="471"/>
      <c r="L2071" s="471"/>
      <c r="M2071" s="84" t="s">
        <v>594</v>
      </c>
      <c r="N2071" s="471" t="s">
        <v>1449</v>
      </c>
      <c r="O2071" s="471"/>
      <c r="P2071" s="471"/>
      <c r="Q2071" s="471"/>
      <c r="R2071" s="471"/>
      <c r="S2071" s="471"/>
      <c r="T2071" s="471"/>
      <c r="U2071" s="471"/>
      <c r="V2071" s="471"/>
      <c r="W2071" s="84"/>
      <c r="X2071" s="84"/>
      <c r="Y2071" s="84"/>
      <c r="Z2071" s="90"/>
      <c r="AA2071" s="91">
        <f>TRUNC(D2071*I2071*[186]기계경비적용기준!E19,0)</f>
        <v>98825</v>
      </c>
      <c r="AB2071" s="91"/>
      <c r="AC2071" s="91"/>
      <c r="AD2071" s="92" t="s">
        <v>4</v>
      </c>
    </row>
    <row r="2072" spans="2:30" ht="19.7" customHeight="1">
      <c r="B2072" s="88" t="s">
        <v>1451</v>
      </c>
      <c r="C2072" s="89" t="s">
        <v>4</v>
      </c>
      <c r="D2072" s="472">
        <v>2</v>
      </c>
      <c r="E2072" s="471"/>
      <c r="F2072" s="471"/>
      <c r="G2072" s="84" t="s">
        <v>98</v>
      </c>
      <c r="H2072" s="84" t="s">
        <v>594</v>
      </c>
      <c r="I2072" s="471">
        <f>[186]노임단가!L66</f>
        <v>98299</v>
      </c>
      <c r="J2072" s="471"/>
      <c r="K2072" s="471"/>
      <c r="L2072" s="471"/>
      <c r="M2072" s="84" t="s">
        <v>594</v>
      </c>
      <c r="N2072" s="471" t="s">
        <v>1449</v>
      </c>
      <c r="O2072" s="471"/>
      <c r="P2072" s="471"/>
      <c r="Q2072" s="471"/>
      <c r="R2072" s="471"/>
      <c r="S2072" s="471"/>
      <c r="T2072" s="471"/>
      <c r="U2072" s="471"/>
      <c r="V2072" s="471"/>
      <c r="W2072" s="84"/>
      <c r="X2072" s="84"/>
      <c r="Y2072" s="84"/>
      <c r="Z2072" s="90"/>
      <c r="AA2072" s="91">
        <f>TRUNC(D2072*I2072*[186]기계경비적용기준!E19,0)</f>
        <v>65532</v>
      </c>
      <c r="AB2072" s="91"/>
      <c r="AC2072" s="91"/>
      <c r="AD2072" s="92" t="s">
        <v>4</v>
      </c>
    </row>
    <row r="2073" spans="2:30" ht="19.7" customHeight="1">
      <c r="B2073" s="88" t="s">
        <v>1452</v>
      </c>
      <c r="C2073" s="89" t="s">
        <v>4</v>
      </c>
      <c r="D2073" s="472">
        <v>4</v>
      </c>
      <c r="E2073" s="471"/>
      <c r="F2073" s="471"/>
      <c r="G2073" s="84" t="s">
        <v>98</v>
      </c>
      <c r="H2073" s="84" t="s">
        <v>594</v>
      </c>
      <c r="I2073" s="471">
        <f>[186]노임단가!L67</f>
        <v>83617</v>
      </c>
      <c r="J2073" s="471"/>
      <c r="K2073" s="471"/>
      <c r="L2073" s="471"/>
      <c r="M2073" s="84" t="s">
        <v>594</v>
      </c>
      <c r="N2073" s="471" t="s">
        <v>1449</v>
      </c>
      <c r="O2073" s="471"/>
      <c r="P2073" s="471"/>
      <c r="Q2073" s="471"/>
      <c r="R2073" s="471"/>
      <c r="S2073" s="471"/>
      <c r="T2073" s="471"/>
      <c r="U2073" s="471"/>
      <c r="V2073" s="471"/>
      <c r="W2073" s="84"/>
      <c r="X2073" s="84"/>
      <c r="Y2073" s="84"/>
      <c r="Z2073" s="90"/>
      <c r="AA2073" s="91">
        <f>TRUNC(D2073*I2073*[186]기계경비적용기준!E19,0)</f>
        <v>111489</v>
      </c>
      <c r="AB2073" s="91"/>
      <c r="AC2073" s="91"/>
      <c r="AD2073" s="92" t="s">
        <v>4</v>
      </c>
    </row>
    <row r="2074" spans="2:30" ht="19.7" customHeight="1">
      <c r="B2074" s="88" t="s">
        <v>4</v>
      </c>
      <c r="C2074" s="89" t="s">
        <v>4</v>
      </c>
      <c r="D2074" s="84"/>
      <c r="E2074" s="84"/>
      <c r="F2074" s="84"/>
      <c r="G2074" s="84"/>
      <c r="H2074" s="84"/>
      <c r="I2074" s="84"/>
      <c r="J2074" s="84"/>
      <c r="K2074" s="84"/>
      <c r="L2074" s="84"/>
      <c r="M2074" s="84"/>
      <c r="N2074" s="84"/>
      <c r="O2074" s="84"/>
      <c r="P2074" s="84"/>
      <c r="Q2074" s="84"/>
      <c r="R2074" s="84"/>
      <c r="S2074" s="84"/>
      <c r="T2074" s="84"/>
      <c r="U2074" s="84"/>
      <c r="V2074" s="84"/>
      <c r="W2074" s="84"/>
      <c r="X2074" s="84"/>
      <c r="Y2074" s="84"/>
      <c r="Z2074" s="90"/>
      <c r="AA2074" s="91"/>
      <c r="AB2074" s="91"/>
      <c r="AC2074" s="91"/>
      <c r="AD2074" s="92" t="s">
        <v>4</v>
      </c>
    </row>
    <row r="2075" spans="2:30" ht="19.7" customHeight="1">
      <c r="B2075" s="82" t="s">
        <v>1461</v>
      </c>
      <c r="C2075" s="83" t="s">
        <v>1462</v>
      </c>
      <c r="D2075" s="84"/>
      <c r="E2075" s="84"/>
      <c r="F2075" s="84"/>
      <c r="G2075" s="84"/>
      <c r="H2075" s="84"/>
      <c r="I2075" s="84"/>
      <c r="J2075" s="84"/>
      <c r="K2075" s="84"/>
      <c r="L2075" s="84"/>
      <c r="M2075" s="84"/>
      <c r="N2075" s="84"/>
      <c r="O2075" s="84"/>
      <c r="P2075" s="84"/>
      <c r="Q2075" s="84"/>
      <c r="R2075" s="84"/>
      <c r="S2075" s="84"/>
      <c r="T2075" s="84"/>
      <c r="U2075" s="84"/>
      <c r="V2075" s="84"/>
      <c r="W2075" s="84"/>
      <c r="X2075" s="84"/>
      <c r="Y2075" s="84"/>
      <c r="Z2075" s="85" t="str">
        <f>TEXT(AA2075+AB2075+AC2075,"#,##0")</f>
        <v>1,432,259</v>
      </c>
      <c r="AA2075" s="86">
        <f>TRUNC(AA2076+AA2077+AA2078+AA2079+AA2080+AA2081+AA2082)</f>
        <v>315584</v>
      </c>
      <c r="AB2075" s="86">
        <f>TRUNC(AB2076+AB2077+AB2078+AB2079+AB2080+AB2081+AB2082)</f>
        <v>752592</v>
      </c>
      <c r="AC2075" s="86">
        <f>TRUNC(AC2076+AC2077+AC2078+AC2079+AC2080+AC2081+AC2082)</f>
        <v>364083</v>
      </c>
      <c r="AD2075" s="87"/>
    </row>
    <row r="2076" spans="2:30" ht="19.7" customHeight="1">
      <c r="B2076" s="88" t="s">
        <v>592</v>
      </c>
      <c r="C2076" s="89" t="s">
        <v>4</v>
      </c>
      <c r="D2076" s="471">
        <v>4220440</v>
      </c>
      <c r="E2076" s="471"/>
      <c r="F2076" s="471"/>
      <c r="G2076" s="471"/>
      <c r="H2076" s="471"/>
      <c r="I2076" s="471" t="s">
        <v>593</v>
      </c>
      <c r="J2076" s="471"/>
      <c r="K2076" s="476">
        <f>[186]기계경비적용기준!D7</f>
        <v>1153.3</v>
      </c>
      <c r="L2076" s="471"/>
      <c r="M2076" s="471"/>
      <c r="N2076" s="84" t="s">
        <v>594</v>
      </c>
      <c r="O2076" s="471">
        <v>748</v>
      </c>
      <c r="P2076" s="471"/>
      <c r="Q2076" s="471"/>
      <c r="R2076" s="84" t="s">
        <v>594</v>
      </c>
      <c r="S2076" s="471" t="s">
        <v>595</v>
      </c>
      <c r="T2076" s="471"/>
      <c r="U2076" s="471"/>
      <c r="V2076" s="84"/>
      <c r="W2076" s="84"/>
      <c r="X2076" s="84"/>
      <c r="Y2076" s="84"/>
      <c r="Z2076" s="90"/>
      <c r="AA2076" s="91"/>
      <c r="AB2076" s="91"/>
      <c r="AC2076" s="91">
        <f>TRUNC(TRUNC(D2076*K2076)/1000) * 1000*O2076*0.0000001</f>
        <v>364083.98839999997</v>
      </c>
      <c r="AD2076" s="92" t="s">
        <v>4</v>
      </c>
    </row>
    <row r="2077" spans="2:30" ht="19.7" customHeight="1">
      <c r="B2077" s="88" t="s">
        <v>596</v>
      </c>
      <c r="C2077" s="89" t="s">
        <v>597</v>
      </c>
      <c r="D2077" s="470">
        <v>409</v>
      </c>
      <c r="E2077" s="471"/>
      <c r="F2077" s="471"/>
      <c r="G2077" s="471"/>
      <c r="H2077" s="84" t="s">
        <v>598</v>
      </c>
      <c r="I2077" s="84" t="s">
        <v>594</v>
      </c>
      <c r="J2077" s="471">
        <f>[186]자재단가!R6</f>
        <v>1496</v>
      </c>
      <c r="K2077" s="471"/>
      <c r="L2077" s="471"/>
      <c r="M2077" s="471"/>
      <c r="N2077" s="84"/>
      <c r="O2077" s="84"/>
      <c r="P2077" s="84"/>
      <c r="Q2077" s="84"/>
      <c r="R2077" s="84"/>
      <c r="S2077" s="84"/>
      <c r="T2077" s="84"/>
      <c r="U2077" s="84"/>
      <c r="V2077" s="84"/>
      <c r="W2077" s="84"/>
      <c r="X2077" s="84"/>
      <c r="Y2077" s="84"/>
      <c r="Z2077" s="90"/>
      <c r="AA2077" s="91"/>
      <c r="AB2077" s="91">
        <f>TRUNC(D2077*J2077,0)</f>
        <v>611864</v>
      </c>
      <c r="AC2077" s="91"/>
      <c r="AD2077" s="92" t="s">
        <v>4</v>
      </c>
    </row>
    <row r="2078" spans="2:30" ht="19.7" customHeight="1">
      <c r="B2078" s="88" t="s">
        <v>903</v>
      </c>
      <c r="C2078" s="89" t="s">
        <v>600</v>
      </c>
      <c r="D2078" s="470">
        <v>23</v>
      </c>
      <c r="E2078" s="471"/>
      <c r="F2078" s="471"/>
      <c r="G2078" s="471"/>
      <c r="H2078" s="84" t="s">
        <v>601</v>
      </c>
      <c r="I2078" s="84" t="s">
        <v>594</v>
      </c>
      <c r="J2078" s="471">
        <f>AB2077</f>
        <v>611864</v>
      </c>
      <c r="K2078" s="471"/>
      <c r="L2078" s="471"/>
      <c r="M2078" s="471"/>
      <c r="N2078" s="84"/>
      <c r="O2078" s="84"/>
      <c r="P2078" s="84"/>
      <c r="Q2078" s="84"/>
      <c r="R2078" s="84"/>
      <c r="S2078" s="84"/>
      <c r="T2078" s="84"/>
      <c r="U2078" s="84"/>
      <c r="V2078" s="84"/>
      <c r="W2078" s="84"/>
      <c r="X2078" s="84"/>
      <c r="Y2078" s="84"/>
      <c r="Z2078" s="90"/>
      <c r="AA2078" s="91"/>
      <c r="AB2078" s="91">
        <f>TRUNC(D2078/100*J2078,0)</f>
        <v>140728</v>
      </c>
      <c r="AC2078" s="91"/>
      <c r="AD2078" s="92" t="s">
        <v>4</v>
      </c>
    </row>
    <row r="2079" spans="2:30" ht="19.7" customHeight="1">
      <c r="B2079" s="88" t="s">
        <v>1448</v>
      </c>
      <c r="C2079" s="89" t="s">
        <v>4</v>
      </c>
      <c r="D2079" s="472">
        <v>1</v>
      </c>
      <c r="E2079" s="471"/>
      <c r="F2079" s="471"/>
      <c r="G2079" s="84" t="s">
        <v>98</v>
      </c>
      <c r="H2079" s="84" t="s">
        <v>594</v>
      </c>
      <c r="I2079" s="471">
        <f>[186]노임단가!L62</f>
        <v>119215</v>
      </c>
      <c r="J2079" s="471"/>
      <c r="K2079" s="471"/>
      <c r="L2079" s="471"/>
      <c r="M2079" s="84" t="s">
        <v>594</v>
      </c>
      <c r="N2079" s="471" t="s">
        <v>1449</v>
      </c>
      <c r="O2079" s="471"/>
      <c r="P2079" s="471"/>
      <c r="Q2079" s="471"/>
      <c r="R2079" s="471"/>
      <c r="S2079" s="471"/>
      <c r="T2079" s="471"/>
      <c r="U2079" s="471"/>
      <c r="V2079" s="471"/>
      <c r="W2079" s="84"/>
      <c r="X2079" s="84"/>
      <c r="Y2079" s="84"/>
      <c r="Z2079" s="90"/>
      <c r="AA2079" s="91">
        <f>TRUNC(D2079*I2079*[186]기계경비적용기준!E19,0)</f>
        <v>39738</v>
      </c>
      <c r="AB2079" s="91"/>
      <c r="AC2079" s="91"/>
      <c r="AD2079" s="92" t="s">
        <v>4</v>
      </c>
    </row>
    <row r="2080" spans="2:30" ht="19.7" customHeight="1">
      <c r="B2080" s="88" t="s">
        <v>1450</v>
      </c>
      <c r="C2080" s="89" t="s">
        <v>4</v>
      </c>
      <c r="D2080" s="472">
        <v>3</v>
      </c>
      <c r="E2080" s="471"/>
      <c r="F2080" s="471"/>
      <c r="G2080" s="84" t="s">
        <v>98</v>
      </c>
      <c r="H2080" s="84" t="s">
        <v>594</v>
      </c>
      <c r="I2080" s="471">
        <f>[186]노임단가!L63</f>
        <v>98825</v>
      </c>
      <c r="J2080" s="471"/>
      <c r="K2080" s="471"/>
      <c r="L2080" s="471"/>
      <c r="M2080" s="84" t="s">
        <v>594</v>
      </c>
      <c r="N2080" s="471" t="s">
        <v>1449</v>
      </c>
      <c r="O2080" s="471"/>
      <c r="P2080" s="471"/>
      <c r="Q2080" s="471"/>
      <c r="R2080" s="471"/>
      <c r="S2080" s="471"/>
      <c r="T2080" s="471"/>
      <c r="U2080" s="471"/>
      <c r="V2080" s="471"/>
      <c r="W2080" s="84"/>
      <c r="X2080" s="84"/>
      <c r="Y2080" s="84"/>
      <c r="Z2080" s="90"/>
      <c r="AA2080" s="91">
        <f>TRUNC(D2080*I2080*[186]기계경비적용기준!E19,0)</f>
        <v>98825</v>
      </c>
      <c r="AB2080" s="91"/>
      <c r="AC2080" s="91"/>
      <c r="AD2080" s="92" t="s">
        <v>4</v>
      </c>
    </row>
    <row r="2081" spans="2:30" ht="19.7" customHeight="1">
      <c r="B2081" s="88" t="s">
        <v>1451</v>
      </c>
      <c r="C2081" s="89" t="s">
        <v>4</v>
      </c>
      <c r="D2081" s="472">
        <v>2</v>
      </c>
      <c r="E2081" s="471"/>
      <c r="F2081" s="471"/>
      <c r="G2081" s="84" t="s">
        <v>98</v>
      </c>
      <c r="H2081" s="84" t="s">
        <v>594</v>
      </c>
      <c r="I2081" s="471">
        <f>[186]노임단가!L66</f>
        <v>98299</v>
      </c>
      <c r="J2081" s="471"/>
      <c r="K2081" s="471"/>
      <c r="L2081" s="471"/>
      <c r="M2081" s="84" t="s">
        <v>594</v>
      </c>
      <c r="N2081" s="471" t="s">
        <v>1449</v>
      </c>
      <c r="O2081" s="471"/>
      <c r="P2081" s="471"/>
      <c r="Q2081" s="471"/>
      <c r="R2081" s="471"/>
      <c r="S2081" s="471"/>
      <c r="T2081" s="471"/>
      <c r="U2081" s="471"/>
      <c r="V2081" s="471"/>
      <c r="W2081" s="84"/>
      <c r="X2081" s="84"/>
      <c r="Y2081" s="84"/>
      <c r="Z2081" s="90"/>
      <c r="AA2081" s="91">
        <f>TRUNC(D2081*I2081*[186]기계경비적용기준!E19,0)</f>
        <v>65532</v>
      </c>
      <c r="AB2081" s="91"/>
      <c r="AC2081" s="91"/>
      <c r="AD2081" s="92" t="s">
        <v>4</v>
      </c>
    </row>
    <row r="2082" spans="2:30" ht="19.7" customHeight="1">
      <c r="B2082" s="88" t="s">
        <v>1452</v>
      </c>
      <c r="C2082" s="89" t="s">
        <v>4</v>
      </c>
      <c r="D2082" s="472">
        <v>4</v>
      </c>
      <c r="E2082" s="471"/>
      <c r="F2082" s="471"/>
      <c r="G2082" s="84" t="s">
        <v>98</v>
      </c>
      <c r="H2082" s="84" t="s">
        <v>594</v>
      </c>
      <c r="I2082" s="471">
        <f>[186]노임단가!L67</f>
        <v>83617</v>
      </c>
      <c r="J2082" s="471"/>
      <c r="K2082" s="471"/>
      <c r="L2082" s="471"/>
      <c r="M2082" s="84" t="s">
        <v>594</v>
      </c>
      <c r="N2082" s="471" t="s">
        <v>1449</v>
      </c>
      <c r="O2082" s="471"/>
      <c r="P2082" s="471"/>
      <c r="Q2082" s="471"/>
      <c r="R2082" s="471"/>
      <c r="S2082" s="471"/>
      <c r="T2082" s="471"/>
      <c r="U2082" s="471"/>
      <c r="V2082" s="471"/>
      <c r="W2082" s="84"/>
      <c r="X2082" s="84"/>
      <c r="Y2082" s="84"/>
      <c r="Z2082" s="90"/>
      <c r="AA2082" s="91">
        <f>TRUNC(D2082*I2082*[186]기계경비적용기준!E19,0)</f>
        <v>111489</v>
      </c>
      <c r="AB2082" s="91"/>
      <c r="AC2082" s="91"/>
      <c r="AD2082" s="92" t="s">
        <v>4</v>
      </c>
    </row>
    <row r="2083" spans="2:30" ht="19.7" customHeight="1">
      <c r="B2083" s="88" t="s">
        <v>4</v>
      </c>
      <c r="C2083" s="89" t="s">
        <v>4</v>
      </c>
      <c r="D2083" s="84"/>
      <c r="E2083" s="84"/>
      <c r="F2083" s="84"/>
      <c r="G2083" s="84"/>
      <c r="H2083" s="84"/>
      <c r="I2083" s="84"/>
      <c r="J2083" s="84"/>
      <c r="K2083" s="84"/>
      <c r="L2083" s="84"/>
      <c r="M2083" s="84"/>
      <c r="N2083" s="84"/>
      <c r="O2083" s="84"/>
      <c r="P2083" s="84"/>
      <c r="Q2083" s="84"/>
      <c r="R2083" s="84"/>
      <c r="S2083" s="84"/>
      <c r="T2083" s="84"/>
      <c r="U2083" s="84"/>
      <c r="V2083" s="84"/>
      <c r="W2083" s="84"/>
      <c r="X2083" s="84"/>
      <c r="Y2083" s="84"/>
      <c r="Z2083" s="90"/>
      <c r="AA2083" s="91"/>
      <c r="AB2083" s="91"/>
      <c r="AC2083" s="91"/>
      <c r="AD2083" s="92" t="s">
        <v>4</v>
      </c>
    </row>
    <row r="2084" spans="2:30" ht="19.7" customHeight="1">
      <c r="B2084" s="82" t="s">
        <v>1463</v>
      </c>
      <c r="C2084" s="83" t="s">
        <v>1464</v>
      </c>
      <c r="D2084" s="84"/>
      <c r="E2084" s="84"/>
      <c r="F2084" s="84"/>
      <c r="G2084" s="84"/>
      <c r="H2084" s="84"/>
      <c r="I2084" s="84"/>
      <c r="J2084" s="84"/>
      <c r="K2084" s="84"/>
      <c r="L2084" s="84"/>
      <c r="M2084" s="84"/>
      <c r="N2084" s="84"/>
      <c r="O2084" s="84"/>
      <c r="P2084" s="84"/>
      <c r="Q2084" s="84"/>
      <c r="R2084" s="84"/>
      <c r="S2084" s="84"/>
      <c r="T2084" s="84"/>
      <c r="U2084" s="84"/>
      <c r="V2084" s="84"/>
      <c r="W2084" s="84"/>
      <c r="X2084" s="84"/>
      <c r="Y2084" s="84"/>
      <c r="Z2084" s="85" t="str">
        <f>TEXT(AA2084+AB2084+AC2084,"#,##0")</f>
        <v>1,904,114</v>
      </c>
      <c r="AA2084" s="86">
        <f>TRUNC(AA2085+AA2086+AA2087+AA2088+AA2089+AA2090+AA2091)</f>
        <v>315584</v>
      </c>
      <c r="AB2084" s="86">
        <f>TRUNC(AB2085+AB2086+AB2087+AB2088+AB2089+AB2090+AB2091)</f>
        <v>1030812</v>
      </c>
      <c r="AC2084" s="86">
        <f>TRUNC(AC2085+AC2086+AC2087+AC2088+AC2089+AC2090+AC2091)</f>
        <v>557718</v>
      </c>
      <c r="AD2084" s="87"/>
    </row>
    <row r="2085" spans="2:30" ht="19.7" customHeight="1">
      <c r="B2085" s="88" t="s">
        <v>592</v>
      </c>
      <c r="C2085" s="89" t="s">
        <v>4</v>
      </c>
      <c r="D2085" s="471">
        <v>6465038</v>
      </c>
      <c r="E2085" s="471"/>
      <c r="F2085" s="471"/>
      <c r="G2085" s="471"/>
      <c r="H2085" s="471"/>
      <c r="I2085" s="471" t="s">
        <v>593</v>
      </c>
      <c r="J2085" s="471"/>
      <c r="K2085" s="476">
        <f>[186]기계경비적용기준!D7</f>
        <v>1153.3</v>
      </c>
      <c r="L2085" s="471"/>
      <c r="M2085" s="471"/>
      <c r="N2085" s="84" t="s">
        <v>594</v>
      </c>
      <c r="O2085" s="471">
        <v>748</v>
      </c>
      <c r="P2085" s="471"/>
      <c r="Q2085" s="471"/>
      <c r="R2085" s="84" t="s">
        <v>594</v>
      </c>
      <c r="S2085" s="471" t="s">
        <v>595</v>
      </c>
      <c r="T2085" s="471"/>
      <c r="U2085" s="471"/>
      <c r="V2085" s="84"/>
      <c r="W2085" s="84"/>
      <c r="X2085" s="84"/>
      <c r="Y2085" s="84"/>
      <c r="Z2085" s="90"/>
      <c r="AA2085" s="91"/>
      <c r="AB2085" s="91"/>
      <c r="AC2085" s="91">
        <f>TRUNC(TRUNC(D2085*K2085)/1000) * 1000*O2085*0.0000001</f>
        <v>557718.37439999997</v>
      </c>
      <c r="AD2085" s="92" t="s">
        <v>4</v>
      </c>
    </row>
    <row r="2086" spans="2:30" ht="19.7" customHeight="1">
      <c r="B2086" s="88" t="s">
        <v>596</v>
      </c>
      <c r="C2086" s="89" t="s">
        <v>597</v>
      </c>
      <c r="D2086" s="470">
        <v>560.20000000000005</v>
      </c>
      <c r="E2086" s="471"/>
      <c r="F2086" s="471"/>
      <c r="G2086" s="471"/>
      <c r="H2086" s="84" t="s">
        <v>598</v>
      </c>
      <c r="I2086" s="84" t="s">
        <v>594</v>
      </c>
      <c r="J2086" s="471">
        <f>[186]자재단가!R6</f>
        <v>1496</v>
      </c>
      <c r="K2086" s="471"/>
      <c r="L2086" s="471"/>
      <c r="M2086" s="471"/>
      <c r="N2086" s="84"/>
      <c r="O2086" s="84"/>
      <c r="P2086" s="84"/>
      <c r="Q2086" s="84"/>
      <c r="R2086" s="84"/>
      <c r="S2086" s="84"/>
      <c r="T2086" s="84"/>
      <c r="U2086" s="84"/>
      <c r="V2086" s="84"/>
      <c r="W2086" s="84"/>
      <c r="X2086" s="84"/>
      <c r="Y2086" s="84"/>
      <c r="Z2086" s="90"/>
      <c r="AA2086" s="91"/>
      <c r="AB2086" s="91">
        <f>TRUNC(D2086*J2086,0)</f>
        <v>838059</v>
      </c>
      <c r="AC2086" s="91"/>
      <c r="AD2086" s="92" t="s">
        <v>4</v>
      </c>
    </row>
    <row r="2087" spans="2:30" ht="19.7" customHeight="1">
      <c r="B2087" s="88" t="s">
        <v>903</v>
      </c>
      <c r="C2087" s="89" t="s">
        <v>600</v>
      </c>
      <c r="D2087" s="470">
        <v>23</v>
      </c>
      <c r="E2087" s="471"/>
      <c r="F2087" s="471"/>
      <c r="G2087" s="471"/>
      <c r="H2087" s="84" t="s">
        <v>601</v>
      </c>
      <c r="I2087" s="84" t="s">
        <v>594</v>
      </c>
      <c r="J2087" s="471">
        <f>AB2086</f>
        <v>838059</v>
      </c>
      <c r="K2087" s="471"/>
      <c r="L2087" s="471"/>
      <c r="M2087" s="471"/>
      <c r="N2087" s="84"/>
      <c r="O2087" s="84"/>
      <c r="P2087" s="84"/>
      <c r="Q2087" s="84"/>
      <c r="R2087" s="84"/>
      <c r="S2087" s="84"/>
      <c r="T2087" s="84"/>
      <c r="U2087" s="84"/>
      <c r="V2087" s="84"/>
      <c r="W2087" s="84"/>
      <c r="X2087" s="84"/>
      <c r="Y2087" s="84"/>
      <c r="Z2087" s="90"/>
      <c r="AA2087" s="91"/>
      <c r="AB2087" s="91">
        <f>TRUNC(D2087/100*J2087,0)</f>
        <v>192753</v>
      </c>
      <c r="AC2087" s="91"/>
      <c r="AD2087" s="92" t="s">
        <v>4</v>
      </c>
    </row>
    <row r="2088" spans="2:30" ht="19.7" customHeight="1">
      <c r="B2088" s="88" t="s">
        <v>1448</v>
      </c>
      <c r="C2088" s="89" t="s">
        <v>4</v>
      </c>
      <c r="D2088" s="472">
        <v>1</v>
      </c>
      <c r="E2088" s="471"/>
      <c r="F2088" s="471"/>
      <c r="G2088" s="84" t="s">
        <v>98</v>
      </c>
      <c r="H2088" s="84" t="s">
        <v>594</v>
      </c>
      <c r="I2088" s="471">
        <f>[186]노임단가!L62</f>
        <v>119215</v>
      </c>
      <c r="J2088" s="471"/>
      <c r="K2088" s="471"/>
      <c r="L2088" s="471"/>
      <c r="M2088" s="84" t="s">
        <v>594</v>
      </c>
      <c r="N2088" s="471" t="s">
        <v>1449</v>
      </c>
      <c r="O2088" s="471"/>
      <c r="P2088" s="471"/>
      <c r="Q2088" s="471"/>
      <c r="R2088" s="471"/>
      <c r="S2088" s="471"/>
      <c r="T2088" s="471"/>
      <c r="U2088" s="471"/>
      <c r="V2088" s="471"/>
      <c r="W2088" s="84"/>
      <c r="X2088" s="84"/>
      <c r="Y2088" s="84"/>
      <c r="Z2088" s="90"/>
      <c r="AA2088" s="91">
        <f>TRUNC(D2088*I2088*[186]기계경비적용기준!E19,0)</f>
        <v>39738</v>
      </c>
      <c r="AB2088" s="91"/>
      <c r="AC2088" s="91"/>
      <c r="AD2088" s="92" t="s">
        <v>4</v>
      </c>
    </row>
    <row r="2089" spans="2:30" ht="19.7" customHeight="1">
      <c r="B2089" s="101" t="s">
        <v>1450</v>
      </c>
      <c r="C2089" s="102" t="s">
        <v>4</v>
      </c>
      <c r="D2089" s="478">
        <v>3</v>
      </c>
      <c r="E2089" s="477"/>
      <c r="F2089" s="477"/>
      <c r="G2089" s="103" t="s">
        <v>98</v>
      </c>
      <c r="H2089" s="103" t="s">
        <v>594</v>
      </c>
      <c r="I2089" s="477">
        <f>[186]노임단가!L63</f>
        <v>98825</v>
      </c>
      <c r="J2089" s="477"/>
      <c r="K2089" s="477"/>
      <c r="L2089" s="477"/>
      <c r="M2089" s="103" t="s">
        <v>594</v>
      </c>
      <c r="N2089" s="477" t="s">
        <v>1449</v>
      </c>
      <c r="O2089" s="477"/>
      <c r="P2089" s="477"/>
      <c r="Q2089" s="477"/>
      <c r="R2089" s="477"/>
      <c r="S2089" s="477"/>
      <c r="T2089" s="477"/>
      <c r="U2089" s="477"/>
      <c r="V2089" s="477"/>
      <c r="W2089" s="103"/>
      <c r="X2089" s="103"/>
      <c r="Y2089" s="103"/>
      <c r="Z2089" s="104"/>
      <c r="AA2089" s="105">
        <f>TRUNC(D2089*I2089*[186]기계경비적용기준!E19,0)</f>
        <v>98825</v>
      </c>
      <c r="AB2089" s="105"/>
      <c r="AC2089" s="105"/>
      <c r="AD2089" s="106" t="s">
        <v>4</v>
      </c>
    </row>
    <row r="2090" spans="2:30" ht="19.7" customHeight="1">
      <c r="B2090" s="88" t="s">
        <v>1451</v>
      </c>
      <c r="C2090" s="89" t="s">
        <v>4</v>
      </c>
      <c r="D2090" s="472">
        <v>2</v>
      </c>
      <c r="E2090" s="471"/>
      <c r="F2090" s="471"/>
      <c r="G2090" s="84" t="s">
        <v>98</v>
      </c>
      <c r="H2090" s="84" t="s">
        <v>594</v>
      </c>
      <c r="I2090" s="471">
        <f>[186]노임단가!L66</f>
        <v>98299</v>
      </c>
      <c r="J2090" s="471"/>
      <c r="K2090" s="471"/>
      <c r="L2090" s="471"/>
      <c r="M2090" s="84" t="s">
        <v>594</v>
      </c>
      <c r="N2090" s="471" t="s">
        <v>1449</v>
      </c>
      <c r="O2090" s="471"/>
      <c r="P2090" s="471"/>
      <c r="Q2090" s="471"/>
      <c r="R2090" s="471"/>
      <c r="S2090" s="471"/>
      <c r="T2090" s="471"/>
      <c r="U2090" s="471"/>
      <c r="V2090" s="471"/>
      <c r="W2090" s="84"/>
      <c r="X2090" s="84"/>
      <c r="Y2090" s="84"/>
      <c r="Z2090" s="90"/>
      <c r="AA2090" s="91">
        <f>TRUNC(D2090*I2090*[186]기계경비적용기준!E19,0)</f>
        <v>65532</v>
      </c>
      <c r="AB2090" s="91"/>
      <c r="AC2090" s="91"/>
      <c r="AD2090" s="92" t="s">
        <v>4</v>
      </c>
    </row>
    <row r="2091" spans="2:30" ht="19.7" customHeight="1">
      <c r="B2091" s="88" t="s">
        <v>1452</v>
      </c>
      <c r="C2091" s="89" t="s">
        <v>4</v>
      </c>
      <c r="D2091" s="472">
        <v>4</v>
      </c>
      <c r="E2091" s="471"/>
      <c r="F2091" s="471"/>
      <c r="G2091" s="84" t="s">
        <v>98</v>
      </c>
      <c r="H2091" s="84" t="s">
        <v>594</v>
      </c>
      <c r="I2091" s="471">
        <f>[186]노임단가!L67</f>
        <v>83617</v>
      </c>
      <c r="J2091" s="471"/>
      <c r="K2091" s="471"/>
      <c r="L2091" s="471"/>
      <c r="M2091" s="84" t="s">
        <v>594</v>
      </c>
      <c r="N2091" s="471" t="s">
        <v>1449</v>
      </c>
      <c r="O2091" s="471"/>
      <c r="P2091" s="471"/>
      <c r="Q2091" s="471"/>
      <c r="R2091" s="471"/>
      <c r="S2091" s="471"/>
      <c r="T2091" s="471"/>
      <c r="U2091" s="471"/>
      <c r="V2091" s="471"/>
      <c r="W2091" s="84"/>
      <c r="X2091" s="84"/>
      <c r="Y2091" s="84"/>
      <c r="Z2091" s="90"/>
      <c r="AA2091" s="91">
        <f>TRUNC(D2091*I2091*[186]기계경비적용기준!E19,0)</f>
        <v>111489</v>
      </c>
      <c r="AB2091" s="91"/>
      <c r="AC2091" s="91"/>
      <c r="AD2091" s="92" t="s">
        <v>4</v>
      </c>
    </row>
    <row r="2092" spans="2:30" ht="19.7" customHeight="1">
      <c r="B2092" s="88" t="s">
        <v>4</v>
      </c>
      <c r="C2092" s="89" t="s">
        <v>4</v>
      </c>
      <c r="D2092" s="84"/>
      <c r="E2092" s="84"/>
      <c r="F2092" s="84"/>
      <c r="G2092" s="84"/>
      <c r="H2092" s="84"/>
      <c r="I2092" s="84"/>
      <c r="J2092" s="84"/>
      <c r="K2092" s="84"/>
      <c r="L2092" s="84"/>
      <c r="M2092" s="84"/>
      <c r="N2092" s="84"/>
      <c r="O2092" s="84"/>
      <c r="P2092" s="84"/>
      <c r="Q2092" s="84"/>
      <c r="R2092" s="84"/>
      <c r="S2092" s="84"/>
      <c r="T2092" s="84"/>
      <c r="U2092" s="84"/>
      <c r="V2092" s="84"/>
      <c r="W2092" s="84"/>
      <c r="X2092" s="84"/>
      <c r="Y2092" s="84"/>
      <c r="Z2092" s="90"/>
      <c r="AA2092" s="91"/>
      <c r="AB2092" s="91"/>
      <c r="AC2092" s="91"/>
      <c r="AD2092" s="92" t="s">
        <v>4</v>
      </c>
    </row>
    <row r="2093" spans="2:30" ht="19.7" customHeight="1">
      <c r="B2093" s="82" t="s">
        <v>1465</v>
      </c>
      <c r="C2093" s="83" t="s">
        <v>1466</v>
      </c>
      <c r="D2093" s="84"/>
      <c r="E2093" s="84"/>
      <c r="F2093" s="84"/>
      <c r="G2093" s="84"/>
      <c r="H2093" s="84"/>
      <c r="I2093" s="84"/>
      <c r="J2093" s="84"/>
      <c r="K2093" s="84"/>
      <c r="L2093" s="84"/>
      <c r="M2093" s="84"/>
      <c r="N2093" s="84"/>
      <c r="O2093" s="84"/>
      <c r="P2093" s="84"/>
      <c r="Q2093" s="84"/>
      <c r="R2093" s="84"/>
      <c r="S2093" s="84"/>
      <c r="T2093" s="84"/>
      <c r="U2093" s="84"/>
      <c r="V2093" s="84"/>
      <c r="W2093" s="84"/>
      <c r="X2093" s="84"/>
      <c r="Y2093" s="84"/>
      <c r="Z2093" s="85" t="str">
        <f>TEXT(AA2093+AB2093+AC2093,"#,##0")</f>
        <v>2,221,088</v>
      </c>
      <c r="AA2093" s="86">
        <f>TRUNC(AA2094+AA2095+AA2096+AA2097+AA2098+AA2099+AA2100)</f>
        <v>343456</v>
      </c>
      <c r="AB2093" s="86">
        <f>TRUNC(AB2094+AB2095+AB2096+AB2097+AB2098+AB2099+AB2100)</f>
        <v>1194947</v>
      </c>
      <c r="AC2093" s="86">
        <f>TRUNC(AC2094+AC2095+AC2096+AC2097+AC2098+AC2099+AC2100)</f>
        <v>682685</v>
      </c>
      <c r="AD2093" s="87"/>
    </row>
    <row r="2094" spans="2:30" ht="19.7" customHeight="1">
      <c r="B2094" s="88" t="s">
        <v>592</v>
      </c>
      <c r="C2094" s="89" t="s">
        <v>4</v>
      </c>
      <c r="D2094" s="471">
        <v>7913649</v>
      </c>
      <c r="E2094" s="471"/>
      <c r="F2094" s="471"/>
      <c r="G2094" s="471"/>
      <c r="H2094" s="471"/>
      <c r="I2094" s="471" t="s">
        <v>593</v>
      </c>
      <c r="J2094" s="471"/>
      <c r="K2094" s="476">
        <f>[186]기계경비적용기준!D7</f>
        <v>1153.3</v>
      </c>
      <c r="L2094" s="471"/>
      <c r="M2094" s="471"/>
      <c r="N2094" s="84" t="s">
        <v>594</v>
      </c>
      <c r="O2094" s="471">
        <v>748</v>
      </c>
      <c r="P2094" s="471"/>
      <c r="Q2094" s="471"/>
      <c r="R2094" s="84" t="s">
        <v>594</v>
      </c>
      <c r="S2094" s="471" t="s">
        <v>595</v>
      </c>
      <c r="T2094" s="471"/>
      <c r="U2094" s="471"/>
      <c r="V2094" s="84"/>
      <c r="W2094" s="84"/>
      <c r="X2094" s="84"/>
      <c r="Y2094" s="84"/>
      <c r="Z2094" s="90"/>
      <c r="AA2094" s="91"/>
      <c r="AB2094" s="91"/>
      <c r="AC2094" s="91">
        <f>TRUNC(TRUNC(D2094*K2094)/1000) * 1000*O2094*0.0000001</f>
        <v>682685.46279999998</v>
      </c>
      <c r="AD2094" s="92" t="s">
        <v>4</v>
      </c>
    </row>
    <row r="2095" spans="2:30" ht="19.7" customHeight="1">
      <c r="B2095" s="88" t="s">
        <v>596</v>
      </c>
      <c r="C2095" s="89" t="s">
        <v>597</v>
      </c>
      <c r="D2095" s="470">
        <v>649.4</v>
      </c>
      <c r="E2095" s="471"/>
      <c r="F2095" s="471"/>
      <c r="G2095" s="471"/>
      <c r="H2095" s="84" t="s">
        <v>598</v>
      </c>
      <c r="I2095" s="84" t="s">
        <v>594</v>
      </c>
      <c r="J2095" s="471">
        <f>[186]자재단가!R6</f>
        <v>1496</v>
      </c>
      <c r="K2095" s="471"/>
      <c r="L2095" s="471"/>
      <c r="M2095" s="471"/>
      <c r="N2095" s="84"/>
      <c r="O2095" s="84"/>
      <c r="P2095" s="84"/>
      <c r="Q2095" s="84"/>
      <c r="R2095" s="84"/>
      <c r="S2095" s="84"/>
      <c r="T2095" s="84"/>
      <c r="U2095" s="84"/>
      <c r="V2095" s="84"/>
      <c r="W2095" s="84"/>
      <c r="X2095" s="84"/>
      <c r="Y2095" s="84"/>
      <c r="Z2095" s="90"/>
      <c r="AA2095" s="91"/>
      <c r="AB2095" s="91">
        <f>TRUNC(D2095*J2095,0)</f>
        <v>971502</v>
      </c>
      <c r="AC2095" s="91"/>
      <c r="AD2095" s="92" t="s">
        <v>4</v>
      </c>
    </row>
    <row r="2096" spans="2:30" ht="19.7" customHeight="1">
      <c r="B2096" s="88" t="s">
        <v>903</v>
      </c>
      <c r="C2096" s="89" t="s">
        <v>600</v>
      </c>
      <c r="D2096" s="470">
        <v>23</v>
      </c>
      <c r="E2096" s="471"/>
      <c r="F2096" s="471"/>
      <c r="G2096" s="471"/>
      <c r="H2096" s="84" t="s">
        <v>601</v>
      </c>
      <c r="I2096" s="84" t="s">
        <v>594</v>
      </c>
      <c r="J2096" s="471">
        <f>AB2095</f>
        <v>971502</v>
      </c>
      <c r="K2096" s="471"/>
      <c r="L2096" s="471"/>
      <c r="M2096" s="471"/>
      <c r="N2096" s="84"/>
      <c r="O2096" s="84"/>
      <c r="P2096" s="84"/>
      <c r="Q2096" s="84"/>
      <c r="R2096" s="84"/>
      <c r="S2096" s="84"/>
      <c r="T2096" s="84"/>
      <c r="U2096" s="84"/>
      <c r="V2096" s="84"/>
      <c r="W2096" s="84"/>
      <c r="X2096" s="84"/>
      <c r="Y2096" s="84"/>
      <c r="Z2096" s="90"/>
      <c r="AA2096" s="91"/>
      <c r="AB2096" s="91">
        <f>TRUNC(D2096/100*J2096,0)</f>
        <v>223445</v>
      </c>
      <c r="AC2096" s="91"/>
      <c r="AD2096" s="92" t="s">
        <v>4</v>
      </c>
    </row>
    <row r="2097" spans="2:30" ht="19.7" customHeight="1">
      <c r="B2097" s="88" t="s">
        <v>1448</v>
      </c>
      <c r="C2097" s="89" t="s">
        <v>4</v>
      </c>
      <c r="D2097" s="472">
        <v>1</v>
      </c>
      <c r="E2097" s="471"/>
      <c r="F2097" s="471"/>
      <c r="G2097" s="84" t="s">
        <v>98</v>
      </c>
      <c r="H2097" s="84" t="s">
        <v>594</v>
      </c>
      <c r="I2097" s="471">
        <f>[186]노임단가!L62</f>
        <v>119215</v>
      </c>
      <c r="J2097" s="471"/>
      <c r="K2097" s="471"/>
      <c r="L2097" s="471"/>
      <c r="M2097" s="84" t="s">
        <v>594</v>
      </c>
      <c r="N2097" s="471" t="s">
        <v>1449</v>
      </c>
      <c r="O2097" s="471"/>
      <c r="P2097" s="471"/>
      <c r="Q2097" s="471"/>
      <c r="R2097" s="471"/>
      <c r="S2097" s="471"/>
      <c r="T2097" s="471"/>
      <c r="U2097" s="471"/>
      <c r="V2097" s="471"/>
      <c r="W2097" s="84"/>
      <c r="X2097" s="84"/>
      <c r="Y2097" s="84"/>
      <c r="Z2097" s="90"/>
      <c r="AA2097" s="91">
        <f>TRUNC(D2097*I2097*[186]기계경비적용기준!E19,0)</f>
        <v>39738</v>
      </c>
      <c r="AB2097" s="91"/>
      <c r="AC2097" s="91"/>
      <c r="AD2097" s="92" t="s">
        <v>4</v>
      </c>
    </row>
    <row r="2098" spans="2:30" ht="19.7" customHeight="1">
      <c r="B2098" s="88" t="s">
        <v>1450</v>
      </c>
      <c r="C2098" s="89" t="s">
        <v>4</v>
      </c>
      <c r="D2098" s="472">
        <v>3</v>
      </c>
      <c r="E2098" s="471"/>
      <c r="F2098" s="471"/>
      <c r="G2098" s="84" t="s">
        <v>98</v>
      </c>
      <c r="H2098" s="84" t="s">
        <v>594</v>
      </c>
      <c r="I2098" s="471">
        <f>[186]노임단가!L63</f>
        <v>98825</v>
      </c>
      <c r="J2098" s="471"/>
      <c r="K2098" s="471"/>
      <c r="L2098" s="471"/>
      <c r="M2098" s="84" t="s">
        <v>594</v>
      </c>
      <c r="N2098" s="471" t="s">
        <v>1449</v>
      </c>
      <c r="O2098" s="471"/>
      <c r="P2098" s="471"/>
      <c r="Q2098" s="471"/>
      <c r="R2098" s="471"/>
      <c r="S2098" s="471"/>
      <c r="T2098" s="471"/>
      <c r="U2098" s="471"/>
      <c r="V2098" s="471"/>
      <c r="W2098" s="84"/>
      <c r="X2098" s="84"/>
      <c r="Y2098" s="84"/>
      <c r="Z2098" s="90"/>
      <c r="AA2098" s="91">
        <f>TRUNC(D2098*I2098*[186]기계경비적용기준!E19,0)</f>
        <v>98825</v>
      </c>
      <c r="AB2098" s="91"/>
      <c r="AC2098" s="91"/>
      <c r="AD2098" s="92" t="s">
        <v>4</v>
      </c>
    </row>
    <row r="2099" spans="2:30" ht="19.7" customHeight="1">
      <c r="B2099" s="88" t="s">
        <v>1451</v>
      </c>
      <c r="C2099" s="89" t="s">
        <v>4</v>
      </c>
      <c r="D2099" s="472">
        <v>2</v>
      </c>
      <c r="E2099" s="471"/>
      <c r="F2099" s="471"/>
      <c r="G2099" s="84" t="s">
        <v>98</v>
      </c>
      <c r="H2099" s="84" t="s">
        <v>594</v>
      </c>
      <c r="I2099" s="471">
        <f>[186]노임단가!L66</f>
        <v>98299</v>
      </c>
      <c r="J2099" s="471"/>
      <c r="K2099" s="471"/>
      <c r="L2099" s="471"/>
      <c r="M2099" s="84" t="s">
        <v>594</v>
      </c>
      <c r="N2099" s="471" t="s">
        <v>1449</v>
      </c>
      <c r="O2099" s="471"/>
      <c r="P2099" s="471"/>
      <c r="Q2099" s="471"/>
      <c r="R2099" s="471"/>
      <c r="S2099" s="471"/>
      <c r="T2099" s="471"/>
      <c r="U2099" s="471"/>
      <c r="V2099" s="471"/>
      <c r="W2099" s="84"/>
      <c r="X2099" s="84"/>
      <c r="Y2099" s="84"/>
      <c r="Z2099" s="90"/>
      <c r="AA2099" s="91">
        <f>TRUNC(D2099*I2099*[186]기계경비적용기준!E19,0)</f>
        <v>65532</v>
      </c>
      <c r="AB2099" s="91"/>
      <c r="AC2099" s="91"/>
      <c r="AD2099" s="92" t="s">
        <v>4</v>
      </c>
    </row>
    <row r="2100" spans="2:30" ht="19.7" customHeight="1">
      <c r="B2100" s="88" t="s">
        <v>1452</v>
      </c>
      <c r="C2100" s="89" t="s">
        <v>4</v>
      </c>
      <c r="D2100" s="472">
        <v>5</v>
      </c>
      <c r="E2100" s="471"/>
      <c r="F2100" s="471"/>
      <c r="G2100" s="84" t="s">
        <v>98</v>
      </c>
      <c r="H2100" s="84" t="s">
        <v>594</v>
      </c>
      <c r="I2100" s="471">
        <f>[186]노임단가!L67</f>
        <v>83617</v>
      </c>
      <c r="J2100" s="471"/>
      <c r="K2100" s="471"/>
      <c r="L2100" s="471"/>
      <c r="M2100" s="84" t="s">
        <v>594</v>
      </c>
      <c r="N2100" s="471" t="s">
        <v>1449</v>
      </c>
      <c r="O2100" s="471"/>
      <c r="P2100" s="471"/>
      <c r="Q2100" s="471"/>
      <c r="R2100" s="471"/>
      <c r="S2100" s="471"/>
      <c r="T2100" s="471"/>
      <c r="U2100" s="471"/>
      <c r="V2100" s="471"/>
      <c r="W2100" s="84"/>
      <c r="X2100" s="84"/>
      <c r="Y2100" s="84"/>
      <c r="Z2100" s="90"/>
      <c r="AA2100" s="91">
        <f>TRUNC(D2100*I2100*[186]기계경비적용기준!E19,0)</f>
        <v>139361</v>
      </c>
      <c r="AB2100" s="91"/>
      <c r="AC2100" s="91"/>
      <c r="AD2100" s="92" t="s">
        <v>4</v>
      </c>
    </row>
    <row r="2101" spans="2:30" ht="19.7" customHeight="1">
      <c r="B2101" s="88" t="s">
        <v>4</v>
      </c>
      <c r="C2101" s="89" t="s">
        <v>4</v>
      </c>
      <c r="D2101" s="84"/>
      <c r="E2101" s="84"/>
      <c r="F2101" s="84"/>
      <c r="G2101" s="84"/>
      <c r="H2101" s="84"/>
      <c r="I2101" s="84"/>
      <c r="J2101" s="84"/>
      <c r="K2101" s="84"/>
      <c r="L2101" s="84"/>
      <c r="M2101" s="84"/>
      <c r="N2101" s="84"/>
      <c r="O2101" s="84"/>
      <c r="P2101" s="84"/>
      <c r="Q2101" s="84"/>
      <c r="R2101" s="84"/>
      <c r="S2101" s="84"/>
      <c r="T2101" s="84"/>
      <c r="U2101" s="84"/>
      <c r="V2101" s="84"/>
      <c r="W2101" s="84"/>
      <c r="X2101" s="84"/>
      <c r="Y2101" s="84"/>
      <c r="Z2101" s="90"/>
      <c r="AA2101" s="91"/>
      <c r="AB2101" s="91"/>
      <c r="AC2101" s="91"/>
      <c r="AD2101" s="92" t="s">
        <v>4</v>
      </c>
    </row>
    <row r="2102" spans="2:30" ht="19.7" customHeight="1">
      <c r="B2102" s="82" t="s">
        <v>1467</v>
      </c>
      <c r="C2102" s="83" t="s">
        <v>1468</v>
      </c>
      <c r="D2102" s="84"/>
      <c r="E2102" s="84"/>
      <c r="F2102" s="84"/>
      <c r="G2102" s="84"/>
      <c r="H2102" s="84"/>
      <c r="I2102" s="84"/>
      <c r="J2102" s="84"/>
      <c r="K2102" s="84"/>
      <c r="L2102" s="84"/>
      <c r="M2102" s="84"/>
      <c r="N2102" s="84"/>
      <c r="O2102" s="84"/>
      <c r="P2102" s="84"/>
      <c r="Q2102" s="84"/>
      <c r="R2102" s="84"/>
      <c r="S2102" s="84"/>
      <c r="T2102" s="84"/>
      <c r="U2102" s="84"/>
      <c r="V2102" s="84"/>
      <c r="W2102" s="84"/>
      <c r="X2102" s="84"/>
      <c r="Y2102" s="84"/>
      <c r="Z2102" s="85" t="str">
        <f>TEXT(AA2102+AB2102+AC2102,"#,##0")</f>
        <v>2,481,460</v>
      </c>
      <c r="AA2102" s="86">
        <f>TRUNC(AA2103+AA2104+AA2105+AA2106+AA2107+AA2108+AA2109)</f>
        <v>343456</v>
      </c>
      <c r="AB2102" s="86">
        <f>TRUNC(AB2103+AB2104+AB2105+AB2106+AB2107+AB2108+AB2109)</f>
        <v>1387051</v>
      </c>
      <c r="AC2102" s="86">
        <f>TRUNC(AC2103+AC2104+AC2105+AC2106+AC2107+AC2108+AC2109)</f>
        <v>750953</v>
      </c>
      <c r="AD2102" s="87"/>
    </row>
    <row r="2103" spans="2:30" ht="19.7" customHeight="1">
      <c r="B2103" s="88" t="s">
        <v>592</v>
      </c>
      <c r="C2103" s="89" t="s">
        <v>4</v>
      </c>
      <c r="D2103" s="471">
        <v>8705012</v>
      </c>
      <c r="E2103" s="471"/>
      <c r="F2103" s="471"/>
      <c r="G2103" s="471"/>
      <c r="H2103" s="471"/>
      <c r="I2103" s="471" t="s">
        <v>593</v>
      </c>
      <c r="J2103" s="471"/>
      <c r="K2103" s="476">
        <f>[186]기계경비적용기준!D7</f>
        <v>1153.3</v>
      </c>
      <c r="L2103" s="471"/>
      <c r="M2103" s="471"/>
      <c r="N2103" s="84" t="s">
        <v>594</v>
      </c>
      <c r="O2103" s="471">
        <v>748</v>
      </c>
      <c r="P2103" s="471"/>
      <c r="Q2103" s="471"/>
      <c r="R2103" s="84" t="s">
        <v>594</v>
      </c>
      <c r="S2103" s="471" t="s">
        <v>595</v>
      </c>
      <c r="T2103" s="471"/>
      <c r="U2103" s="471"/>
      <c r="V2103" s="84"/>
      <c r="W2103" s="84"/>
      <c r="X2103" s="84"/>
      <c r="Y2103" s="84"/>
      <c r="Z2103" s="90"/>
      <c r="AA2103" s="91"/>
      <c r="AB2103" s="91"/>
      <c r="AC2103" s="91">
        <f>TRUNC(TRUNC(D2103*K2103)/1000) * 1000*O2103*0.0000001</f>
        <v>750953.85199999996</v>
      </c>
      <c r="AD2103" s="92" t="s">
        <v>4</v>
      </c>
    </row>
    <row r="2104" spans="2:30" ht="19.7" customHeight="1">
      <c r="B2104" s="88" t="s">
        <v>596</v>
      </c>
      <c r="C2104" s="89" t="s">
        <v>597</v>
      </c>
      <c r="D2104" s="470">
        <v>753.8</v>
      </c>
      <c r="E2104" s="471"/>
      <c r="F2104" s="471"/>
      <c r="G2104" s="471"/>
      <c r="H2104" s="84" t="s">
        <v>598</v>
      </c>
      <c r="I2104" s="84" t="s">
        <v>594</v>
      </c>
      <c r="J2104" s="471">
        <f>[186]자재단가!R6</f>
        <v>1496</v>
      </c>
      <c r="K2104" s="471"/>
      <c r="L2104" s="471"/>
      <c r="M2104" s="471"/>
      <c r="N2104" s="84"/>
      <c r="O2104" s="84"/>
      <c r="P2104" s="84"/>
      <c r="Q2104" s="84"/>
      <c r="R2104" s="84"/>
      <c r="S2104" s="84"/>
      <c r="T2104" s="84"/>
      <c r="U2104" s="84"/>
      <c r="V2104" s="84"/>
      <c r="W2104" s="84"/>
      <c r="X2104" s="84"/>
      <c r="Y2104" s="84"/>
      <c r="Z2104" s="90"/>
      <c r="AA2104" s="91"/>
      <c r="AB2104" s="91">
        <f>TRUNC(D2104*J2104,0)</f>
        <v>1127684</v>
      </c>
      <c r="AC2104" s="91"/>
      <c r="AD2104" s="92" t="s">
        <v>4</v>
      </c>
    </row>
    <row r="2105" spans="2:30" ht="19.7" customHeight="1">
      <c r="B2105" s="88" t="s">
        <v>903</v>
      </c>
      <c r="C2105" s="89" t="s">
        <v>600</v>
      </c>
      <c r="D2105" s="470">
        <v>23</v>
      </c>
      <c r="E2105" s="471"/>
      <c r="F2105" s="471"/>
      <c r="G2105" s="471"/>
      <c r="H2105" s="84" t="s">
        <v>601</v>
      </c>
      <c r="I2105" s="84" t="s">
        <v>594</v>
      </c>
      <c r="J2105" s="471">
        <f>AB2104</f>
        <v>1127684</v>
      </c>
      <c r="K2105" s="471"/>
      <c r="L2105" s="471"/>
      <c r="M2105" s="471"/>
      <c r="N2105" s="84"/>
      <c r="O2105" s="84"/>
      <c r="P2105" s="84"/>
      <c r="Q2105" s="84"/>
      <c r="R2105" s="84"/>
      <c r="S2105" s="84"/>
      <c r="T2105" s="84"/>
      <c r="U2105" s="84"/>
      <c r="V2105" s="84"/>
      <c r="W2105" s="84"/>
      <c r="X2105" s="84"/>
      <c r="Y2105" s="84"/>
      <c r="Z2105" s="90"/>
      <c r="AA2105" s="91"/>
      <c r="AB2105" s="91">
        <f>TRUNC(D2105/100*J2105,0)</f>
        <v>259367</v>
      </c>
      <c r="AC2105" s="91"/>
      <c r="AD2105" s="92" t="s">
        <v>4</v>
      </c>
    </row>
    <row r="2106" spans="2:30" ht="19.7" customHeight="1">
      <c r="B2106" s="88" t="s">
        <v>1448</v>
      </c>
      <c r="C2106" s="89" t="s">
        <v>4</v>
      </c>
      <c r="D2106" s="472">
        <v>1</v>
      </c>
      <c r="E2106" s="471"/>
      <c r="F2106" s="471"/>
      <c r="G2106" s="84" t="s">
        <v>98</v>
      </c>
      <c r="H2106" s="84" t="s">
        <v>594</v>
      </c>
      <c r="I2106" s="471">
        <f>[186]노임단가!L62</f>
        <v>119215</v>
      </c>
      <c r="J2106" s="471"/>
      <c r="K2106" s="471"/>
      <c r="L2106" s="471"/>
      <c r="M2106" s="84" t="s">
        <v>594</v>
      </c>
      <c r="N2106" s="471" t="s">
        <v>1449</v>
      </c>
      <c r="O2106" s="471"/>
      <c r="P2106" s="471"/>
      <c r="Q2106" s="471"/>
      <c r="R2106" s="471"/>
      <c r="S2106" s="471"/>
      <c r="T2106" s="471"/>
      <c r="U2106" s="471"/>
      <c r="V2106" s="471"/>
      <c r="W2106" s="84"/>
      <c r="X2106" s="84"/>
      <c r="Y2106" s="84"/>
      <c r="Z2106" s="90"/>
      <c r="AA2106" s="91">
        <f>TRUNC(D2106*I2106*[186]기계경비적용기준!E19,0)</f>
        <v>39738</v>
      </c>
      <c r="AB2106" s="91"/>
      <c r="AC2106" s="91"/>
      <c r="AD2106" s="92" t="s">
        <v>4</v>
      </c>
    </row>
    <row r="2107" spans="2:30" ht="19.7" customHeight="1">
      <c r="B2107" s="88" t="s">
        <v>1450</v>
      </c>
      <c r="C2107" s="89" t="s">
        <v>4</v>
      </c>
      <c r="D2107" s="472">
        <v>3</v>
      </c>
      <c r="E2107" s="471"/>
      <c r="F2107" s="471"/>
      <c r="G2107" s="84" t="s">
        <v>98</v>
      </c>
      <c r="H2107" s="84" t="s">
        <v>594</v>
      </c>
      <c r="I2107" s="471">
        <f>[186]노임단가!L63</f>
        <v>98825</v>
      </c>
      <c r="J2107" s="471"/>
      <c r="K2107" s="471"/>
      <c r="L2107" s="471"/>
      <c r="M2107" s="84" t="s">
        <v>594</v>
      </c>
      <c r="N2107" s="471" t="s">
        <v>1449</v>
      </c>
      <c r="O2107" s="471"/>
      <c r="P2107" s="471"/>
      <c r="Q2107" s="471"/>
      <c r="R2107" s="471"/>
      <c r="S2107" s="471"/>
      <c r="T2107" s="471"/>
      <c r="U2107" s="471"/>
      <c r="V2107" s="471"/>
      <c r="W2107" s="84"/>
      <c r="X2107" s="84"/>
      <c r="Y2107" s="84"/>
      <c r="Z2107" s="90"/>
      <c r="AA2107" s="91">
        <f>TRUNC(D2107*I2107*[186]기계경비적용기준!E19,0)</f>
        <v>98825</v>
      </c>
      <c r="AB2107" s="91"/>
      <c r="AC2107" s="91"/>
      <c r="AD2107" s="92" t="s">
        <v>4</v>
      </c>
    </row>
    <row r="2108" spans="2:30" ht="19.7" customHeight="1">
      <c r="B2108" s="88" t="s">
        <v>1451</v>
      </c>
      <c r="C2108" s="89" t="s">
        <v>4</v>
      </c>
      <c r="D2108" s="472">
        <v>2</v>
      </c>
      <c r="E2108" s="471"/>
      <c r="F2108" s="471"/>
      <c r="G2108" s="84" t="s">
        <v>98</v>
      </c>
      <c r="H2108" s="84" t="s">
        <v>594</v>
      </c>
      <c r="I2108" s="471">
        <f>[186]노임단가!L66</f>
        <v>98299</v>
      </c>
      <c r="J2108" s="471"/>
      <c r="K2108" s="471"/>
      <c r="L2108" s="471"/>
      <c r="M2108" s="84" t="s">
        <v>594</v>
      </c>
      <c r="N2108" s="471" t="s">
        <v>1449</v>
      </c>
      <c r="O2108" s="471"/>
      <c r="P2108" s="471"/>
      <c r="Q2108" s="471"/>
      <c r="R2108" s="471"/>
      <c r="S2108" s="471"/>
      <c r="T2108" s="471"/>
      <c r="U2108" s="471"/>
      <c r="V2108" s="471"/>
      <c r="W2108" s="84"/>
      <c r="X2108" s="84"/>
      <c r="Y2108" s="84"/>
      <c r="Z2108" s="90"/>
      <c r="AA2108" s="91">
        <f>TRUNC(D2108*I2108*[186]기계경비적용기준!E19,0)</f>
        <v>65532</v>
      </c>
      <c r="AB2108" s="91"/>
      <c r="AC2108" s="91"/>
      <c r="AD2108" s="92" t="s">
        <v>4</v>
      </c>
    </row>
    <row r="2109" spans="2:30" ht="19.7" customHeight="1">
      <c r="B2109" s="88" t="s">
        <v>1452</v>
      </c>
      <c r="C2109" s="89" t="s">
        <v>4</v>
      </c>
      <c r="D2109" s="472">
        <v>5</v>
      </c>
      <c r="E2109" s="471"/>
      <c r="F2109" s="471"/>
      <c r="G2109" s="84" t="s">
        <v>98</v>
      </c>
      <c r="H2109" s="84" t="s">
        <v>594</v>
      </c>
      <c r="I2109" s="471">
        <f>[186]노임단가!L67</f>
        <v>83617</v>
      </c>
      <c r="J2109" s="471"/>
      <c r="K2109" s="471"/>
      <c r="L2109" s="471"/>
      <c r="M2109" s="84" t="s">
        <v>594</v>
      </c>
      <c r="N2109" s="471" t="s">
        <v>1449</v>
      </c>
      <c r="O2109" s="471"/>
      <c r="P2109" s="471"/>
      <c r="Q2109" s="471"/>
      <c r="R2109" s="471"/>
      <c r="S2109" s="471"/>
      <c r="T2109" s="471"/>
      <c r="U2109" s="471"/>
      <c r="V2109" s="471"/>
      <c r="W2109" s="84"/>
      <c r="X2109" s="84"/>
      <c r="Y2109" s="84"/>
      <c r="Z2109" s="90"/>
      <c r="AA2109" s="91">
        <f>TRUNC(D2109*I2109*[186]기계경비적용기준!E19,0)</f>
        <v>139361</v>
      </c>
      <c r="AB2109" s="91"/>
      <c r="AC2109" s="91"/>
      <c r="AD2109" s="92" t="s">
        <v>4</v>
      </c>
    </row>
    <row r="2110" spans="2:30" ht="19.7" customHeight="1">
      <c r="B2110" s="88" t="s">
        <v>4</v>
      </c>
      <c r="C2110" s="89" t="s">
        <v>4</v>
      </c>
      <c r="D2110" s="84"/>
      <c r="E2110" s="84"/>
      <c r="F2110" s="84"/>
      <c r="G2110" s="84"/>
      <c r="H2110" s="84"/>
      <c r="I2110" s="84"/>
      <c r="J2110" s="84"/>
      <c r="K2110" s="84"/>
      <c r="L2110" s="84"/>
      <c r="M2110" s="84"/>
      <c r="N2110" s="84"/>
      <c r="O2110" s="84"/>
      <c r="P2110" s="84"/>
      <c r="Q2110" s="84"/>
      <c r="R2110" s="84"/>
      <c r="S2110" s="84"/>
      <c r="T2110" s="84"/>
      <c r="U2110" s="84"/>
      <c r="V2110" s="84"/>
      <c r="W2110" s="84"/>
      <c r="X2110" s="84"/>
      <c r="Y2110" s="84"/>
      <c r="Z2110" s="90"/>
      <c r="AA2110" s="91"/>
      <c r="AB2110" s="91"/>
      <c r="AC2110" s="91"/>
      <c r="AD2110" s="92" t="s">
        <v>4</v>
      </c>
    </row>
    <row r="2111" spans="2:30" ht="19.7" customHeight="1">
      <c r="B2111" s="82" t="s">
        <v>1469</v>
      </c>
      <c r="C2111" s="83" t="s">
        <v>1470</v>
      </c>
      <c r="D2111" s="84"/>
      <c r="E2111" s="84"/>
      <c r="F2111" s="84"/>
      <c r="G2111" s="84"/>
      <c r="H2111" s="84"/>
      <c r="I2111" s="84"/>
      <c r="J2111" s="84"/>
      <c r="K2111" s="84"/>
      <c r="L2111" s="84"/>
      <c r="M2111" s="84"/>
      <c r="N2111" s="84"/>
      <c r="O2111" s="84"/>
      <c r="P2111" s="84"/>
      <c r="Q2111" s="84"/>
      <c r="R2111" s="84"/>
      <c r="S2111" s="84"/>
      <c r="T2111" s="84"/>
      <c r="U2111" s="84"/>
      <c r="V2111" s="84"/>
      <c r="W2111" s="84"/>
      <c r="X2111" s="84"/>
      <c r="Y2111" s="84"/>
      <c r="Z2111" s="85" t="str">
        <f>TEXT(AA2111+AB2111+AC2111,"#,##0")</f>
        <v>3,733,023</v>
      </c>
      <c r="AA2111" s="86">
        <f>TRUNC(AA2112+AA2113+AA2114+AA2115+AA2116+AA2117+AA2118)</f>
        <v>371329</v>
      </c>
      <c r="AB2111" s="86">
        <f>TRUNC(AB2112+AB2113+AB2114+AB2115+AB2116+AB2117+AB2118)</f>
        <v>2333221</v>
      </c>
      <c r="AC2111" s="86">
        <f>TRUNC(AC2112+AC2113+AC2114+AC2115+AC2116+AC2117+AC2118)</f>
        <v>1028473</v>
      </c>
      <c r="AD2111" s="87"/>
    </row>
    <row r="2112" spans="2:30" ht="19.7" customHeight="1">
      <c r="B2112" s="88" t="s">
        <v>592</v>
      </c>
      <c r="C2112" s="89" t="s">
        <v>4</v>
      </c>
      <c r="D2112" s="471">
        <v>11922000</v>
      </c>
      <c r="E2112" s="471"/>
      <c r="F2112" s="471"/>
      <c r="G2112" s="471"/>
      <c r="H2112" s="471"/>
      <c r="I2112" s="471" t="s">
        <v>593</v>
      </c>
      <c r="J2112" s="471"/>
      <c r="K2112" s="476">
        <f>[186]기계경비적용기준!D7</f>
        <v>1153.3</v>
      </c>
      <c r="L2112" s="471"/>
      <c r="M2112" s="471"/>
      <c r="N2112" s="84" t="s">
        <v>594</v>
      </c>
      <c r="O2112" s="471">
        <v>748</v>
      </c>
      <c r="P2112" s="471"/>
      <c r="Q2112" s="471"/>
      <c r="R2112" s="84" t="s">
        <v>594</v>
      </c>
      <c r="S2112" s="471" t="s">
        <v>595</v>
      </c>
      <c r="T2112" s="471"/>
      <c r="U2112" s="471"/>
      <c r="V2112" s="84"/>
      <c r="W2112" s="84"/>
      <c r="X2112" s="84"/>
      <c r="Y2112" s="84"/>
      <c r="Z2112" s="90"/>
      <c r="AA2112" s="91"/>
      <c r="AB2112" s="91"/>
      <c r="AC2112" s="91">
        <f>TRUNC(TRUNC(D2112*K2112)/1000) * 1000*O2112*0.0000001</f>
        <v>1028473.2215999999</v>
      </c>
      <c r="AD2112" s="92" t="s">
        <v>4</v>
      </c>
    </row>
    <row r="2113" spans="2:30" ht="19.7" customHeight="1">
      <c r="B2113" s="88" t="s">
        <v>596</v>
      </c>
      <c r="C2113" s="89" t="s">
        <v>597</v>
      </c>
      <c r="D2113" s="470">
        <v>1268</v>
      </c>
      <c r="E2113" s="471"/>
      <c r="F2113" s="471"/>
      <c r="G2113" s="471"/>
      <c r="H2113" s="84" t="s">
        <v>598</v>
      </c>
      <c r="I2113" s="84" t="s">
        <v>594</v>
      </c>
      <c r="J2113" s="471">
        <f>[186]자재단가!R6</f>
        <v>1496</v>
      </c>
      <c r="K2113" s="471"/>
      <c r="L2113" s="471"/>
      <c r="M2113" s="471"/>
      <c r="N2113" s="84"/>
      <c r="O2113" s="84"/>
      <c r="P2113" s="84"/>
      <c r="Q2113" s="84"/>
      <c r="R2113" s="84"/>
      <c r="S2113" s="84"/>
      <c r="T2113" s="84"/>
      <c r="U2113" s="84"/>
      <c r="V2113" s="84"/>
      <c r="W2113" s="84"/>
      <c r="X2113" s="84"/>
      <c r="Y2113" s="84"/>
      <c r="Z2113" s="90"/>
      <c r="AA2113" s="91"/>
      <c r="AB2113" s="91">
        <f>TRUNC(D2113*J2113,0)</f>
        <v>1896928</v>
      </c>
      <c r="AC2113" s="91"/>
      <c r="AD2113" s="92" t="s">
        <v>4</v>
      </c>
    </row>
    <row r="2114" spans="2:30" ht="19.7" customHeight="1">
      <c r="B2114" s="88" t="s">
        <v>903</v>
      </c>
      <c r="C2114" s="89" t="s">
        <v>600</v>
      </c>
      <c r="D2114" s="470">
        <v>23</v>
      </c>
      <c r="E2114" s="471"/>
      <c r="F2114" s="471"/>
      <c r="G2114" s="471"/>
      <c r="H2114" s="84" t="s">
        <v>601</v>
      </c>
      <c r="I2114" s="84" t="s">
        <v>594</v>
      </c>
      <c r="J2114" s="471">
        <f>AB2113</f>
        <v>1896928</v>
      </c>
      <c r="K2114" s="471"/>
      <c r="L2114" s="471"/>
      <c r="M2114" s="471"/>
      <c r="N2114" s="84"/>
      <c r="O2114" s="84"/>
      <c r="P2114" s="84"/>
      <c r="Q2114" s="84"/>
      <c r="R2114" s="84"/>
      <c r="S2114" s="84"/>
      <c r="T2114" s="84"/>
      <c r="U2114" s="84"/>
      <c r="V2114" s="84"/>
      <c r="W2114" s="84"/>
      <c r="X2114" s="84"/>
      <c r="Y2114" s="84"/>
      <c r="Z2114" s="90"/>
      <c r="AA2114" s="91"/>
      <c r="AB2114" s="91">
        <f>TRUNC(D2114/100*J2114,0)</f>
        <v>436293</v>
      </c>
      <c r="AC2114" s="91"/>
      <c r="AD2114" s="92" t="s">
        <v>4</v>
      </c>
    </row>
    <row r="2115" spans="2:30" ht="19.7" customHeight="1">
      <c r="B2115" s="101" t="s">
        <v>1448</v>
      </c>
      <c r="C2115" s="102" t="s">
        <v>4</v>
      </c>
      <c r="D2115" s="478">
        <v>1</v>
      </c>
      <c r="E2115" s="477"/>
      <c r="F2115" s="477"/>
      <c r="G2115" s="103" t="s">
        <v>98</v>
      </c>
      <c r="H2115" s="103" t="s">
        <v>594</v>
      </c>
      <c r="I2115" s="477">
        <f>[186]노임단가!L62</f>
        <v>119215</v>
      </c>
      <c r="J2115" s="477"/>
      <c r="K2115" s="477"/>
      <c r="L2115" s="477"/>
      <c r="M2115" s="103" t="s">
        <v>594</v>
      </c>
      <c r="N2115" s="477" t="s">
        <v>1449</v>
      </c>
      <c r="O2115" s="477"/>
      <c r="P2115" s="477"/>
      <c r="Q2115" s="477"/>
      <c r="R2115" s="477"/>
      <c r="S2115" s="477"/>
      <c r="T2115" s="477"/>
      <c r="U2115" s="477"/>
      <c r="V2115" s="477"/>
      <c r="W2115" s="103"/>
      <c r="X2115" s="103"/>
      <c r="Y2115" s="103"/>
      <c r="Z2115" s="104"/>
      <c r="AA2115" s="105">
        <f>TRUNC(D2115*I2115*[186]기계경비적용기준!E19,0)</f>
        <v>39738</v>
      </c>
      <c r="AB2115" s="105"/>
      <c r="AC2115" s="105"/>
      <c r="AD2115" s="106" t="s">
        <v>4</v>
      </c>
    </row>
    <row r="2116" spans="2:30" ht="19.7" customHeight="1">
      <c r="B2116" s="88" t="s">
        <v>1450</v>
      </c>
      <c r="C2116" s="89" t="s">
        <v>4</v>
      </c>
      <c r="D2116" s="472">
        <v>3</v>
      </c>
      <c r="E2116" s="471"/>
      <c r="F2116" s="471"/>
      <c r="G2116" s="84" t="s">
        <v>98</v>
      </c>
      <c r="H2116" s="84" t="s">
        <v>594</v>
      </c>
      <c r="I2116" s="471">
        <f>[186]노임단가!L63</f>
        <v>98825</v>
      </c>
      <c r="J2116" s="471"/>
      <c r="K2116" s="471"/>
      <c r="L2116" s="471"/>
      <c r="M2116" s="84" t="s">
        <v>594</v>
      </c>
      <c r="N2116" s="471" t="s">
        <v>1449</v>
      </c>
      <c r="O2116" s="471"/>
      <c r="P2116" s="471"/>
      <c r="Q2116" s="471"/>
      <c r="R2116" s="471"/>
      <c r="S2116" s="471"/>
      <c r="T2116" s="471"/>
      <c r="U2116" s="471"/>
      <c r="V2116" s="471"/>
      <c r="W2116" s="84"/>
      <c r="X2116" s="84"/>
      <c r="Y2116" s="84"/>
      <c r="Z2116" s="90"/>
      <c r="AA2116" s="91">
        <f>TRUNC(D2116*I2116*[186]기계경비적용기준!E19,0)</f>
        <v>98825</v>
      </c>
      <c r="AB2116" s="91"/>
      <c r="AC2116" s="91"/>
      <c r="AD2116" s="92" t="s">
        <v>4</v>
      </c>
    </row>
    <row r="2117" spans="2:30" ht="19.7" customHeight="1">
      <c r="B2117" s="88" t="s">
        <v>1451</v>
      </c>
      <c r="C2117" s="89" t="s">
        <v>4</v>
      </c>
      <c r="D2117" s="472">
        <v>2</v>
      </c>
      <c r="E2117" s="471"/>
      <c r="F2117" s="471"/>
      <c r="G2117" s="84" t="s">
        <v>98</v>
      </c>
      <c r="H2117" s="84" t="s">
        <v>594</v>
      </c>
      <c r="I2117" s="471">
        <f>[186]노임단가!L66</f>
        <v>98299</v>
      </c>
      <c r="J2117" s="471"/>
      <c r="K2117" s="471"/>
      <c r="L2117" s="471"/>
      <c r="M2117" s="84" t="s">
        <v>594</v>
      </c>
      <c r="N2117" s="471" t="s">
        <v>1449</v>
      </c>
      <c r="O2117" s="471"/>
      <c r="P2117" s="471"/>
      <c r="Q2117" s="471"/>
      <c r="R2117" s="471"/>
      <c r="S2117" s="471"/>
      <c r="T2117" s="471"/>
      <c r="U2117" s="471"/>
      <c r="V2117" s="471"/>
      <c r="W2117" s="84"/>
      <c r="X2117" s="84"/>
      <c r="Y2117" s="84"/>
      <c r="Z2117" s="90"/>
      <c r="AA2117" s="91">
        <f>TRUNC(D2117*I2117*[186]기계경비적용기준!E19,0)</f>
        <v>65532</v>
      </c>
      <c r="AB2117" s="91"/>
      <c r="AC2117" s="91"/>
      <c r="AD2117" s="92" t="s">
        <v>4</v>
      </c>
    </row>
    <row r="2118" spans="2:30" ht="19.7" customHeight="1">
      <c r="B2118" s="88" t="s">
        <v>1452</v>
      </c>
      <c r="C2118" s="89" t="s">
        <v>4</v>
      </c>
      <c r="D2118" s="472">
        <v>6</v>
      </c>
      <c r="E2118" s="471"/>
      <c r="F2118" s="471"/>
      <c r="G2118" s="84" t="s">
        <v>98</v>
      </c>
      <c r="H2118" s="84" t="s">
        <v>594</v>
      </c>
      <c r="I2118" s="471">
        <f>[186]노임단가!L67</f>
        <v>83617</v>
      </c>
      <c r="J2118" s="471"/>
      <c r="K2118" s="471"/>
      <c r="L2118" s="471"/>
      <c r="M2118" s="84" t="s">
        <v>594</v>
      </c>
      <c r="N2118" s="471" t="s">
        <v>1449</v>
      </c>
      <c r="O2118" s="471"/>
      <c r="P2118" s="471"/>
      <c r="Q2118" s="471"/>
      <c r="R2118" s="471"/>
      <c r="S2118" s="471"/>
      <c r="T2118" s="471"/>
      <c r="U2118" s="471"/>
      <c r="V2118" s="471"/>
      <c r="W2118" s="84"/>
      <c r="X2118" s="84"/>
      <c r="Y2118" s="84"/>
      <c r="Z2118" s="90"/>
      <c r="AA2118" s="91">
        <f>TRUNC(D2118*I2118*[186]기계경비적용기준!E19,0)</f>
        <v>167234</v>
      </c>
      <c r="AB2118" s="91"/>
      <c r="AC2118" s="91"/>
      <c r="AD2118" s="92" t="s">
        <v>4</v>
      </c>
    </row>
    <row r="2119" spans="2:30" ht="19.7" customHeight="1">
      <c r="B2119" s="88" t="s">
        <v>4</v>
      </c>
      <c r="C2119" s="89" t="s">
        <v>4</v>
      </c>
      <c r="D2119" s="84"/>
      <c r="E2119" s="84"/>
      <c r="F2119" s="84"/>
      <c r="G2119" s="84"/>
      <c r="H2119" s="84"/>
      <c r="I2119" s="84"/>
      <c r="J2119" s="84"/>
      <c r="K2119" s="84"/>
      <c r="L2119" s="84"/>
      <c r="M2119" s="84"/>
      <c r="N2119" s="84"/>
      <c r="O2119" s="84"/>
      <c r="P2119" s="84"/>
      <c r="Q2119" s="84"/>
      <c r="R2119" s="84"/>
      <c r="S2119" s="84"/>
      <c r="T2119" s="84"/>
      <c r="U2119" s="84"/>
      <c r="V2119" s="84"/>
      <c r="W2119" s="84"/>
      <c r="X2119" s="84"/>
      <c r="Y2119" s="84"/>
      <c r="Z2119" s="90"/>
      <c r="AA2119" s="91"/>
      <c r="AB2119" s="91"/>
      <c r="AC2119" s="91"/>
      <c r="AD2119" s="92" t="s">
        <v>4</v>
      </c>
    </row>
    <row r="2120" spans="2:30" ht="19.7" customHeight="1">
      <c r="B2120" s="82" t="s">
        <v>1471</v>
      </c>
      <c r="C2120" s="83" t="s">
        <v>1472</v>
      </c>
      <c r="D2120" s="84"/>
      <c r="E2120" s="84"/>
      <c r="F2120" s="84"/>
      <c r="G2120" s="84"/>
      <c r="H2120" s="84"/>
      <c r="I2120" s="84"/>
      <c r="J2120" s="84"/>
      <c r="K2120" s="84"/>
      <c r="L2120" s="84"/>
      <c r="M2120" s="84"/>
      <c r="N2120" s="84"/>
      <c r="O2120" s="84"/>
      <c r="P2120" s="84"/>
      <c r="Q2120" s="84"/>
      <c r="R2120" s="84"/>
      <c r="S2120" s="84"/>
      <c r="T2120" s="84"/>
      <c r="U2120" s="84"/>
      <c r="V2120" s="84"/>
      <c r="W2120" s="84"/>
      <c r="X2120" s="84"/>
      <c r="Y2120" s="84"/>
      <c r="Z2120" s="85" t="str">
        <f>TEXT(AA2120+AB2120+AC2120,"#,##0")</f>
        <v>4,858,572</v>
      </c>
      <c r="AA2120" s="86">
        <f>TRUNC(AA2121+AA2122+AA2123+AA2124+AA2125+AA2126+AA2127)</f>
        <v>371329</v>
      </c>
      <c r="AB2120" s="86">
        <f>TRUNC(AB2121+AB2122+AB2123+AB2124+AB2125+AB2126+AB2127)</f>
        <v>3109735</v>
      </c>
      <c r="AC2120" s="86">
        <f>TRUNC(AC2121+AC2122+AC2123+AC2124+AC2125+AC2126+AC2127)</f>
        <v>1377508</v>
      </c>
      <c r="AD2120" s="87"/>
    </row>
    <row r="2121" spans="2:30" ht="19.7" customHeight="1">
      <c r="B2121" s="88" t="s">
        <v>592</v>
      </c>
      <c r="C2121" s="89" t="s">
        <v>4</v>
      </c>
      <c r="D2121" s="471">
        <v>15968000</v>
      </c>
      <c r="E2121" s="471"/>
      <c r="F2121" s="471"/>
      <c r="G2121" s="471"/>
      <c r="H2121" s="471"/>
      <c r="I2121" s="471" t="s">
        <v>593</v>
      </c>
      <c r="J2121" s="471"/>
      <c r="K2121" s="476">
        <f>[186]기계경비적용기준!D7</f>
        <v>1153.3</v>
      </c>
      <c r="L2121" s="471"/>
      <c r="M2121" s="471"/>
      <c r="N2121" s="84" t="s">
        <v>594</v>
      </c>
      <c r="O2121" s="471">
        <v>748</v>
      </c>
      <c r="P2121" s="471"/>
      <c r="Q2121" s="471"/>
      <c r="R2121" s="84" t="s">
        <v>594</v>
      </c>
      <c r="S2121" s="471" t="s">
        <v>595</v>
      </c>
      <c r="T2121" s="471"/>
      <c r="U2121" s="471"/>
      <c r="V2121" s="84"/>
      <c r="W2121" s="84"/>
      <c r="X2121" s="84"/>
      <c r="Y2121" s="84"/>
      <c r="Z2121" s="90"/>
      <c r="AA2121" s="91"/>
      <c r="AB2121" s="91"/>
      <c r="AC2121" s="91">
        <f>TRUNC(TRUNC(D2121*K2121)/1000) * 1000*O2121*0.0000001</f>
        <v>1377508.8711999999</v>
      </c>
      <c r="AD2121" s="92" t="s">
        <v>4</v>
      </c>
    </row>
    <row r="2122" spans="2:30" ht="19.7" customHeight="1">
      <c r="B2122" s="88" t="s">
        <v>596</v>
      </c>
      <c r="C2122" s="89" t="s">
        <v>597</v>
      </c>
      <c r="D2122" s="470">
        <v>1690</v>
      </c>
      <c r="E2122" s="471"/>
      <c r="F2122" s="471"/>
      <c r="G2122" s="471"/>
      <c r="H2122" s="84" t="s">
        <v>598</v>
      </c>
      <c r="I2122" s="84" t="s">
        <v>594</v>
      </c>
      <c r="J2122" s="471">
        <f>[186]자재단가!R6</f>
        <v>1496</v>
      </c>
      <c r="K2122" s="471"/>
      <c r="L2122" s="471"/>
      <c r="M2122" s="471"/>
      <c r="N2122" s="84"/>
      <c r="O2122" s="84"/>
      <c r="P2122" s="84"/>
      <c r="Q2122" s="84"/>
      <c r="R2122" s="84"/>
      <c r="S2122" s="84"/>
      <c r="T2122" s="84"/>
      <c r="U2122" s="84"/>
      <c r="V2122" s="84"/>
      <c r="W2122" s="84"/>
      <c r="X2122" s="84"/>
      <c r="Y2122" s="84"/>
      <c r="Z2122" s="90"/>
      <c r="AA2122" s="91"/>
      <c r="AB2122" s="91">
        <f>TRUNC(D2122*J2122,0)</f>
        <v>2528240</v>
      </c>
      <c r="AC2122" s="91"/>
      <c r="AD2122" s="92" t="s">
        <v>4</v>
      </c>
    </row>
    <row r="2123" spans="2:30" ht="19.7" customHeight="1">
      <c r="B2123" s="88" t="s">
        <v>903</v>
      </c>
      <c r="C2123" s="89" t="s">
        <v>600</v>
      </c>
      <c r="D2123" s="470">
        <v>23</v>
      </c>
      <c r="E2123" s="471"/>
      <c r="F2123" s="471"/>
      <c r="G2123" s="471"/>
      <c r="H2123" s="84" t="s">
        <v>601</v>
      </c>
      <c r="I2123" s="84" t="s">
        <v>594</v>
      </c>
      <c r="J2123" s="471">
        <f>AB2122</f>
        <v>2528240</v>
      </c>
      <c r="K2123" s="471"/>
      <c r="L2123" s="471"/>
      <c r="M2123" s="471"/>
      <c r="N2123" s="84"/>
      <c r="O2123" s="84"/>
      <c r="P2123" s="84"/>
      <c r="Q2123" s="84"/>
      <c r="R2123" s="84"/>
      <c r="S2123" s="84"/>
      <c r="T2123" s="84"/>
      <c r="U2123" s="84"/>
      <c r="V2123" s="84"/>
      <c r="W2123" s="84"/>
      <c r="X2123" s="84"/>
      <c r="Y2123" s="84"/>
      <c r="Z2123" s="90"/>
      <c r="AA2123" s="91"/>
      <c r="AB2123" s="91">
        <f>TRUNC(D2123/100*J2123,0)</f>
        <v>581495</v>
      </c>
      <c r="AC2123" s="91"/>
      <c r="AD2123" s="92" t="s">
        <v>4</v>
      </c>
    </row>
    <row r="2124" spans="2:30" ht="19.7" customHeight="1">
      <c r="B2124" s="88" t="s">
        <v>1448</v>
      </c>
      <c r="C2124" s="89" t="s">
        <v>4</v>
      </c>
      <c r="D2124" s="472">
        <v>1</v>
      </c>
      <c r="E2124" s="471"/>
      <c r="F2124" s="471"/>
      <c r="G2124" s="84" t="s">
        <v>98</v>
      </c>
      <c r="H2124" s="84" t="s">
        <v>594</v>
      </c>
      <c r="I2124" s="471">
        <f>[186]노임단가!L62</f>
        <v>119215</v>
      </c>
      <c r="J2124" s="471"/>
      <c r="K2124" s="471"/>
      <c r="L2124" s="471"/>
      <c r="M2124" s="84" t="s">
        <v>594</v>
      </c>
      <c r="N2124" s="471" t="s">
        <v>1449</v>
      </c>
      <c r="O2124" s="471"/>
      <c r="P2124" s="471"/>
      <c r="Q2124" s="471"/>
      <c r="R2124" s="471"/>
      <c r="S2124" s="471"/>
      <c r="T2124" s="471"/>
      <c r="U2124" s="471"/>
      <c r="V2124" s="471"/>
      <c r="W2124" s="84"/>
      <c r="X2124" s="84"/>
      <c r="Y2124" s="84"/>
      <c r="Z2124" s="90"/>
      <c r="AA2124" s="91">
        <f>TRUNC(D2124*I2124*[186]기계경비적용기준!E19,0)</f>
        <v>39738</v>
      </c>
      <c r="AB2124" s="91"/>
      <c r="AC2124" s="91"/>
      <c r="AD2124" s="92" t="s">
        <v>4</v>
      </c>
    </row>
    <row r="2125" spans="2:30" ht="19.7" customHeight="1">
      <c r="B2125" s="88" t="s">
        <v>1450</v>
      </c>
      <c r="C2125" s="89" t="s">
        <v>4</v>
      </c>
      <c r="D2125" s="472">
        <v>3</v>
      </c>
      <c r="E2125" s="471"/>
      <c r="F2125" s="471"/>
      <c r="G2125" s="84" t="s">
        <v>98</v>
      </c>
      <c r="H2125" s="84" t="s">
        <v>594</v>
      </c>
      <c r="I2125" s="471">
        <f>[186]노임단가!L63</f>
        <v>98825</v>
      </c>
      <c r="J2125" s="471"/>
      <c r="K2125" s="471"/>
      <c r="L2125" s="471"/>
      <c r="M2125" s="84" t="s">
        <v>594</v>
      </c>
      <c r="N2125" s="471" t="s">
        <v>1449</v>
      </c>
      <c r="O2125" s="471"/>
      <c r="P2125" s="471"/>
      <c r="Q2125" s="471"/>
      <c r="R2125" s="471"/>
      <c r="S2125" s="471"/>
      <c r="T2125" s="471"/>
      <c r="U2125" s="471"/>
      <c r="V2125" s="471"/>
      <c r="W2125" s="84"/>
      <c r="X2125" s="84"/>
      <c r="Y2125" s="84"/>
      <c r="Z2125" s="90"/>
      <c r="AA2125" s="91">
        <f>TRUNC(D2125*I2125*[186]기계경비적용기준!E19,0)</f>
        <v>98825</v>
      </c>
      <c r="AB2125" s="91"/>
      <c r="AC2125" s="91"/>
      <c r="AD2125" s="92" t="s">
        <v>4</v>
      </c>
    </row>
    <row r="2126" spans="2:30" ht="19.7" customHeight="1">
      <c r="B2126" s="88" t="s">
        <v>1451</v>
      </c>
      <c r="C2126" s="89" t="s">
        <v>4</v>
      </c>
      <c r="D2126" s="472">
        <v>2</v>
      </c>
      <c r="E2126" s="471"/>
      <c r="F2126" s="471"/>
      <c r="G2126" s="84" t="s">
        <v>98</v>
      </c>
      <c r="H2126" s="84" t="s">
        <v>594</v>
      </c>
      <c r="I2126" s="471">
        <f>[186]노임단가!L66</f>
        <v>98299</v>
      </c>
      <c r="J2126" s="471"/>
      <c r="K2126" s="471"/>
      <c r="L2126" s="471"/>
      <c r="M2126" s="84" t="s">
        <v>594</v>
      </c>
      <c r="N2126" s="471" t="s">
        <v>1449</v>
      </c>
      <c r="O2126" s="471"/>
      <c r="P2126" s="471"/>
      <c r="Q2126" s="471"/>
      <c r="R2126" s="471"/>
      <c r="S2126" s="471"/>
      <c r="T2126" s="471"/>
      <c r="U2126" s="471"/>
      <c r="V2126" s="471"/>
      <c r="W2126" s="84"/>
      <c r="X2126" s="84"/>
      <c r="Y2126" s="84"/>
      <c r="Z2126" s="90"/>
      <c r="AA2126" s="91">
        <f>TRUNC(D2126*I2126*[186]기계경비적용기준!E19,0)</f>
        <v>65532</v>
      </c>
      <c r="AB2126" s="91"/>
      <c r="AC2126" s="91"/>
      <c r="AD2126" s="92" t="s">
        <v>4</v>
      </c>
    </row>
    <row r="2127" spans="2:30" ht="19.7" customHeight="1">
      <c r="B2127" s="88" t="s">
        <v>1452</v>
      </c>
      <c r="C2127" s="89" t="s">
        <v>4</v>
      </c>
      <c r="D2127" s="472">
        <v>6</v>
      </c>
      <c r="E2127" s="471"/>
      <c r="F2127" s="471"/>
      <c r="G2127" s="84" t="s">
        <v>98</v>
      </c>
      <c r="H2127" s="84" t="s">
        <v>594</v>
      </c>
      <c r="I2127" s="471">
        <f>[186]노임단가!L67</f>
        <v>83617</v>
      </c>
      <c r="J2127" s="471"/>
      <c r="K2127" s="471"/>
      <c r="L2127" s="471"/>
      <c r="M2127" s="84" t="s">
        <v>594</v>
      </c>
      <c r="N2127" s="471" t="s">
        <v>1449</v>
      </c>
      <c r="O2127" s="471"/>
      <c r="P2127" s="471"/>
      <c r="Q2127" s="471"/>
      <c r="R2127" s="471"/>
      <c r="S2127" s="471"/>
      <c r="T2127" s="471"/>
      <c r="U2127" s="471"/>
      <c r="V2127" s="471"/>
      <c r="W2127" s="84"/>
      <c r="X2127" s="84"/>
      <c r="Y2127" s="84"/>
      <c r="Z2127" s="90"/>
      <c r="AA2127" s="91">
        <f>TRUNC(D2127*I2127*[186]기계경비적용기준!E19,0)</f>
        <v>167234</v>
      </c>
      <c r="AB2127" s="91"/>
      <c r="AC2127" s="91"/>
      <c r="AD2127" s="92" t="s">
        <v>4</v>
      </c>
    </row>
    <row r="2128" spans="2:30" ht="19.7" customHeight="1">
      <c r="B2128" s="88" t="s">
        <v>4</v>
      </c>
      <c r="C2128" s="89" t="s">
        <v>4</v>
      </c>
      <c r="D2128" s="84"/>
      <c r="E2128" s="84"/>
      <c r="F2128" s="84"/>
      <c r="G2128" s="84"/>
      <c r="H2128" s="84"/>
      <c r="I2128" s="84"/>
      <c r="J2128" s="84"/>
      <c r="K2128" s="84"/>
      <c r="L2128" s="84"/>
      <c r="M2128" s="84"/>
      <c r="N2128" s="84"/>
      <c r="O2128" s="84"/>
      <c r="P2128" s="84"/>
      <c r="Q2128" s="84"/>
      <c r="R2128" s="84"/>
      <c r="S2128" s="84"/>
      <c r="T2128" s="84"/>
      <c r="U2128" s="84"/>
      <c r="V2128" s="84"/>
      <c r="W2128" s="84"/>
      <c r="X2128" s="84"/>
      <c r="Y2128" s="84"/>
      <c r="Z2128" s="90"/>
      <c r="AA2128" s="91"/>
      <c r="AB2128" s="91"/>
      <c r="AC2128" s="91"/>
      <c r="AD2128" s="92" t="s">
        <v>4</v>
      </c>
    </row>
    <row r="2129" spans="2:30" ht="19.7" customHeight="1">
      <c r="B2129" s="82" t="s">
        <v>1473</v>
      </c>
      <c r="C2129" s="83" t="s">
        <v>1474</v>
      </c>
      <c r="D2129" s="84"/>
      <c r="E2129" s="84"/>
      <c r="F2129" s="84"/>
      <c r="G2129" s="84"/>
      <c r="H2129" s="84"/>
      <c r="I2129" s="84"/>
      <c r="J2129" s="84"/>
      <c r="K2129" s="84"/>
      <c r="L2129" s="84"/>
      <c r="M2129" s="84"/>
      <c r="N2129" s="84"/>
      <c r="O2129" s="84"/>
      <c r="P2129" s="84"/>
      <c r="Q2129" s="84"/>
      <c r="R2129" s="84"/>
      <c r="S2129" s="84"/>
      <c r="T2129" s="84"/>
      <c r="U2129" s="84"/>
      <c r="V2129" s="84"/>
      <c r="W2129" s="84"/>
      <c r="X2129" s="84"/>
      <c r="Y2129" s="84"/>
      <c r="Z2129" s="85" t="str">
        <f>TEXT(AA2129+AB2129+AC2129,"#,##0")</f>
        <v>6,416,924</v>
      </c>
      <c r="AA2129" s="86">
        <f>TRUNC(AA2130+AA2131+AA2132+AA2133+AA2134+AA2135+AA2136)</f>
        <v>371329</v>
      </c>
      <c r="AB2129" s="86">
        <f>TRUNC(AB2130+AB2131+AB2132+AB2133+AB2134+AB2135+AB2136)</f>
        <v>3960127</v>
      </c>
      <c r="AC2129" s="86">
        <f>TRUNC(AC2130+AC2131+AC2132+AC2133+AC2134+AC2135+AC2136)</f>
        <v>2085468</v>
      </c>
      <c r="AD2129" s="87"/>
    </row>
    <row r="2130" spans="2:30" ht="19.7" customHeight="1">
      <c r="B2130" s="88" t="s">
        <v>592</v>
      </c>
      <c r="C2130" s="89" t="s">
        <v>4</v>
      </c>
      <c r="D2130" s="471">
        <v>24174625</v>
      </c>
      <c r="E2130" s="471"/>
      <c r="F2130" s="471"/>
      <c r="G2130" s="471"/>
      <c r="H2130" s="471"/>
      <c r="I2130" s="471" t="s">
        <v>593</v>
      </c>
      <c r="J2130" s="471"/>
      <c r="K2130" s="476">
        <f>[186]기계경비적용기준!D7</f>
        <v>1153.3</v>
      </c>
      <c r="L2130" s="471"/>
      <c r="M2130" s="471"/>
      <c r="N2130" s="84" t="s">
        <v>594</v>
      </c>
      <c r="O2130" s="471">
        <v>748</v>
      </c>
      <c r="P2130" s="471"/>
      <c r="Q2130" s="471"/>
      <c r="R2130" s="84" t="s">
        <v>594</v>
      </c>
      <c r="S2130" s="471" t="s">
        <v>595</v>
      </c>
      <c r="T2130" s="471"/>
      <c r="U2130" s="471"/>
      <c r="V2130" s="84"/>
      <c r="W2130" s="84"/>
      <c r="X2130" s="84"/>
      <c r="Y2130" s="84"/>
      <c r="Z2130" s="90"/>
      <c r="AA2130" s="91"/>
      <c r="AB2130" s="91"/>
      <c r="AC2130" s="91">
        <f>TRUNC(TRUNC(D2130*K2130)/1000) * 1000*O2130*0.0000001</f>
        <v>2085468.5059999998</v>
      </c>
      <c r="AD2130" s="92" t="s">
        <v>4</v>
      </c>
    </row>
    <row r="2131" spans="2:30" ht="19.7" customHeight="1">
      <c r="B2131" s="88" t="s">
        <v>596</v>
      </c>
      <c r="C2131" s="89" t="s">
        <v>597</v>
      </c>
      <c r="D2131" s="470">
        <v>2291.9</v>
      </c>
      <c r="E2131" s="471"/>
      <c r="F2131" s="471"/>
      <c r="G2131" s="471"/>
      <c r="H2131" s="84" t="s">
        <v>598</v>
      </c>
      <c r="I2131" s="84" t="s">
        <v>594</v>
      </c>
      <c r="J2131" s="471">
        <f>[186]자재단가!R6</f>
        <v>1496</v>
      </c>
      <c r="K2131" s="471"/>
      <c r="L2131" s="471"/>
      <c r="M2131" s="471"/>
      <c r="N2131" s="84"/>
      <c r="O2131" s="84"/>
      <c r="P2131" s="84"/>
      <c r="Q2131" s="84"/>
      <c r="R2131" s="84"/>
      <c r="S2131" s="84"/>
      <c r="T2131" s="84"/>
      <c r="U2131" s="84"/>
      <c r="V2131" s="84"/>
      <c r="W2131" s="84"/>
      <c r="X2131" s="84"/>
      <c r="Y2131" s="84"/>
      <c r="Z2131" s="90"/>
      <c r="AA2131" s="91"/>
      <c r="AB2131" s="91">
        <f>TRUNC(D2131*J2131,0)</f>
        <v>3428682</v>
      </c>
      <c r="AC2131" s="91"/>
      <c r="AD2131" s="92" t="s">
        <v>4</v>
      </c>
    </row>
    <row r="2132" spans="2:30" ht="19.7" customHeight="1">
      <c r="B2132" s="88" t="s">
        <v>1475</v>
      </c>
      <c r="C2132" s="89" t="s">
        <v>600</v>
      </c>
      <c r="D2132" s="470">
        <v>15.5</v>
      </c>
      <c r="E2132" s="471"/>
      <c r="F2132" s="471"/>
      <c r="G2132" s="471"/>
      <c r="H2132" s="84" t="s">
        <v>601</v>
      </c>
      <c r="I2132" s="84" t="s">
        <v>594</v>
      </c>
      <c r="J2132" s="471">
        <f>AB2131</f>
        <v>3428682</v>
      </c>
      <c r="K2132" s="471"/>
      <c r="L2132" s="471"/>
      <c r="M2132" s="471"/>
      <c r="N2132" s="84"/>
      <c r="O2132" s="84"/>
      <c r="P2132" s="84"/>
      <c r="Q2132" s="84"/>
      <c r="R2132" s="84"/>
      <c r="S2132" s="84"/>
      <c r="T2132" s="84"/>
      <c r="U2132" s="84"/>
      <c r="V2132" s="84"/>
      <c r="W2132" s="84"/>
      <c r="X2132" s="84"/>
      <c r="Y2132" s="84"/>
      <c r="Z2132" s="90"/>
      <c r="AA2132" s="91"/>
      <c r="AB2132" s="91">
        <f>TRUNC(D2132/100*J2132,0)</f>
        <v>531445</v>
      </c>
      <c r="AC2132" s="91"/>
      <c r="AD2132" s="92" t="s">
        <v>4</v>
      </c>
    </row>
    <row r="2133" spans="2:30" ht="19.7" customHeight="1">
      <c r="B2133" s="88" t="s">
        <v>1448</v>
      </c>
      <c r="C2133" s="89" t="s">
        <v>4</v>
      </c>
      <c r="D2133" s="472">
        <v>1</v>
      </c>
      <c r="E2133" s="471"/>
      <c r="F2133" s="471"/>
      <c r="G2133" s="84" t="s">
        <v>98</v>
      </c>
      <c r="H2133" s="84" t="s">
        <v>594</v>
      </c>
      <c r="I2133" s="471">
        <f>[186]노임단가!L62</f>
        <v>119215</v>
      </c>
      <c r="J2133" s="471"/>
      <c r="K2133" s="471"/>
      <c r="L2133" s="471"/>
      <c r="M2133" s="84" t="s">
        <v>594</v>
      </c>
      <c r="N2133" s="471" t="s">
        <v>1449</v>
      </c>
      <c r="O2133" s="471"/>
      <c r="P2133" s="471"/>
      <c r="Q2133" s="471"/>
      <c r="R2133" s="471"/>
      <c r="S2133" s="471"/>
      <c r="T2133" s="471"/>
      <c r="U2133" s="471"/>
      <c r="V2133" s="471"/>
      <c r="W2133" s="84"/>
      <c r="X2133" s="84"/>
      <c r="Y2133" s="84"/>
      <c r="Z2133" s="90"/>
      <c r="AA2133" s="91">
        <f>TRUNC(D2133*I2133*[186]기계경비적용기준!E19,0)</f>
        <v>39738</v>
      </c>
      <c r="AB2133" s="91"/>
      <c r="AC2133" s="91"/>
      <c r="AD2133" s="92" t="s">
        <v>4</v>
      </c>
    </row>
    <row r="2134" spans="2:30" ht="19.7" customHeight="1">
      <c r="B2134" s="88" t="s">
        <v>1450</v>
      </c>
      <c r="C2134" s="89" t="s">
        <v>4</v>
      </c>
      <c r="D2134" s="472">
        <v>3</v>
      </c>
      <c r="E2134" s="471"/>
      <c r="F2134" s="471"/>
      <c r="G2134" s="84" t="s">
        <v>98</v>
      </c>
      <c r="H2134" s="84" t="s">
        <v>594</v>
      </c>
      <c r="I2134" s="471">
        <f>[186]노임단가!L63</f>
        <v>98825</v>
      </c>
      <c r="J2134" s="471"/>
      <c r="K2134" s="471"/>
      <c r="L2134" s="471"/>
      <c r="M2134" s="84" t="s">
        <v>594</v>
      </c>
      <c r="N2134" s="471" t="s">
        <v>1449</v>
      </c>
      <c r="O2134" s="471"/>
      <c r="P2134" s="471"/>
      <c r="Q2134" s="471"/>
      <c r="R2134" s="471"/>
      <c r="S2134" s="471"/>
      <c r="T2134" s="471"/>
      <c r="U2134" s="471"/>
      <c r="V2134" s="471"/>
      <c r="W2134" s="84"/>
      <c r="X2134" s="84"/>
      <c r="Y2134" s="84"/>
      <c r="Z2134" s="90"/>
      <c r="AA2134" s="91">
        <f>TRUNC(D2134*I2134*[186]기계경비적용기준!E19,0)</f>
        <v>98825</v>
      </c>
      <c r="AB2134" s="91"/>
      <c r="AC2134" s="91"/>
      <c r="AD2134" s="92" t="s">
        <v>4</v>
      </c>
    </row>
    <row r="2135" spans="2:30" ht="19.7" customHeight="1">
      <c r="B2135" s="88" t="s">
        <v>1451</v>
      </c>
      <c r="C2135" s="89" t="s">
        <v>4</v>
      </c>
      <c r="D2135" s="472">
        <v>2</v>
      </c>
      <c r="E2135" s="471"/>
      <c r="F2135" s="471"/>
      <c r="G2135" s="84" t="s">
        <v>98</v>
      </c>
      <c r="H2135" s="84" t="s">
        <v>594</v>
      </c>
      <c r="I2135" s="471">
        <f>[186]노임단가!L66</f>
        <v>98299</v>
      </c>
      <c r="J2135" s="471"/>
      <c r="K2135" s="471"/>
      <c r="L2135" s="471"/>
      <c r="M2135" s="84" t="s">
        <v>594</v>
      </c>
      <c r="N2135" s="471" t="s">
        <v>1449</v>
      </c>
      <c r="O2135" s="471"/>
      <c r="P2135" s="471"/>
      <c r="Q2135" s="471"/>
      <c r="R2135" s="471"/>
      <c r="S2135" s="471"/>
      <c r="T2135" s="471"/>
      <c r="U2135" s="471"/>
      <c r="V2135" s="471"/>
      <c r="W2135" s="84"/>
      <c r="X2135" s="84"/>
      <c r="Y2135" s="84"/>
      <c r="Z2135" s="90"/>
      <c r="AA2135" s="91">
        <f>TRUNC(D2135*I2135*[186]기계경비적용기준!E19,0)</f>
        <v>65532</v>
      </c>
      <c r="AB2135" s="91"/>
      <c r="AC2135" s="91"/>
      <c r="AD2135" s="92" t="s">
        <v>4</v>
      </c>
    </row>
    <row r="2136" spans="2:30" ht="19.7" customHeight="1">
      <c r="B2136" s="88" t="s">
        <v>1452</v>
      </c>
      <c r="C2136" s="89" t="s">
        <v>4</v>
      </c>
      <c r="D2136" s="472">
        <v>6</v>
      </c>
      <c r="E2136" s="471"/>
      <c r="F2136" s="471"/>
      <c r="G2136" s="84" t="s">
        <v>98</v>
      </c>
      <c r="H2136" s="84" t="s">
        <v>594</v>
      </c>
      <c r="I2136" s="471">
        <f>[186]노임단가!L67</f>
        <v>83617</v>
      </c>
      <c r="J2136" s="471"/>
      <c r="K2136" s="471"/>
      <c r="L2136" s="471"/>
      <c r="M2136" s="84" t="s">
        <v>594</v>
      </c>
      <c r="N2136" s="471" t="s">
        <v>1449</v>
      </c>
      <c r="O2136" s="471"/>
      <c r="P2136" s="471"/>
      <c r="Q2136" s="471"/>
      <c r="R2136" s="471"/>
      <c r="S2136" s="471"/>
      <c r="T2136" s="471"/>
      <c r="U2136" s="471"/>
      <c r="V2136" s="471"/>
      <c r="W2136" s="84"/>
      <c r="X2136" s="84"/>
      <c r="Y2136" s="84"/>
      <c r="Z2136" s="90"/>
      <c r="AA2136" s="91">
        <f>TRUNC(D2136*I2136*[186]기계경비적용기준!E19,0)</f>
        <v>167234</v>
      </c>
      <c r="AB2136" s="91"/>
      <c r="AC2136" s="91"/>
      <c r="AD2136" s="92" t="s">
        <v>4</v>
      </c>
    </row>
    <row r="2137" spans="2:30" ht="19.7" customHeight="1">
      <c r="B2137" s="88" t="s">
        <v>4</v>
      </c>
      <c r="C2137" s="89" t="s">
        <v>4</v>
      </c>
      <c r="D2137" s="84"/>
      <c r="E2137" s="84"/>
      <c r="F2137" s="84"/>
      <c r="G2137" s="84"/>
      <c r="H2137" s="84"/>
      <c r="I2137" s="84"/>
      <c r="J2137" s="84"/>
      <c r="K2137" s="84"/>
      <c r="L2137" s="84"/>
      <c r="M2137" s="84"/>
      <c r="N2137" s="84"/>
      <c r="O2137" s="84"/>
      <c r="P2137" s="84"/>
      <c r="Q2137" s="84"/>
      <c r="R2137" s="84"/>
      <c r="S2137" s="84"/>
      <c r="T2137" s="84"/>
      <c r="U2137" s="84"/>
      <c r="V2137" s="84"/>
      <c r="W2137" s="84"/>
      <c r="X2137" s="84"/>
      <c r="Y2137" s="84"/>
      <c r="Z2137" s="90"/>
      <c r="AA2137" s="91"/>
      <c r="AB2137" s="91"/>
      <c r="AC2137" s="91"/>
      <c r="AD2137" s="92" t="s">
        <v>4</v>
      </c>
    </row>
    <row r="2138" spans="2:30" ht="19.7" customHeight="1">
      <c r="B2138" s="82" t="s">
        <v>1476</v>
      </c>
      <c r="C2138" s="83" t="s">
        <v>1477</v>
      </c>
      <c r="D2138" s="84"/>
      <c r="E2138" s="84"/>
      <c r="F2138" s="84"/>
      <c r="G2138" s="84"/>
      <c r="H2138" s="84"/>
      <c r="I2138" s="84"/>
      <c r="J2138" s="84"/>
      <c r="K2138" s="84"/>
      <c r="L2138" s="84"/>
      <c r="M2138" s="84"/>
      <c r="N2138" s="84"/>
      <c r="O2138" s="84"/>
      <c r="P2138" s="84"/>
      <c r="Q2138" s="84"/>
      <c r="R2138" s="84"/>
      <c r="S2138" s="84"/>
      <c r="T2138" s="84"/>
      <c r="U2138" s="84"/>
      <c r="V2138" s="84"/>
      <c r="W2138" s="84"/>
      <c r="X2138" s="84"/>
      <c r="Y2138" s="84"/>
      <c r="Z2138" s="85" t="str">
        <f>TEXT(AA2138+AB2138+AC2138,"#,##0")</f>
        <v>10,683,329</v>
      </c>
      <c r="AA2138" s="86">
        <f>TRUNC(AA2139+AA2140+AA2141+AA2142+AA2143+AA2144+AA2145)</f>
        <v>427073</v>
      </c>
      <c r="AB2138" s="86">
        <f>TRUNC(AB2139+AB2140+AB2141+AB2142+AB2143+AB2144+AB2145)</f>
        <v>6600328</v>
      </c>
      <c r="AC2138" s="86">
        <f>TRUNC(AC2139+AC2140+AC2141+AC2142+AC2143+AC2144+AC2145)</f>
        <v>3655928</v>
      </c>
      <c r="AD2138" s="87"/>
    </row>
    <row r="2139" spans="2:30" ht="19.7" customHeight="1">
      <c r="B2139" s="88" t="s">
        <v>592</v>
      </c>
      <c r="C2139" s="89" t="s">
        <v>4</v>
      </c>
      <c r="D2139" s="471">
        <v>42379298</v>
      </c>
      <c r="E2139" s="471"/>
      <c r="F2139" s="471"/>
      <c r="G2139" s="471"/>
      <c r="H2139" s="471"/>
      <c r="I2139" s="471" t="s">
        <v>593</v>
      </c>
      <c r="J2139" s="471"/>
      <c r="K2139" s="476">
        <f>[186]기계경비적용기준!D7</f>
        <v>1153.3</v>
      </c>
      <c r="L2139" s="471"/>
      <c r="M2139" s="471"/>
      <c r="N2139" s="84" t="s">
        <v>594</v>
      </c>
      <c r="O2139" s="471">
        <v>748</v>
      </c>
      <c r="P2139" s="471"/>
      <c r="Q2139" s="471"/>
      <c r="R2139" s="84" t="s">
        <v>594</v>
      </c>
      <c r="S2139" s="471" t="s">
        <v>595</v>
      </c>
      <c r="T2139" s="471"/>
      <c r="U2139" s="471"/>
      <c r="V2139" s="84"/>
      <c r="W2139" s="84"/>
      <c r="X2139" s="84"/>
      <c r="Y2139" s="84"/>
      <c r="Z2139" s="90"/>
      <c r="AA2139" s="91"/>
      <c r="AB2139" s="91"/>
      <c r="AC2139" s="91">
        <f>TRUNC(TRUNC(D2139*K2139)/1000) * 1000*O2139*0.0000001</f>
        <v>3655928.0911999997</v>
      </c>
      <c r="AD2139" s="92" t="s">
        <v>4</v>
      </c>
    </row>
    <row r="2140" spans="2:30" ht="19.7" customHeight="1">
      <c r="B2140" s="88" t="s">
        <v>596</v>
      </c>
      <c r="C2140" s="89" t="s">
        <v>597</v>
      </c>
      <c r="D2140" s="470">
        <v>3819.9</v>
      </c>
      <c r="E2140" s="471"/>
      <c r="F2140" s="471"/>
      <c r="G2140" s="471"/>
      <c r="H2140" s="84" t="s">
        <v>598</v>
      </c>
      <c r="I2140" s="84" t="s">
        <v>594</v>
      </c>
      <c r="J2140" s="471">
        <f>[186]자재단가!R6</f>
        <v>1496</v>
      </c>
      <c r="K2140" s="471"/>
      <c r="L2140" s="471"/>
      <c r="M2140" s="471"/>
      <c r="N2140" s="84"/>
      <c r="O2140" s="84"/>
      <c r="P2140" s="84"/>
      <c r="Q2140" s="84"/>
      <c r="R2140" s="84"/>
      <c r="S2140" s="84"/>
      <c r="T2140" s="84"/>
      <c r="U2140" s="84"/>
      <c r="V2140" s="84"/>
      <c r="W2140" s="84"/>
      <c r="X2140" s="84"/>
      <c r="Y2140" s="84"/>
      <c r="Z2140" s="90"/>
      <c r="AA2140" s="91"/>
      <c r="AB2140" s="91">
        <f>TRUNC(D2140*J2140,0)</f>
        <v>5714570</v>
      </c>
      <c r="AC2140" s="91"/>
      <c r="AD2140" s="92" t="s">
        <v>4</v>
      </c>
    </row>
    <row r="2141" spans="2:30" ht="19.7" customHeight="1">
      <c r="B2141" s="101" t="s">
        <v>1475</v>
      </c>
      <c r="C2141" s="102" t="s">
        <v>600</v>
      </c>
      <c r="D2141" s="479">
        <v>15.5</v>
      </c>
      <c r="E2141" s="477"/>
      <c r="F2141" s="477"/>
      <c r="G2141" s="477"/>
      <c r="H2141" s="103" t="s">
        <v>601</v>
      </c>
      <c r="I2141" s="103" t="s">
        <v>594</v>
      </c>
      <c r="J2141" s="477">
        <f>AB2140</f>
        <v>5714570</v>
      </c>
      <c r="K2141" s="477"/>
      <c r="L2141" s="477"/>
      <c r="M2141" s="477"/>
      <c r="N2141" s="103"/>
      <c r="O2141" s="103"/>
      <c r="P2141" s="103"/>
      <c r="Q2141" s="103"/>
      <c r="R2141" s="103"/>
      <c r="S2141" s="103"/>
      <c r="T2141" s="103"/>
      <c r="U2141" s="103"/>
      <c r="V2141" s="103"/>
      <c r="W2141" s="103"/>
      <c r="X2141" s="103"/>
      <c r="Y2141" s="103"/>
      <c r="Z2141" s="104"/>
      <c r="AA2141" s="105"/>
      <c r="AB2141" s="105">
        <f>TRUNC(D2141/100*J2141,0)</f>
        <v>885758</v>
      </c>
      <c r="AC2141" s="105"/>
      <c r="AD2141" s="106" t="s">
        <v>4</v>
      </c>
    </row>
    <row r="2142" spans="2:30" ht="19.7" customHeight="1">
      <c r="B2142" s="88" t="s">
        <v>1448</v>
      </c>
      <c r="C2142" s="89" t="s">
        <v>4</v>
      </c>
      <c r="D2142" s="472">
        <v>1</v>
      </c>
      <c r="E2142" s="471"/>
      <c r="F2142" s="471"/>
      <c r="G2142" s="84" t="s">
        <v>98</v>
      </c>
      <c r="H2142" s="84" t="s">
        <v>594</v>
      </c>
      <c r="I2142" s="471">
        <f>[186]노임단가!L62</f>
        <v>119215</v>
      </c>
      <c r="J2142" s="471"/>
      <c r="K2142" s="471"/>
      <c r="L2142" s="471"/>
      <c r="M2142" s="84" t="s">
        <v>594</v>
      </c>
      <c r="N2142" s="471" t="s">
        <v>1449</v>
      </c>
      <c r="O2142" s="471"/>
      <c r="P2142" s="471"/>
      <c r="Q2142" s="471"/>
      <c r="R2142" s="471"/>
      <c r="S2142" s="471"/>
      <c r="T2142" s="471"/>
      <c r="U2142" s="471"/>
      <c r="V2142" s="471"/>
      <c r="W2142" s="84"/>
      <c r="X2142" s="84"/>
      <c r="Y2142" s="84"/>
      <c r="Z2142" s="90"/>
      <c r="AA2142" s="91">
        <f>TRUNC(D2142*I2142*[186]기계경비적용기준!E19,0)</f>
        <v>39738</v>
      </c>
      <c r="AB2142" s="91"/>
      <c r="AC2142" s="91"/>
      <c r="AD2142" s="92" t="s">
        <v>4</v>
      </c>
    </row>
    <row r="2143" spans="2:30" ht="19.7" customHeight="1">
      <c r="B2143" s="88" t="s">
        <v>1450</v>
      </c>
      <c r="C2143" s="89" t="s">
        <v>4</v>
      </c>
      <c r="D2143" s="472">
        <v>3</v>
      </c>
      <c r="E2143" s="471"/>
      <c r="F2143" s="471"/>
      <c r="G2143" s="84" t="s">
        <v>98</v>
      </c>
      <c r="H2143" s="84" t="s">
        <v>594</v>
      </c>
      <c r="I2143" s="471">
        <f>[186]노임단가!L63</f>
        <v>98825</v>
      </c>
      <c r="J2143" s="471"/>
      <c r="K2143" s="471"/>
      <c r="L2143" s="471"/>
      <c r="M2143" s="84" t="s">
        <v>594</v>
      </c>
      <c r="N2143" s="471" t="s">
        <v>1449</v>
      </c>
      <c r="O2143" s="471"/>
      <c r="P2143" s="471"/>
      <c r="Q2143" s="471"/>
      <c r="R2143" s="471"/>
      <c r="S2143" s="471"/>
      <c r="T2143" s="471"/>
      <c r="U2143" s="471"/>
      <c r="V2143" s="471"/>
      <c r="W2143" s="84"/>
      <c r="X2143" s="84"/>
      <c r="Y2143" s="84"/>
      <c r="Z2143" s="90"/>
      <c r="AA2143" s="91">
        <f>TRUNC(D2143*I2143*[186]기계경비적용기준!E19,0)</f>
        <v>98825</v>
      </c>
      <c r="AB2143" s="91"/>
      <c r="AC2143" s="91"/>
      <c r="AD2143" s="92" t="s">
        <v>4</v>
      </c>
    </row>
    <row r="2144" spans="2:30" ht="19.7" customHeight="1">
      <c r="B2144" s="88" t="s">
        <v>1451</v>
      </c>
      <c r="C2144" s="89" t="s">
        <v>4</v>
      </c>
      <c r="D2144" s="472">
        <v>2</v>
      </c>
      <c r="E2144" s="471"/>
      <c r="F2144" s="471"/>
      <c r="G2144" s="84" t="s">
        <v>98</v>
      </c>
      <c r="H2144" s="84" t="s">
        <v>594</v>
      </c>
      <c r="I2144" s="471">
        <f>[186]노임단가!L66</f>
        <v>98299</v>
      </c>
      <c r="J2144" s="471"/>
      <c r="K2144" s="471"/>
      <c r="L2144" s="471"/>
      <c r="M2144" s="84" t="s">
        <v>594</v>
      </c>
      <c r="N2144" s="471" t="s">
        <v>1449</v>
      </c>
      <c r="O2144" s="471"/>
      <c r="P2144" s="471"/>
      <c r="Q2144" s="471"/>
      <c r="R2144" s="471"/>
      <c r="S2144" s="471"/>
      <c r="T2144" s="471"/>
      <c r="U2144" s="471"/>
      <c r="V2144" s="471"/>
      <c r="W2144" s="84"/>
      <c r="X2144" s="84"/>
      <c r="Y2144" s="84"/>
      <c r="Z2144" s="90"/>
      <c r="AA2144" s="91">
        <f>TRUNC(D2144*I2144*[186]기계경비적용기준!E19,0)</f>
        <v>65532</v>
      </c>
      <c r="AB2144" s="91"/>
      <c r="AC2144" s="91"/>
      <c r="AD2144" s="92" t="s">
        <v>4</v>
      </c>
    </row>
    <row r="2145" spans="2:30" ht="19.7" customHeight="1">
      <c r="B2145" s="88" t="s">
        <v>1452</v>
      </c>
      <c r="C2145" s="89" t="s">
        <v>4</v>
      </c>
      <c r="D2145" s="472">
        <v>8</v>
      </c>
      <c r="E2145" s="471"/>
      <c r="F2145" s="471"/>
      <c r="G2145" s="84" t="s">
        <v>98</v>
      </c>
      <c r="H2145" s="84" t="s">
        <v>594</v>
      </c>
      <c r="I2145" s="471">
        <f>[186]노임단가!L67</f>
        <v>83617</v>
      </c>
      <c r="J2145" s="471"/>
      <c r="K2145" s="471"/>
      <c r="L2145" s="471"/>
      <c r="M2145" s="84" t="s">
        <v>594</v>
      </c>
      <c r="N2145" s="471" t="s">
        <v>1449</v>
      </c>
      <c r="O2145" s="471"/>
      <c r="P2145" s="471"/>
      <c r="Q2145" s="471"/>
      <c r="R2145" s="471"/>
      <c r="S2145" s="471"/>
      <c r="T2145" s="471"/>
      <c r="U2145" s="471"/>
      <c r="V2145" s="471"/>
      <c r="W2145" s="84"/>
      <c r="X2145" s="84"/>
      <c r="Y2145" s="84"/>
      <c r="Z2145" s="90"/>
      <c r="AA2145" s="91">
        <f>TRUNC(D2145*I2145*[186]기계경비적용기준!E19,0)</f>
        <v>222978</v>
      </c>
      <c r="AB2145" s="91"/>
      <c r="AC2145" s="91"/>
      <c r="AD2145" s="92" t="s">
        <v>4</v>
      </c>
    </row>
    <row r="2146" spans="2:30" ht="19.7" customHeight="1">
      <c r="B2146" s="88" t="s">
        <v>4</v>
      </c>
      <c r="C2146" s="89" t="s">
        <v>4</v>
      </c>
      <c r="D2146" s="84"/>
      <c r="E2146" s="84"/>
      <c r="F2146" s="84"/>
      <c r="G2146" s="84"/>
      <c r="H2146" s="84"/>
      <c r="I2146" s="84"/>
      <c r="J2146" s="84"/>
      <c r="K2146" s="84"/>
      <c r="L2146" s="84"/>
      <c r="M2146" s="84"/>
      <c r="N2146" s="84"/>
      <c r="O2146" s="84"/>
      <c r="P2146" s="84"/>
      <c r="Q2146" s="84"/>
      <c r="R2146" s="84"/>
      <c r="S2146" s="84"/>
      <c r="T2146" s="84"/>
      <c r="U2146" s="84"/>
      <c r="V2146" s="84"/>
      <c r="W2146" s="84"/>
      <c r="X2146" s="84"/>
      <c r="Y2146" s="84"/>
      <c r="Z2146" s="90"/>
      <c r="AA2146" s="91"/>
      <c r="AB2146" s="91"/>
      <c r="AC2146" s="91"/>
      <c r="AD2146" s="92" t="s">
        <v>4</v>
      </c>
    </row>
    <row r="2147" spans="2:30" ht="19.7" customHeight="1">
      <c r="B2147" s="82" t="s">
        <v>1478</v>
      </c>
      <c r="C2147" s="83" t="s">
        <v>1479</v>
      </c>
      <c r="D2147" s="84"/>
      <c r="E2147" s="84"/>
      <c r="F2147" s="84"/>
      <c r="G2147" s="84"/>
      <c r="H2147" s="84"/>
      <c r="I2147" s="84"/>
      <c r="J2147" s="84"/>
      <c r="K2147" s="84"/>
      <c r="L2147" s="84"/>
      <c r="M2147" s="84"/>
      <c r="N2147" s="84"/>
      <c r="O2147" s="84"/>
      <c r="P2147" s="84"/>
      <c r="Q2147" s="84"/>
      <c r="R2147" s="84"/>
      <c r="S2147" s="84"/>
      <c r="T2147" s="84"/>
      <c r="U2147" s="84"/>
      <c r="V2147" s="84"/>
      <c r="W2147" s="84"/>
      <c r="X2147" s="84"/>
      <c r="Y2147" s="84"/>
      <c r="Z2147" s="85" t="str">
        <f>TEXT(AA2147+AB2147+AC2147,"#,##0")</f>
        <v>148,478</v>
      </c>
      <c r="AA2147" s="86">
        <f>TRUNC(AA2148+AA2149+AA2150+AA2151+AA2152+AA2153)</f>
        <v>96185</v>
      </c>
      <c r="AB2147" s="86">
        <f>TRUNC(AB2148+AB2149+AB2150+AB2151+AB2152+AB2153)</f>
        <v>30968</v>
      </c>
      <c r="AC2147" s="86">
        <f>TRUNC(AC2148+AC2149+AC2150+AC2151+AC2152+AC2153)</f>
        <v>21325</v>
      </c>
      <c r="AD2147" s="87"/>
    </row>
    <row r="2148" spans="2:30" ht="19.7" customHeight="1">
      <c r="B2148" s="88" t="s">
        <v>592</v>
      </c>
      <c r="C2148" s="89" t="s">
        <v>4</v>
      </c>
      <c r="D2148" s="471">
        <v>164656</v>
      </c>
      <c r="E2148" s="471"/>
      <c r="F2148" s="471"/>
      <c r="G2148" s="471"/>
      <c r="H2148" s="471"/>
      <c r="I2148" s="471" t="s">
        <v>593</v>
      </c>
      <c r="J2148" s="471"/>
      <c r="K2148" s="476">
        <f>[186]기계경비적용기준!D7</f>
        <v>1153.3</v>
      </c>
      <c r="L2148" s="471"/>
      <c r="M2148" s="471"/>
      <c r="N2148" s="84" t="s">
        <v>594</v>
      </c>
      <c r="O2148" s="471">
        <v>1123</v>
      </c>
      <c r="P2148" s="471"/>
      <c r="Q2148" s="471"/>
      <c r="R2148" s="84" t="s">
        <v>594</v>
      </c>
      <c r="S2148" s="471" t="s">
        <v>595</v>
      </c>
      <c r="T2148" s="471"/>
      <c r="U2148" s="471"/>
      <c r="V2148" s="84"/>
      <c r="W2148" s="84"/>
      <c r="X2148" s="84"/>
      <c r="Y2148" s="84"/>
      <c r="Z2148" s="90"/>
      <c r="AA2148" s="91"/>
      <c r="AB2148" s="91"/>
      <c r="AC2148" s="91">
        <f>TRUNC(TRUNC(D2148*K2148)/1000) * 1000*O2148*0.0000001</f>
        <v>21325.433099999998</v>
      </c>
      <c r="AD2148" s="92" t="s">
        <v>4</v>
      </c>
    </row>
    <row r="2149" spans="2:30" ht="19.7" customHeight="1">
      <c r="B2149" s="88" t="s">
        <v>596</v>
      </c>
      <c r="C2149" s="89" t="s">
        <v>597</v>
      </c>
      <c r="D2149" s="470">
        <v>12.7</v>
      </c>
      <c r="E2149" s="471"/>
      <c r="F2149" s="471"/>
      <c r="G2149" s="471"/>
      <c r="H2149" s="84" t="s">
        <v>598</v>
      </c>
      <c r="I2149" s="84" t="s">
        <v>594</v>
      </c>
      <c r="J2149" s="471">
        <f>[186]자재단가!R6</f>
        <v>1496</v>
      </c>
      <c r="K2149" s="471"/>
      <c r="L2149" s="471"/>
      <c r="M2149" s="471"/>
      <c r="N2149" s="84"/>
      <c r="O2149" s="84"/>
      <c r="P2149" s="84"/>
      <c r="Q2149" s="84"/>
      <c r="R2149" s="84"/>
      <c r="S2149" s="84"/>
      <c r="T2149" s="84"/>
      <c r="U2149" s="84"/>
      <c r="V2149" s="84"/>
      <c r="W2149" s="84"/>
      <c r="X2149" s="84"/>
      <c r="Y2149" s="84"/>
      <c r="Z2149" s="90"/>
      <c r="AA2149" s="91"/>
      <c r="AB2149" s="91">
        <f>TRUNC(D2149*J2149,0)</f>
        <v>18999</v>
      </c>
      <c r="AC2149" s="91"/>
      <c r="AD2149" s="92" t="s">
        <v>4</v>
      </c>
    </row>
    <row r="2150" spans="2:30" ht="19.7" customHeight="1">
      <c r="B2150" s="88" t="s">
        <v>903</v>
      </c>
      <c r="C2150" s="89" t="s">
        <v>600</v>
      </c>
      <c r="D2150" s="470">
        <v>63</v>
      </c>
      <c r="E2150" s="471"/>
      <c r="F2150" s="471"/>
      <c r="G2150" s="471"/>
      <c r="H2150" s="84" t="s">
        <v>601</v>
      </c>
      <c r="I2150" s="84" t="s">
        <v>594</v>
      </c>
      <c r="J2150" s="471">
        <f>AB2149</f>
        <v>18999</v>
      </c>
      <c r="K2150" s="471"/>
      <c r="L2150" s="471"/>
      <c r="M2150" s="471"/>
      <c r="N2150" s="84"/>
      <c r="O2150" s="84"/>
      <c r="P2150" s="84"/>
      <c r="Q2150" s="84"/>
      <c r="R2150" s="84"/>
      <c r="S2150" s="84"/>
      <c r="T2150" s="84"/>
      <c r="U2150" s="84"/>
      <c r="V2150" s="84"/>
      <c r="W2150" s="84"/>
      <c r="X2150" s="84"/>
      <c r="Y2150" s="84"/>
      <c r="Z2150" s="90"/>
      <c r="AA2150" s="91"/>
      <c r="AB2150" s="91">
        <f>TRUNC(D2150/100*J2150,0)</f>
        <v>11969</v>
      </c>
      <c r="AC2150" s="91"/>
      <c r="AD2150" s="92" t="s">
        <v>4</v>
      </c>
    </row>
    <row r="2151" spans="2:30" ht="19.7" customHeight="1">
      <c r="B2151" s="88" t="s">
        <v>1448</v>
      </c>
      <c r="C2151" s="89" t="s">
        <v>4</v>
      </c>
      <c r="D2151" s="472">
        <v>1</v>
      </c>
      <c r="E2151" s="471"/>
      <c r="F2151" s="471"/>
      <c r="G2151" s="84" t="s">
        <v>98</v>
      </c>
      <c r="H2151" s="84" t="s">
        <v>594</v>
      </c>
      <c r="I2151" s="471">
        <f>[186]노임단가!L62</f>
        <v>119215</v>
      </c>
      <c r="J2151" s="471"/>
      <c r="K2151" s="471"/>
      <c r="L2151" s="471"/>
      <c r="M2151" s="84" t="s">
        <v>594</v>
      </c>
      <c r="N2151" s="471" t="s">
        <v>1480</v>
      </c>
      <c r="O2151" s="471"/>
      <c r="P2151" s="471"/>
      <c r="Q2151" s="471"/>
      <c r="R2151" s="471"/>
      <c r="S2151" s="471"/>
      <c r="T2151" s="471"/>
      <c r="U2151" s="471"/>
      <c r="V2151" s="471"/>
      <c r="W2151" s="84"/>
      <c r="X2151" s="84"/>
      <c r="Y2151" s="84"/>
      <c r="Z2151" s="90"/>
      <c r="AA2151" s="91">
        <f>TRUNC(D2151*I2151*[186]기계경비적용기준!E20,0)</f>
        <v>29803</v>
      </c>
      <c r="AB2151" s="91"/>
      <c r="AC2151" s="91"/>
      <c r="AD2151" s="92" t="s">
        <v>4</v>
      </c>
    </row>
    <row r="2152" spans="2:30" ht="19.7" customHeight="1">
      <c r="B2152" s="88" t="s">
        <v>1451</v>
      </c>
      <c r="C2152" s="89" t="s">
        <v>4</v>
      </c>
      <c r="D2152" s="472">
        <v>1</v>
      </c>
      <c r="E2152" s="471"/>
      <c r="F2152" s="471"/>
      <c r="G2152" s="84" t="s">
        <v>98</v>
      </c>
      <c r="H2152" s="84" t="s">
        <v>594</v>
      </c>
      <c r="I2152" s="471">
        <f>[186]노임단가!L66</f>
        <v>98299</v>
      </c>
      <c r="J2152" s="471"/>
      <c r="K2152" s="471"/>
      <c r="L2152" s="471"/>
      <c r="M2152" s="84" t="s">
        <v>594</v>
      </c>
      <c r="N2152" s="471" t="s">
        <v>1480</v>
      </c>
      <c r="O2152" s="471"/>
      <c r="P2152" s="471"/>
      <c r="Q2152" s="471"/>
      <c r="R2152" s="471"/>
      <c r="S2152" s="471"/>
      <c r="T2152" s="471"/>
      <c r="U2152" s="471"/>
      <c r="V2152" s="471"/>
      <c r="W2152" s="84"/>
      <c r="X2152" s="84"/>
      <c r="Y2152" s="84"/>
      <c r="Z2152" s="90"/>
      <c r="AA2152" s="91">
        <f>TRUNC(D2152*I2152*[186]기계경비적용기준!E20,0)</f>
        <v>24574</v>
      </c>
      <c r="AB2152" s="91"/>
      <c r="AC2152" s="91"/>
      <c r="AD2152" s="92" t="s">
        <v>4</v>
      </c>
    </row>
    <row r="2153" spans="2:30" ht="19.7" customHeight="1">
      <c r="B2153" s="88" t="s">
        <v>1452</v>
      </c>
      <c r="C2153" s="89" t="s">
        <v>4</v>
      </c>
      <c r="D2153" s="472">
        <v>2</v>
      </c>
      <c r="E2153" s="471"/>
      <c r="F2153" s="471"/>
      <c r="G2153" s="84" t="s">
        <v>98</v>
      </c>
      <c r="H2153" s="84" t="s">
        <v>594</v>
      </c>
      <c r="I2153" s="471">
        <f>[186]노임단가!L67</f>
        <v>83617</v>
      </c>
      <c r="J2153" s="471"/>
      <c r="K2153" s="471"/>
      <c r="L2153" s="471"/>
      <c r="M2153" s="84" t="s">
        <v>594</v>
      </c>
      <c r="N2153" s="471" t="s">
        <v>1480</v>
      </c>
      <c r="O2153" s="471"/>
      <c r="P2153" s="471"/>
      <c r="Q2153" s="471"/>
      <c r="R2153" s="471"/>
      <c r="S2153" s="471"/>
      <c r="T2153" s="471"/>
      <c r="U2153" s="471"/>
      <c r="V2153" s="471"/>
      <c r="W2153" s="84"/>
      <c r="X2153" s="84"/>
      <c r="Y2153" s="84"/>
      <c r="Z2153" s="90"/>
      <c r="AA2153" s="91">
        <f>TRUNC(D2153*I2153*[186]기계경비적용기준!E20,0)</f>
        <v>41808</v>
      </c>
      <c r="AB2153" s="91"/>
      <c r="AC2153" s="91"/>
      <c r="AD2153" s="92" t="s">
        <v>4</v>
      </c>
    </row>
    <row r="2154" spans="2:30" ht="19.7" customHeight="1">
      <c r="B2154" s="88" t="s">
        <v>4</v>
      </c>
      <c r="C2154" s="89" t="s">
        <v>4</v>
      </c>
      <c r="D2154" s="84"/>
      <c r="E2154" s="84"/>
      <c r="F2154" s="84"/>
      <c r="G2154" s="84"/>
      <c r="H2154" s="84"/>
      <c r="I2154" s="84"/>
      <c r="J2154" s="84"/>
      <c r="K2154" s="84"/>
      <c r="L2154" s="84"/>
      <c r="M2154" s="84"/>
      <c r="N2154" s="84"/>
      <c r="O2154" s="84"/>
      <c r="P2154" s="84"/>
      <c r="Q2154" s="84"/>
      <c r="R2154" s="84"/>
      <c r="S2154" s="84"/>
      <c r="T2154" s="84"/>
      <c r="U2154" s="84"/>
      <c r="V2154" s="84"/>
      <c r="W2154" s="84"/>
      <c r="X2154" s="84"/>
      <c r="Y2154" s="84"/>
      <c r="Z2154" s="90"/>
      <c r="AA2154" s="91"/>
      <c r="AB2154" s="91"/>
      <c r="AC2154" s="91"/>
      <c r="AD2154" s="92" t="s">
        <v>4</v>
      </c>
    </row>
    <row r="2155" spans="2:30" ht="19.7" customHeight="1">
      <c r="B2155" s="82" t="s">
        <v>1481</v>
      </c>
      <c r="C2155" s="83" t="s">
        <v>1094</v>
      </c>
      <c r="D2155" s="84"/>
      <c r="E2155" s="84"/>
      <c r="F2155" s="84"/>
      <c r="G2155" s="84"/>
      <c r="H2155" s="84"/>
      <c r="I2155" s="84"/>
      <c r="J2155" s="84"/>
      <c r="K2155" s="84"/>
      <c r="L2155" s="84"/>
      <c r="M2155" s="84"/>
      <c r="N2155" s="84"/>
      <c r="O2155" s="84"/>
      <c r="P2155" s="84"/>
      <c r="Q2155" s="84"/>
      <c r="R2155" s="84"/>
      <c r="S2155" s="84"/>
      <c r="T2155" s="84"/>
      <c r="U2155" s="84"/>
      <c r="V2155" s="84"/>
      <c r="W2155" s="84"/>
      <c r="X2155" s="84"/>
      <c r="Y2155" s="84"/>
      <c r="Z2155" s="85" t="str">
        <f>TEXT(AA2155+AB2155+AC2155,"#,##0")</f>
        <v>200,637</v>
      </c>
      <c r="AA2155" s="86">
        <f>TRUNC(AA2156+AA2157+AA2158+AA2159+AA2160+AA2161+AA2162)</f>
        <v>120891</v>
      </c>
      <c r="AB2155" s="86">
        <f>TRUNC(AB2156+AB2157+AB2158+AB2159+AB2160+AB2161+AB2162)</f>
        <v>46573</v>
      </c>
      <c r="AC2155" s="86">
        <f>TRUNC(AC2156+AC2157+AC2158+AC2159+AC2160+AC2161+AC2162)</f>
        <v>33173</v>
      </c>
      <c r="AD2155" s="87"/>
    </row>
    <row r="2156" spans="2:30" ht="19.7" customHeight="1">
      <c r="B2156" s="88" t="s">
        <v>592</v>
      </c>
      <c r="C2156" s="89" t="s">
        <v>4</v>
      </c>
      <c r="D2156" s="471">
        <v>256134</v>
      </c>
      <c r="E2156" s="471"/>
      <c r="F2156" s="471"/>
      <c r="G2156" s="471"/>
      <c r="H2156" s="471"/>
      <c r="I2156" s="471" t="s">
        <v>593</v>
      </c>
      <c r="J2156" s="471"/>
      <c r="K2156" s="476">
        <f>[186]기계경비적용기준!D7</f>
        <v>1153.3</v>
      </c>
      <c r="L2156" s="471"/>
      <c r="M2156" s="471"/>
      <c r="N2156" s="84" t="s">
        <v>594</v>
      </c>
      <c r="O2156" s="471">
        <v>1123</v>
      </c>
      <c r="P2156" s="471"/>
      <c r="Q2156" s="471"/>
      <c r="R2156" s="84" t="s">
        <v>594</v>
      </c>
      <c r="S2156" s="471" t="s">
        <v>595</v>
      </c>
      <c r="T2156" s="471"/>
      <c r="U2156" s="471"/>
      <c r="V2156" s="84"/>
      <c r="W2156" s="84"/>
      <c r="X2156" s="84"/>
      <c r="Y2156" s="84"/>
      <c r="Z2156" s="90"/>
      <c r="AA2156" s="91"/>
      <c r="AB2156" s="91"/>
      <c r="AC2156" s="91">
        <f>TRUNC(TRUNC(D2156*K2156)/1000) * 1000*O2156*0.0000001</f>
        <v>33173.307699999998</v>
      </c>
      <c r="AD2156" s="92" t="s">
        <v>4</v>
      </c>
    </row>
    <row r="2157" spans="2:30" ht="19.7" customHeight="1">
      <c r="B2157" s="88" t="s">
        <v>596</v>
      </c>
      <c r="C2157" s="89" t="s">
        <v>597</v>
      </c>
      <c r="D2157" s="470">
        <v>19.100000000000001</v>
      </c>
      <c r="E2157" s="471"/>
      <c r="F2157" s="471"/>
      <c r="G2157" s="471"/>
      <c r="H2157" s="84" t="s">
        <v>598</v>
      </c>
      <c r="I2157" s="84" t="s">
        <v>594</v>
      </c>
      <c r="J2157" s="471">
        <f>[186]자재단가!R6</f>
        <v>1496</v>
      </c>
      <c r="K2157" s="471"/>
      <c r="L2157" s="471"/>
      <c r="M2157" s="471"/>
      <c r="N2157" s="84"/>
      <c r="O2157" s="84"/>
      <c r="P2157" s="84"/>
      <c r="Q2157" s="84"/>
      <c r="R2157" s="84"/>
      <c r="S2157" s="84"/>
      <c r="T2157" s="84"/>
      <c r="U2157" s="84"/>
      <c r="V2157" s="84"/>
      <c r="W2157" s="84"/>
      <c r="X2157" s="84"/>
      <c r="Y2157" s="84"/>
      <c r="Z2157" s="90"/>
      <c r="AA2157" s="91"/>
      <c r="AB2157" s="91">
        <f>TRUNC(D2157*J2157,0)</f>
        <v>28573</v>
      </c>
      <c r="AC2157" s="91"/>
      <c r="AD2157" s="92" t="s">
        <v>4</v>
      </c>
    </row>
    <row r="2158" spans="2:30" ht="19.7" customHeight="1">
      <c r="B2158" s="88" t="s">
        <v>903</v>
      </c>
      <c r="C2158" s="89" t="s">
        <v>600</v>
      </c>
      <c r="D2158" s="470">
        <v>63</v>
      </c>
      <c r="E2158" s="471"/>
      <c r="F2158" s="471"/>
      <c r="G2158" s="471"/>
      <c r="H2158" s="84" t="s">
        <v>601</v>
      </c>
      <c r="I2158" s="84" t="s">
        <v>594</v>
      </c>
      <c r="J2158" s="471">
        <f>AB2157</f>
        <v>28573</v>
      </c>
      <c r="K2158" s="471"/>
      <c r="L2158" s="471"/>
      <c r="M2158" s="471"/>
      <c r="N2158" s="84"/>
      <c r="O2158" s="84"/>
      <c r="P2158" s="84"/>
      <c r="Q2158" s="84"/>
      <c r="R2158" s="84"/>
      <c r="S2158" s="84"/>
      <c r="T2158" s="84"/>
      <c r="U2158" s="84"/>
      <c r="V2158" s="84"/>
      <c r="W2158" s="84"/>
      <c r="X2158" s="84"/>
      <c r="Y2158" s="84"/>
      <c r="Z2158" s="90"/>
      <c r="AA2158" s="91"/>
      <c r="AB2158" s="91">
        <f>TRUNC(D2158/100*J2158,0)</f>
        <v>18000</v>
      </c>
      <c r="AC2158" s="91"/>
      <c r="AD2158" s="92" t="s">
        <v>4</v>
      </c>
    </row>
    <row r="2159" spans="2:30" ht="19.7" customHeight="1">
      <c r="B2159" s="88" t="s">
        <v>1448</v>
      </c>
      <c r="C2159" s="89" t="s">
        <v>4</v>
      </c>
      <c r="D2159" s="472">
        <v>1</v>
      </c>
      <c r="E2159" s="471"/>
      <c r="F2159" s="471"/>
      <c r="G2159" s="84" t="s">
        <v>98</v>
      </c>
      <c r="H2159" s="84" t="s">
        <v>594</v>
      </c>
      <c r="I2159" s="471">
        <f>[186]노임단가!L62</f>
        <v>119215</v>
      </c>
      <c r="J2159" s="471"/>
      <c r="K2159" s="471"/>
      <c r="L2159" s="471"/>
      <c r="M2159" s="84" t="s">
        <v>594</v>
      </c>
      <c r="N2159" s="471" t="s">
        <v>1480</v>
      </c>
      <c r="O2159" s="471"/>
      <c r="P2159" s="471"/>
      <c r="Q2159" s="471"/>
      <c r="R2159" s="471"/>
      <c r="S2159" s="471"/>
      <c r="T2159" s="471"/>
      <c r="U2159" s="471"/>
      <c r="V2159" s="471"/>
      <c r="W2159" s="84"/>
      <c r="X2159" s="84"/>
      <c r="Y2159" s="84"/>
      <c r="Z2159" s="90"/>
      <c r="AA2159" s="91">
        <f>TRUNC(D2159*I2159*[186]기계경비적용기준!E20,0)</f>
        <v>29803</v>
      </c>
      <c r="AB2159" s="91"/>
      <c r="AC2159" s="91"/>
      <c r="AD2159" s="92" t="s">
        <v>4</v>
      </c>
    </row>
    <row r="2160" spans="2:30" ht="19.7" customHeight="1">
      <c r="B2160" s="88" t="s">
        <v>1450</v>
      </c>
      <c r="C2160" s="89" t="s">
        <v>4</v>
      </c>
      <c r="D2160" s="472">
        <v>1</v>
      </c>
      <c r="E2160" s="471"/>
      <c r="F2160" s="471"/>
      <c r="G2160" s="84" t="s">
        <v>98</v>
      </c>
      <c r="H2160" s="84" t="s">
        <v>594</v>
      </c>
      <c r="I2160" s="471">
        <f>[186]노임단가!L63</f>
        <v>98825</v>
      </c>
      <c r="J2160" s="471"/>
      <c r="K2160" s="471"/>
      <c r="L2160" s="471"/>
      <c r="M2160" s="84" t="s">
        <v>594</v>
      </c>
      <c r="N2160" s="471" t="s">
        <v>1480</v>
      </c>
      <c r="O2160" s="471"/>
      <c r="P2160" s="471"/>
      <c r="Q2160" s="471"/>
      <c r="R2160" s="471"/>
      <c r="S2160" s="471"/>
      <c r="T2160" s="471"/>
      <c r="U2160" s="471"/>
      <c r="V2160" s="471"/>
      <c r="W2160" s="84"/>
      <c r="X2160" s="84"/>
      <c r="Y2160" s="84"/>
      <c r="Z2160" s="90"/>
      <c r="AA2160" s="91">
        <f>TRUNC(D2160*I2160*[186]기계경비적용기준!E20,0)</f>
        <v>24706</v>
      </c>
      <c r="AB2160" s="91"/>
      <c r="AC2160" s="91"/>
      <c r="AD2160" s="92" t="s">
        <v>4</v>
      </c>
    </row>
    <row r="2161" spans="2:30" ht="19.7" customHeight="1">
      <c r="B2161" s="88" t="s">
        <v>1451</v>
      </c>
      <c r="C2161" s="89" t="s">
        <v>4</v>
      </c>
      <c r="D2161" s="472">
        <v>1</v>
      </c>
      <c r="E2161" s="471"/>
      <c r="F2161" s="471"/>
      <c r="G2161" s="84" t="s">
        <v>98</v>
      </c>
      <c r="H2161" s="84" t="s">
        <v>594</v>
      </c>
      <c r="I2161" s="471">
        <f>[186]노임단가!L66</f>
        <v>98299</v>
      </c>
      <c r="J2161" s="471"/>
      <c r="K2161" s="471"/>
      <c r="L2161" s="471"/>
      <c r="M2161" s="84" t="s">
        <v>594</v>
      </c>
      <c r="N2161" s="471" t="s">
        <v>1480</v>
      </c>
      <c r="O2161" s="471"/>
      <c r="P2161" s="471"/>
      <c r="Q2161" s="471"/>
      <c r="R2161" s="471"/>
      <c r="S2161" s="471"/>
      <c r="T2161" s="471"/>
      <c r="U2161" s="471"/>
      <c r="V2161" s="471"/>
      <c r="W2161" s="84"/>
      <c r="X2161" s="84"/>
      <c r="Y2161" s="84"/>
      <c r="Z2161" s="90"/>
      <c r="AA2161" s="91">
        <f>TRUNC(D2161*I2161*[186]기계경비적용기준!E20,0)</f>
        <v>24574</v>
      </c>
      <c r="AB2161" s="91"/>
      <c r="AC2161" s="91"/>
      <c r="AD2161" s="92" t="s">
        <v>4</v>
      </c>
    </row>
    <row r="2162" spans="2:30" ht="19.7" customHeight="1">
      <c r="B2162" s="88" t="s">
        <v>1452</v>
      </c>
      <c r="C2162" s="89" t="s">
        <v>4</v>
      </c>
      <c r="D2162" s="472">
        <v>2</v>
      </c>
      <c r="E2162" s="471"/>
      <c r="F2162" s="471"/>
      <c r="G2162" s="84" t="s">
        <v>98</v>
      </c>
      <c r="H2162" s="84" t="s">
        <v>594</v>
      </c>
      <c r="I2162" s="471">
        <f>[186]노임단가!L67</f>
        <v>83617</v>
      </c>
      <c r="J2162" s="471"/>
      <c r="K2162" s="471"/>
      <c r="L2162" s="471"/>
      <c r="M2162" s="84" t="s">
        <v>594</v>
      </c>
      <c r="N2162" s="471" t="s">
        <v>1480</v>
      </c>
      <c r="O2162" s="471"/>
      <c r="P2162" s="471"/>
      <c r="Q2162" s="471"/>
      <c r="R2162" s="471"/>
      <c r="S2162" s="471"/>
      <c r="T2162" s="471"/>
      <c r="U2162" s="471"/>
      <c r="V2162" s="471"/>
      <c r="W2162" s="84"/>
      <c r="X2162" s="84"/>
      <c r="Y2162" s="84"/>
      <c r="Z2162" s="90"/>
      <c r="AA2162" s="91">
        <f>TRUNC(D2162*I2162*[186]기계경비적용기준!E20,0)</f>
        <v>41808</v>
      </c>
      <c r="AB2162" s="91"/>
      <c r="AC2162" s="91"/>
      <c r="AD2162" s="92" t="s">
        <v>4</v>
      </c>
    </row>
    <row r="2163" spans="2:30" ht="19.7" customHeight="1">
      <c r="B2163" s="88" t="s">
        <v>4</v>
      </c>
      <c r="C2163" s="89" t="s">
        <v>4</v>
      </c>
      <c r="D2163" s="84"/>
      <c r="E2163" s="84"/>
      <c r="F2163" s="84"/>
      <c r="G2163" s="84"/>
      <c r="H2163" s="84"/>
      <c r="I2163" s="84"/>
      <c r="J2163" s="84"/>
      <c r="K2163" s="84"/>
      <c r="L2163" s="84"/>
      <c r="M2163" s="84"/>
      <c r="N2163" s="84"/>
      <c r="O2163" s="84"/>
      <c r="P2163" s="84"/>
      <c r="Q2163" s="84"/>
      <c r="R2163" s="84"/>
      <c r="S2163" s="84"/>
      <c r="T2163" s="84"/>
      <c r="U2163" s="84"/>
      <c r="V2163" s="84"/>
      <c r="W2163" s="84"/>
      <c r="X2163" s="84"/>
      <c r="Y2163" s="84"/>
      <c r="Z2163" s="90"/>
      <c r="AA2163" s="91"/>
      <c r="AB2163" s="91"/>
      <c r="AC2163" s="91"/>
      <c r="AD2163" s="92" t="s">
        <v>4</v>
      </c>
    </row>
    <row r="2164" spans="2:30" ht="19.7" customHeight="1">
      <c r="B2164" s="82" t="s">
        <v>1482</v>
      </c>
      <c r="C2164" s="83" t="s">
        <v>1483</v>
      </c>
      <c r="D2164" s="84"/>
      <c r="E2164" s="84"/>
      <c r="F2164" s="84"/>
      <c r="G2164" s="84"/>
      <c r="H2164" s="84"/>
      <c r="I2164" s="84"/>
      <c r="J2164" s="84"/>
      <c r="K2164" s="84"/>
      <c r="L2164" s="84"/>
      <c r="M2164" s="84"/>
      <c r="N2164" s="84"/>
      <c r="O2164" s="84"/>
      <c r="P2164" s="84"/>
      <c r="Q2164" s="84"/>
      <c r="R2164" s="84"/>
      <c r="S2164" s="84"/>
      <c r="T2164" s="84"/>
      <c r="U2164" s="84"/>
      <c r="V2164" s="84"/>
      <c r="W2164" s="84"/>
      <c r="X2164" s="84"/>
      <c r="Y2164" s="84"/>
      <c r="Z2164" s="85" t="str">
        <f>TEXT(AA2164+AB2164+AC2164,"#,##0")</f>
        <v>216,130</v>
      </c>
      <c r="AA2164" s="86">
        <f>TRUNC(AA2165+AA2166+AA2167+AA2168+AA2169+AA2170+AA2171)</f>
        <v>120891</v>
      </c>
      <c r="AB2164" s="86">
        <f>TRUNC(AB2165+AB2166+AB2167+AB2168+AB2169+AB2170+AB2171)</f>
        <v>49744</v>
      </c>
      <c r="AC2164" s="86">
        <f>TRUNC(AC2165+AC2166+AC2167+AC2168+AC2169+AC2170+AC2171)</f>
        <v>45495</v>
      </c>
      <c r="AD2164" s="87"/>
    </row>
    <row r="2165" spans="2:30" ht="19.7" customHeight="1">
      <c r="B2165" s="88" t="s">
        <v>592</v>
      </c>
      <c r="C2165" s="89" t="s">
        <v>4</v>
      </c>
      <c r="D2165" s="471">
        <v>351272</v>
      </c>
      <c r="E2165" s="471"/>
      <c r="F2165" s="471"/>
      <c r="G2165" s="471"/>
      <c r="H2165" s="471"/>
      <c r="I2165" s="471" t="s">
        <v>593</v>
      </c>
      <c r="J2165" s="471"/>
      <c r="K2165" s="476">
        <f>[186]기계경비적용기준!D7</f>
        <v>1153.3</v>
      </c>
      <c r="L2165" s="471"/>
      <c r="M2165" s="471"/>
      <c r="N2165" s="84" t="s">
        <v>594</v>
      </c>
      <c r="O2165" s="471">
        <v>1123</v>
      </c>
      <c r="P2165" s="471"/>
      <c r="Q2165" s="471"/>
      <c r="R2165" s="84" t="s">
        <v>594</v>
      </c>
      <c r="S2165" s="471" t="s">
        <v>595</v>
      </c>
      <c r="T2165" s="471"/>
      <c r="U2165" s="471"/>
      <c r="V2165" s="84"/>
      <c r="W2165" s="84"/>
      <c r="X2165" s="84"/>
      <c r="Y2165" s="84"/>
      <c r="Z2165" s="90"/>
      <c r="AA2165" s="91"/>
      <c r="AB2165" s="91"/>
      <c r="AC2165" s="91">
        <f>TRUNC(TRUNC(D2165*K2165)/1000) * 1000*O2165*0.0000001</f>
        <v>45495.088299999996</v>
      </c>
      <c r="AD2165" s="92" t="s">
        <v>4</v>
      </c>
    </row>
    <row r="2166" spans="2:30" ht="19.7" customHeight="1">
      <c r="B2166" s="88" t="s">
        <v>596</v>
      </c>
      <c r="C2166" s="89" t="s">
        <v>597</v>
      </c>
      <c r="D2166" s="470">
        <v>20.399999999999999</v>
      </c>
      <c r="E2166" s="471"/>
      <c r="F2166" s="471"/>
      <c r="G2166" s="471"/>
      <c r="H2166" s="84" t="s">
        <v>598</v>
      </c>
      <c r="I2166" s="84" t="s">
        <v>594</v>
      </c>
      <c r="J2166" s="471">
        <f>[186]자재단가!R6</f>
        <v>1496</v>
      </c>
      <c r="K2166" s="471"/>
      <c r="L2166" s="471"/>
      <c r="M2166" s="471"/>
      <c r="N2166" s="84"/>
      <c r="O2166" s="84"/>
      <c r="P2166" s="84"/>
      <c r="Q2166" s="84"/>
      <c r="R2166" s="84"/>
      <c r="S2166" s="84"/>
      <c r="T2166" s="84"/>
      <c r="U2166" s="84"/>
      <c r="V2166" s="84"/>
      <c r="W2166" s="84"/>
      <c r="X2166" s="84"/>
      <c r="Y2166" s="84"/>
      <c r="Z2166" s="90"/>
      <c r="AA2166" s="91"/>
      <c r="AB2166" s="91">
        <f>TRUNC(D2166*J2166,0)</f>
        <v>30518</v>
      </c>
      <c r="AC2166" s="91"/>
      <c r="AD2166" s="92" t="s">
        <v>4</v>
      </c>
    </row>
    <row r="2167" spans="2:30" ht="19.7" customHeight="1">
      <c r="B2167" s="101" t="s">
        <v>903</v>
      </c>
      <c r="C2167" s="102" t="s">
        <v>600</v>
      </c>
      <c r="D2167" s="479">
        <v>63</v>
      </c>
      <c r="E2167" s="477"/>
      <c r="F2167" s="477"/>
      <c r="G2167" s="477"/>
      <c r="H2167" s="103" t="s">
        <v>601</v>
      </c>
      <c r="I2167" s="103" t="s">
        <v>594</v>
      </c>
      <c r="J2167" s="477">
        <f>AB2166</f>
        <v>30518</v>
      </c>
      <c r="K2167" s="477"/>
      <c r="L2167" s="477"/>
      <c r="M2167" s="477"/>
      <c r="N2167" s="103"/>
      <c r="O2167" s="103"/>
      <c r="P2167" s="103"/>
      <c r="Q2167" s="103"/>
      <c r="R2167" s="103"/>
      <c r="S2167" s="103"/>
      <c r="T2167" s="103"/>
      <c r="U2167" s="103"/>
      <c r="V2167" s="103"/>
      <c r="W2167" s="103"/>
      <c r="X2167" s="103"/>
      <c r="Y2167" s="103"/>
      <c r="Z2167" s="104"/>
      <c r="AA2167" s="105"/>
      <c r="AB2167" s="105">
        <f>TRUNC(D2167/100*J2167,0)</f>
        <v>19226</v>
      </c>
      <c r="AC2167" s="105"/>
      <c r="AD2167" s="106" t="s">
        <v>4</v>
      </c>
    </row>
    <row r="2168" spans="2:30" ht="19.7" customHeight="1">
      <c r="B2168" s="88" t="s">
        <v>1448</v>
      </c>
      <c r="C2168" s="89" t="s">
        <v>4</v>
      </c>
      <c r="D2168" s="472">
        <v>1</v>
      </c>
      <c r="E2168" s="471"/>
      <c r="F2168" s="471"/>
      <c r="G2168" s="84" t="s">
        <v>98</v>
      </c>
      <c r="H2168" s="84" t="s">
        <v>594</v>
      </c>
      <c r="I2168" s="471">
        <f>[186]노임단가!L62</f>
        <v>119215</v>
      </c>
      <c r="J2168" s="471"/>
      <c r="K2168" s="471"/>
      <c r="L2168" s="471"/>
      <c r="M2168" s="84" t="s">
        <v>594</v>
      </c>
      <c r="N2168" s="471" t="s">
        <v>1480</v>
      </c>
      <c r="O2168" s="471"/>
      <c r="P2168" s="471"/>
      <c r="Q2168" s="471"/>
      <c r="R2168" s="471"/>
      <c r="S2168" s="471"/>
      <c r="T2168" s="471"/>
      <c r="U2168" s="471"/>
      <c r="V2168" s="471"/>
      <c r="W2168" s="84"/>
      <c r="X2168" s="84"/>
      <c r="Y2168" s="84"/>
      <c r="Z2168" s="90"/>
      <c r="AA2168" s="91">
        <f>TRUNC(D2168*I2168*[186]기계경비적용기준!E20,0)</f>
        <v>29803</v>
      </c>
      <c r="AB2168" s="91"/>
      <c r="AC2168" s="91"/>
      <c r="AD2168" s="92" t="s">
        <v>4</v>
      </c>
    </row>
    <row r="2169" spans="2:30" ht="19.7" customHeight="1">
      <c r="B2169" s="88" t="s">
        <v>1450</v>
      </c>
      <c r="C2169" s="89" t="s">
        <v>4</v>
      </c>
      <c r="D2169" s="472">
        <v>1</v>
      </c>
      <c r="E2169" s="471"/>
      <c r="F2169" s="471"/>
      <c r="G2169" s="84" t="s">
        <v>98</v>
      </c>
      <c r="H2169" s="84" t="s">
        <v>594</v>
      </c>
      <c r="I2169" s="471">
        <f>[186]노임단가!L63</f>
        <v>98825</v>
      </c>
      <c r="J2169" s="471"/>
      <c r="K2169" s="471"/>
      <c r="L2169" s="471"/>
      <c r="M2169" s="84" t="s">
        <v>594</v>
      </c>
      <c r="N2169" s="471" t="s">
        <v>1480</v>
      </c>
      <c r="O2169" s="471"/>
      <c r="P2169" s="471"/>
      <c r="Q2169" s="471"/>
      <c r="R2169" s="471"/>
      <c r="S2169" s="471"/>
      <c r="T2169" s="471"/>
      <c r="U2169" s="471"/>
      <c r="V2169" s="471"/>
      <c r="W2169" s="84"/>
      <c r="X2169" s="84"/>
      <c r="Y2169" s="84"/>
      <c r="Z2169" s="90"/>
      <c r="AA2169" s="91">
        <f>TRUNC(D2169*I2169*[186]기계경비적용기준!E20,0)</f>
        <v>24706</v>
      </c>
      <c r="AB2169" s="91"/>
      <c r="AC2169" s="91"/>
      <c r="AD2169" s="92" t="s">
        <v>4</v>
      </c>
    </row>
    <row r="2170" spans="2:30" ht="19.7" customHeight="1">
      <c r="B2170" s="88" t="s">
        <v>1451</v>
      </c>
      <c r="C2170" s="89" t="s">
        <v>4</v>
      </c>
      <c r="D2170" s="472">
        <v>1</v>
      </c>
      <c r="E2170" s="471"/>
      <c r="F2170" s="471"/>
      <c r="G2170" s="84" t="s">
        <v>98</v>
      </c>
      <c r="H2170" s="84" t="s">
        <v>594</v>
      </c>
      <c r="I2170" s="471">
        <f>[186]노임단가!L66</f>
        <v>98299</v>
      </c>
      <c r="J2170" s="471"/>
      <c r="K2170" s="471"/>
      <c r="L2170" s="471"/>
      <c r="M2170" s="84" t="s">
        <v>594</v>
      </c>
      <c r="N2170" s="471" t="s">
        <v>1480</v>
      </c>
      <c r="O2170" s="471"/>
      <c r="P2170" s="471"/>
      <c r="Q2170" s="471"/>
      <c r="R2170" s="471"/>
      <c r="S2170" s="471"/>
      <c r="T2170" s="471"/>
      <c r="U2170" s="471"/>
      <c r="V2170" s="471"/>
      <c r="W2170" s="84"/>
      <c r="X2170" s="84"/>
      <c r="Y2170" s="84"/>
      <c r="Z2170" s="90"/>
      <c r="AA2170" s="91">
        <f>TRUNC(D2170*I2170*[186]기계경비적용기준!E20,0)</f>
        <v>24574</v>
      </c>
      <c r="AB2170" s="91"/>
      <c r="AC2170" s="91"/>
      <c r="AD2170" s="92" t="s">
        <v>4</v>
      </c>
    </row>
    <row r="2171" spans="2:30" ht="19.7" customHeight="1">
      <c r="B2171" s="88" t="s">
        <v>1452</v>
      </c>
      <c r="C2171" s="89" t="s">
        <v>4</v>
      </c>
      <c r="D2171" s="472">
        <v>2</v>
      </c>
      <c r="E2171" s="471"/>
      <c r="F2171" s="471"/>
      <c r="G2171" s="84" t="s">
        <v>98</v>
      </c>
      <c r="H2171" s="84" t="s">
        <v>594</v>
      </c>
      <c r="I2171" s="471">
        <f>[186]노임단가!L67</f>
        <v>83617</v>
      </c>
      <c r="J2171" s="471"/>
      <c r="K2171" s="471"/>
      <c r="L2171" s="471"/>
      <c r="M2171" s="84" t="s">
        <v>594</v>
      </c>
      <c r="N2171" s="471" t="s">
        <v>1480</v>
      </c>
      <c r="O2171" s="471"/>
      <c r="P2171" s="471"/>
      <c r="Q2171" s="471"/>
      <c r="R2171" s="471"/>
      <c r="S2171" s="471"/>
      <c r="T2171" s="471"/>
      <c r="U2171" s="471"/>
      <c r="V2171" s="471"/>
      <c r="W2171" s="84"/>
      <c r="X2171" s="84"/>
      <c r="Y2171" s="84"/>
      <c r="Z2171" s="90"/>
      <c r="AA2171" s="91">
        <f>TRUNC(D2171*I2171*[186]기계경비적용기준!E20,0)</f>
        <v>41808</v>
      </c>
      <c r="AB2171" s="91"/>
      <c r="AC2171" s="91"/>
      <c r="AD2171" s="92" t="s">
        <v>4</v>
      </c>
    </row>
    <row r="2172" spans="2:30" ht="19.7" customHeight="1">
      <c r="B2172" s="88" t="s">
        <v>4</v>
      </c>
      <c r="C2172" s="89" t="s">
        <v>4</v>
      </c>
      <c r="D2172" s="84"/>
      <c r="E2172" s="84"/>
      <c r="F2172" s="84"/>
      <c r="G2172" s="84"/>
      <c r="H2172" s="84"/>
      <c r="I2172" s="84"/>
      <c r="J2172" s="84"/>
      <c r="K2172" s="84"/>
      <c r="L2172" s="84"/>
      <c r="M2172" s="84"/>
      <c r="N2172" s="84"/>
      <c r="O2172" s="84"/>
      <c r="P2172" s="84"/>
      <c r="Q2172" s="84"/>
      <c r="R2172" s="84"/>
      <c r="S2172" s="84"/>
      <c r="T2172" s="84"/>
      <c r="U2172" s="84"/>
      <c r="V2172" s="84"/>
      <c r="W2172" s="84"/>
      <c r="X2172" s="84"/>
      <c r="Y2172" s="84"/>
      <c r="Z2172" s="90"/>
      <c r="AA2172" s="91"/>
      <c r="AB2172" s="91"/>
      <c r="AC2172" s="91"/>
      <c r="AD2172" s="92" t="s">
        <v>4</v>
      </c>
    </row>
    <row r="2173" spans="2:30" ht="19.7" customHeight="1">
      <c r="B2173" s="82" t="s">
        <v>1484</v>
      </c>
      <c r="C2173" s="83" t="s">
        <v>1485</v>
      </c>
      <c r="D2173" s="84"/>
      <c r="E2173" s="84"/>
      <c r="F2173" s="84"/>
      <c r="G2173" s="84"/>
      <c r="H2173" s="84"/>
      <c r="I2173" s="84"/>
      <c r="J2173" s="84"/>
      <c r="K2173" s="84"/>
      <c r="L2173" s="84"/>
      <c r="M2173" s="84"/>
      <c r="N2173" s="84"/>
      <c r="O2173" s="84"/>
      <c r="P2173" s="84"/>
      <c r="Q2173" s="84"/>
      <c r="R2173" s="84"/>
      <c r="S2173" s="84"/>
      <c r="T2173" s="84"/>
      <c r="U2173" s="84"/>
      <c r="V2173" s="84"/>
      <c r="W2173" s="84"/>
      <c r="X2173" s="84"/>
      <c r="Y2173" s="84"/>
      <c r="Z2173" s="85" t="str">
        <f>TEXT(AA2173+AB2173+AC2173,"#,##0")</f>
        <v>286,445</v>
      </c>
      <c r="AA2173" s="86">
        <f>TRUNC(AA2174+AA2175+AA2176+AA2177+AA2178+AA2179+AA2180)</f>
        <v>145597</v>
      </c>
      <c r="AB2173" s="86">
        <f>TRUNC(AB2174+AB2175+AB2176+AB2177+AB2178+AB2179+AB2180)</f>
        <v>64507</v>
      </c>
      <c r="AC2173" s="86">
        <f>TRUNC(AC2174+AC2175+AC2176+AC2177+AC2178+AC2179+AC2180)</f>
        <v>76341</v>
      </c>
      <c r="AD2173" s="87"/>
    </row>
    <row r="2174" spans="2:30" ht="19.7" customHeight="1">
      <c r="B2174" s="88" t="s">
        <v>592</v>
      </c>
      <c r="C2174" s="89" t="s">
        <v>4</v>
      </c>
      <c r="D2174" s="471">
        <v>589442</v>
      </c>
      <c r="E2174" s="471"/>
      <c r="F2174" s="471"/>
      <c r="G2174" s="471"/>
      <c r="H2174" s="471"/>
      <c r="I2174" s="471" t="s">
        <v>593</v>
      </c>
      <c r="J2174" s="471"/>
      <c r="K2174" s="476">
        <f>[186]기계경비적용기준!D7</f>
        <v>1153.3</v>
      </c>
      <c r="L2174" s="471"/>
      <c r="M2174" s="471"/>
      <c r="N2174" s="84" t="s">
        <v>594</v>
      </c>
      <c r="O2174" s="471">
        <v>1123</v>
      </c>
      <c r="P2174" s="471"/>
      <c r="Q2174" s="471"/>
      <c r="R2174" s="84" t="s">
        <v>594</v>
      </c>
      <c r="S2174" s="471" t="s">
        <v>595</v>
      </c>
      <c r="T2174" s="471"/>
      <c r="U2174" s="471"/>
      <c r="V2174" s="84"/>
      <c r="W2174" s="84"/>
      <c r="X2174" s="84"/>
      <c r="Y2174" s="84"/>
      <c r="Z2174" s="90"/>
      <c r="AA2174" s="91"/>
      <c r="AB2174" s="91"/>
      <c r="AC2174" s="91">
        <f>TRUNC(TRUNC(D2174*K2174)/1000) * 1000*O2174*0.0000001</f>
        <v>76341.876900000003</v>
      </c>
      <c r="AD2174" s="92" t="s">
        <v>4</v>
      </c>
    </row>
    <row r="2175" spans="2:30" ht="19.7" customHeight="1">
      <c r="B2175" s="88" t="s">
        <v>596</v>
      </c>
      <c r="C2175" s="89" t="s">
        <v>597</v>
      </c>
      <c r="D2175" s="470">
        <v>28</v>
      </c>
      <c r="E2175" s="471"/>
      <c r="F2175" s="471"/>
      <c r="G2175" s="471"/>
      <c r="H2175" s="84" t="s">
        <v>598</v>
      </c>
      <c r="I2175" s="84" t="s">
        <v>594</v>
      </c>
      <c r="J2175" s="471">
        <f>[186]자재단가!R6</f>
        <v>1496</v>
      </c>
      <c r="K2175" s="471"/>
      <c r="L2175" s="471"/>
      <c r="M2175" s="471"/>
      <c r="N2175" s="84"/>
      <c r="O2175" s="84"/>
      <c r="P2175" s="84"/>
      <c r="Q2175" s="84"/>
      <c r="R2175" s="84"/>
      <c r="S2175" s="84"/>
      <c r="T2175" s="84"/>
      <c r="U2175" s="84"/>
      <c r="V2175" s="84"/>
      <c r="W2175" s="84"/>
      <c r="X2175" s="84"/>
      <c r="Y2175" s="84"/>
      <c r="Z2175" s="90"/>
      <c r="AA2175" s="91"/>
      <c r="AB2175" s="91">
        <f>TRUNC(D2175*J2175,0)</f>
        <v>41888</v>
      </c>
      <c r="AC2175" s="91"/>
      <c r="AD2175" s="92" t="s">
        <v>4</v>
      </c>
    </row>
    <row r="2176" spans="2:30" ht="19.7" customHeight="1">
      <c r="B2176" s="88" t="s">
        <v>903</v>
      </c>
      <c r="C2176" s="89" t="s">
        <v>600</v>
      </c>
      <c r="D2176" s="470">
        <v>54</v>
      </c>
      <c r="E2176" s="471"/>
      <c r="F2176" s="471"/>
      <c r="G2176" s="471"/>
      <c r="H2176" s="84" t="s">
        <v>601</v>
      </c>
      <c r="I2176" s="84" t="s">
        <v>594</v>
      </c>
      <c r="J2176" s="471">
        <f>AB2175</f>
        <v>41888</v>
      </c>
      <c r="K2176" s="471"/>
      <c r="L2176" s="471"/>
      <c r="M2176" s="471"/>
      <c r="N2176" s="84"/>
      <c r="O2176" s="84"/>
      <c r="P2176" s="84"/>
      <c r="Q2176" s="84"/>
      <c r="R2176" s="84"/>
      <c r="S2176" s="84"/>
      <c r="T2176" s="84"/>
      <c r="U2176" s="84"/>
      <c r="V2176" s="84"/>
      <c r="W2176" s="84"/>
      <c r="X2176" s="84"/>
      <c r="Y2176" s="84"/>
      <c r="Z2176" s="90"/>
      <c r="AA2176" s="91"/>
      <c r="AB2176" s="91">
        <f>TRUNC(D2176/100*J2176,0)</f>
        <v>22619</v>
      </c>
      <c r="AC2176" s="91"/>
      <c r="AD2176" s="92" t="s">
        <v>4</v>
      </c>
    </row>
    <row r="2177" spans="2:30" ht="19.7" customHeight="1">
      <c r="B2177" s="88" t="s">
        <v>1448</v>
      </c>
      <c r="C2177" s="89" t="s">
        <v>4</v>
      </c>
      <c r="D2177" s="472">
        <v>1</v>
      </c>
      <c r="E2177" s="471"/>
      <c r="F2177" s="471"/>
      <c r="G2177" s="84" t="s">
        <v>98</v>
      </c>
      <c r="H2177" s="84" t="s">
        <v>594</v>
      </c>
      <c r="I2177" s="471">
        <f>[186]노임단가!L62</f>
        <v>119215</v>
      </c>
      <c r="J2177" s="471"/>
      <c r="K2177" s="471"/>
      <c r="L2177" s="471"/>
      <c r="M2177" s="84" t="s">
        <v>594</v>
      </c>
      <c r="N2177" s="471" t="s">
        <v>1480</v>
      </c>
      <c r="O2177" s="471"/>
      <c r="P2177" s="471"/>
      <c r="Q2177" s="471"/>
      <c r="R2177" s="471"/>
      <c r="S2177" s="471"/>
      <c r="T2177" s="471"/>
      <c r="U2177" s="471"/>
      <c r="V2177" s="471"/>
      <c r="W2177" s="84"/>
      <c r="X2177" s="84"/>
      <c r="Y2177" s="84"/>
      <c r="Z2177" s="90"/>
      <c r="AA2177" s="91">
        <f>TRUNC(D2177*I2177*[186]기계경비적용기준!E20,0)</f>
        <v>29803</v>
      </c>
      <c r="AB2177" s="91"/>
      <c r="AC2177" s="91"/>
      <c r="AD2177" s="92" t="s">
        <v>4</v>
      </c>
    </row>
    <row r="2178" spans="2:30" ht="19.7" customHeight="1">
      <c r="B2178" s="88" t="s">
        <v>1450</v>
      </c>
      <c r="C2178" s="89" t="s">
        <v>4</v>
      </c>
      <c r="D2178" s="472">
        <v>2</v>
      </c>
      <c r="E2178" s="471"/>
      <c r="F2178" s="471"/>
      <c r="G2178" s="84" t="s">
        <v>98</v>
      </c>
      <c r="H2178" s="84" t="s">
        <v>594</v>
      </c>
      <c r="I2178" s="471">
        <f>[186]노임단가!L63</f>
        <v>98825</v>
      </c>
      <c r="J2178" s="471"/>
      <c r="K2178" s="471"/>
      <c r="L2178" s="471"/>
      <c r="M2178" s="84" t="s">
        <v>594</v>
      </c>
      <c r="N2178" s="471" t="s">
        <v>1480</v>
      </c>
      <c r="O2178" s="471"/>
      <c r="P2178" s="471"/>
      <c r="Q2178" s="471"/>
      <c r="R2178" s="471"/>
      <c r="S2178" s="471"/>
      <c r="T2178" s="471"/>
      <c r="U2178" s="471"/>
      <c r="V2178" s="471"/>
      <c r="W2178" s="84"/>
      <c r="X2178" s="84"/>
      <c r="Y2178" s="84"/>
      <c r="Z2178" s="90"/>
      <c r="AA2178" s="91">
        <f>TRUNC(D2178*I2178*[186]기계경비적용기준!E20,0)</f>
        <v>49412</v>
      </c>
      <c r="AB2178" s="91"/>
      <c r="AC2178" s="91"/>
      <c r="AD2178" s="92" t="s">
        <v>4</v>
      </c>
    </row>
    <row r="2179" spans="2:30" ht="19.7" customHeight="1">
      <c r="B2179" s="88" t="s">
        <v>1451</v>
      </c>
      <c r="C2179" s="89" t="s">
        <v>4</v>
      </c>
      <c r="D2179" s="472">
        <v>1</v>
      </c>
      <c r="E2179" s="471"/>
      <c r="F2179" s="471"/>
      <c r="G2179" s="84" t="s">
        <v>98</v>
      </c>
      <c r="H2179" s="84" t="s">
        <v>594</v>
      </c>
      <c r="I2179" s="471">
        <f>[186]노임단가!L66</f>
        <v>98299</v>
      </c>
      <c r="J2179" s="471"/>
      <c r="K2179" s="471"/>
      <c r="L2179" s="471"/>
      <c r="M2179" s="84" t="s">
        <v>594</v>
      </c>
      <c r="N2179" s="471" t="s">
        <v>1480</v>
      </c>
      <c r="O2179" s="471"/>
      <c r="P2179" s="471"/>
      <c r="Q2179" s="471"/>
      <c r="R2179" s="471"/>
      <c r="S2179" s="471"/>
      <c r="T2179" s="471"/>
      <c r="U2179" s="471"/>
      <c r="V2179" s="471"/>
      <c r="W2179" s="84"/>
      <c r="X2179" s="84"/>
      <c r="Y2179" s="84"/>
      <c r="Z2179" s="90"/>
      <c r="AA2179" s="91">
        <f>TRUNC(D2179*I2179*[186]기계경비적용기준!E20,0)</f>
        <v>24574</v>
      </c>
      <c r="AB2179" s="91"/>
      <c r="AC2179" s="91"/>
      <c r="AD2179" s="92" t="s">
        <v>4</v>
      </c>
    </row>
    <row r="2180" spans="2:30" ht="19.7" customHeight="1">
      <c r="B2180" s="88" t="s">
        <v>1452</v>
      </c>
      <c r="C2180" s="89" t="s">
        <v>4</v>
      </c>
      <c r="D2180" s="472">
        <v>2</v>
      </c>
      <c r="E2180" s="471"/>
      <c r="F2180" s="471"/>
      <c r="G2180" s="84" t="s">
        <v>98</v>
      </c>
      <c r="H2180" s="84" t="s">
        <v>594</v>
      </c>
      <c r="I2180" s="471">
        <f>[186]노임단가!L67</f>
        <v>83617</v>
      </c>
      <c r="J2180" s="471"/>
      <c r="K2180" s="471"/>
      <c r="L2180" s="471"/>
      <c r="M2180" s="84" t="s">
        <v>594</v>
      </c>
      <c r="N2180" s="471" t="s">
        <v>1480</v>
      </c>
      <c r="O2180" s="471"/>
      <c r="P2180" s="471"/>
      <c r="Q2180" s="471"/>
      <c r="R2180" s="471"/>
      <c r="S2180" s="471"/>
      <c r="T2180" s="471"/>
      <c r="U2180" s="471"/>
      <c r="V2180" s="471"/>
      <c r="W2180" s="84"/>
      <c r="X2180" s="84"/>
      <c r="Y2180" s="84"/>
      <c r="Z2180" s="90"/>
      <c r="AA2180" s="91">
        <f>TRUNC(D2180*I2180*[186]기계경비적용기준!E20,0)</f>
        <v>41808</v>
      </c>
      <c r="AB2180" s="91"/>
      <c r="AC2180" s="91"/>
      <c r="AD2180" s="92" t="s">
        <v>4</v>
      </c>
    </row>
    <row r="2181" spans="2:30" ht="19.7" customHeight="1">
      <c r="B2181" s="88" t="s">
        <v>4</v>
      </c>
      <c r="C2181" s="89" t="s">
        <v>4</v>
      </c>
      <c r="D2181" s="84"/>
      <c r="E2181" s="84"/>
      <c r="F2181" s="84"/>
      <c r="G2181" s="84"/>
      <c r="H2181" s="84"/>
      <c r="I2181" s="84"/>
      <c r="J2181" s="84"/>
      <c r="K2181" s="84"/>
      <c r="L2181" s="84"/>
      <c r="M2181" s="84"/>
      <c r="N2181" s="84"/>
      <c r="O2181" s="84"/>
      <c r="P2181" s="84"/>
      <c r="Q2181" s="84"/>
      <c r="R2181" s="84"/>
      <c r="S2181" s="84"/>
      <c r="T2181" s="84"/>
      <c r="U2181" s="84"/>
      <c r="V2181" s="84"/>
      <c r="W2181" s="84"/>
      <c r="X2181" s="84"/>
      <c r="Y2181" s="84"/>
      <c r="Z2181" s="90"/>
      <c r="AA2181" s="91"/>
      <c r="AB2181" s="91"/>
      <c r="AC2181" s="91"/>
      <c r="AD2181" s="92" t="s">
        <v>4</v>
      </c>
    </row>
    <row r="2182" spans="2:30" ht="19.7" customHeight="1">
      <c r="B2182" s="82" t="s">
        <v>1486</v>
      </c>
      <c r="C2182" s="83" t="s">
        <v>1487</v>
      </c>
      <c r="D2182" s="84"/>
      <c r="E2182" s="84"/>
      <c r="F2182" s="84"/>
      <c r="G2182" s="84"/>
      <c r="H2182" s="84"/>
      <c r="I2182" s="84"/>
      <c r="J2182" s="84"/>
      <c r="K2182" s="84"/>
      <c r="L2182" s="84"/>
      <c r="M2182" s="84"/>
      <c r="N2182" s="84"/>
      <c r="O2182" s="84"/>
      <c r="P2182" s="84"/>
      <c r="Q2182" s="84"/>
      <c r="R2182" s="84"/>
      <c r="S2182" s="84"/>
      <c r="T2182" s="84"/>
      <c r="U2182" s="84"/>
      <c r="V2182" s="84"/>
      <c r="W2182" s="84"/>
      <c r="X2182" s="84"/>
      <c r="Y2182" s="84"/>
      <c r="Z2182" s="85" t="str">
        <f>TEXT(AA2182+AB2182+AC2182,"#,##0")</f>
        <v>395,505</v>
      </c>
      <c r="AA2182" s="86">
        <f>TRUNC(AA2183+AA2184+AA2185+AA2186+AA2187+AA2188+AA2189)</f>
        <v>145597</v>
      </c>
      <c r="AB2182" s="86">
        <f>TRUNC(AB2183+AB2184+AB2185+AB2186+AB2187+AB2188+AB2189)</f>
        <v>156430</v>
      </c>
      <c r="AC2182" s="86">
        <f>TRUNC(AC2183+AC2184+AC2185+AC2186+AC2187+AC2188+AC2189)</f>
        <v>93478</v>
      </c>
      <c r="AD2182" s="87"/>
    </row>
    <row r="2183" spans="2:30" ht="19.7" customHeight="1">
      <c r="B2183" s="88" t="s">
        <v>592</v>
      </c>
      <c r="C2183" s="89" t="s">
        <v>4</v>
      </c>
      <c r="D2183" s="471">
        <v>721758</v>
      </c>
      <c r="E2183" s="471"/>
      <c r="F2183" s="471"/>
      <c r="G2183" s="471"/>
      <c r="H2183" s="471"/>
      <c r="I2183" s="471" t="s">
        <v>593</v>
      </c>
      <c r="J2183" s="471"/>
      <c r="K2183" s="476">
        <f>[186]기계경비적용기준!D7</f>
        <v>1153.3</v>
      </c>
      <c r="L2183" s="471"/>
      <c r="M2183" s="471"/>
      <c r="N2183" s="84" t="s">
        <v>594</v>
      </c>
      <c r="O2183" s="471">
        <v>1123</v>
      </c>
      <c r="P2183" s="471"/>
      <c r="Q2183" s="471"/>
      <c r="R2183" s="84" t="s">
        <v>594</v>
      </c>
      <c r="S2183" s="471" t="s">
        <v>595</v>
      </c>
      <c r="T2183" s="471"/>
      <c r="U2183" s="471"/>
      <c r="V2183" s="84"/>
      <c r="W2183" s="84"/>
      <c r="X2183" s="84"/>
      <c r="Y2183" s="84"/>
      <c r="Z2183" s="90"/>
      <c r="AA2183" s="91"/>
      <c r="AB2183" s="91"/>
      <c r="AC2183" s="91">
        <f>TRUNC(TRUNC(D2183*K2183)/1000) * 1000*O2183*0.0000001</f>
        <v>93478.856899999999</v>
      </c>
      <c r="AD2183" s="92" t="s">
        <v>4</v>
      </c>
    </row>
    <row r="2184" spans="2:30" ht="19.7" customHeight="1">
      <c r="B2184" s="88" t="s">
        <v>596</v>
      </c>
      <c r="C2184" s="89" t="s">
        <v>597</v>
      </c>
      <c r="D2184" s="470">
        <v>67.900000000000006</v>
      </c>
      <c r="E2184" s="471"/>
      <c r="F2184" s="471"/>
      <c r="G2184" s="471"/>
      <c r="H2184" s="84" t="s">
        <v>598</v>
      </c>
      <c r="I2184" s="84" t="s">
        <v>594</v>
      </c>
      <c r="J2184" s="471">
        <f>[186]자재단가!R6</f>
        <v>1496</v>
      </c>
      <c r="K2184" s="471"/>
      <c r="L2184" s="471"/>
      <c r="M2184" s="471"/>
      <c r="N2184" s="84"/>
      <c r="O2184" s="84"/>
      <c r="P2184" s="84"/>
      <c r="Q2184" s="84"/>
      <c r="R2184" s="84"/>
      <c r="S2184" s="84"/>
      <c r="T2184" s="84"/>
      <c r="U2184" s="84"/>
      <c r="V2184" s="84"/>
      <c r="W2184" s="84"/>
      <c r="X2184" s="84"/>
      <c r="Y2184" s="84"/>
      <c r="Z2184" s="90"/>
      <c r="AA2184" s="91"/>
      <c r="AB2184" s="91">
        <f>TRUNC(D2184*J2184,0)</f>
        <v>101578</v>
      </c>
      <c r="AC2184" s="91"/>
      <c r="AD2184" s="92" t="s">
        <v>4</v>
      </c>
    </row>
    <row r="2185" spans="2:30" ht="19.7" customHeight="1">
      <c r="B2185" s="88" t="s">
        <v>903</v>
      </c>
      <c r="C2185" s="89" t="s">
        <v>600</v>
      </c>
      <c r="D2185" s="470">
        <v>54</v>
      </c>
      <c r="E2185" s="471"/>
      <c r="F2185" s="471"/>
      <c r="G2185" s="471"/>
      <c r="H2185" s="84" t="s">
        <v>601</v>
      </c>
      <c r="I2185" s="84" t="s">
        <v>594</v>
      </c>
      <c r="J2185" s="471">
        <f>AB2184</f>
        <v>101578</v>
      </c>
      <c r="K2185" s="471"/>
      <c r="L2185" s="471"/>
      <c r="M2185" s="471"/>
      <c r="N2185" s="84"/>
      <c r="O2185" s="84"/>
      <c r="P2185" s="84"/>
      <c r="Q2185" s="84"/>
      <c r="R2185" s="84"/>
      <c r="S2185" s="84"/>
      <c r="T2185" s="84"/>
      <c r="U2185" s="84"/>
      <c r="V2185" s="84"/>
      <c r="W2185" s="84"/>
      <c r="X2185" s="84"/>
      <c r="Y2185" s="84"/>
      <c r="Z2185" s="90"/>
      <c r="AA2185" s="91"/>
      <c r="AB2185" s="91">
        <f>TRUNC(D2185/100*J2185,0)</f>
        <v>54852</v>
      </c>
      <c r="AC2185" s="91"/>
      <c r="AD2185" s="92" t="s">
        <v>4</v>
      </c>
    </row>
    <row r="2186" spans="2:30" ht="19.7" customHeight="1">
      <c r="B2186" s="88" t="s">
        <v>1448</v>
      </c>
      <c r="C2186" s="89" t="s">
        <v>4</v>
      </c>
      <c r="D2186" s="472">
        <v>1</v>
      </c>
      <c r="E2186" s="471"/>
      <c r="F2186" s="471"/>
      <c r="G2186" s="84" t="s">
        <v>98</v>
      </c>
      <c r="H2186" s="84" t="s">
        <v>594</v>
      </c>
      <c r="I2186" s="471">
        <f>[186]노임단가!L62</f>
        <v>119215</v>
      </c>
      <c r="J2186" s="471"/>
      <c r="K2186" s="471"/>
      <c r="L2186" s="471"/>
      <c r="M2186" s="84" t="s">
        <v>594</v>
      </c>
      <c r="N2186" s="471" t="s">
        <v>1480</v>
      </c>
      <c r="O2186" s="471"/>
      <c r="P2186" s="471"/>
      <c r="Q2186" s="471"/>
      <c r="R2186" s="471"/>
      <c r="S2186" s="471"/>
      <c r="T2186" s="471"/>
      <c r="U2186" s="471"/>
      <c r="V2186" s="471"/>
      <c r="W2186" s="84"/>
      <c r="X2186" s="84"/>
      <c r="Y2186" s="84"/>
      <c r="Z2186" s="90"/>
      <c r="AA2186" s="91">
        <f>TRUNC(D2186*I2186*[186]기계경비적용기준!E20,0)</f>
        <v>29803</v>
      </c>
      <c r="AB2186" s="91"/>
      <c r="AC2186" s="91"/>
      <c r="AD2186" s="92" t="s">
        <v>4</v>
      </c>
    </row>
    <row r="2187" spans="2:30" ht="19.7" customHeight="1">
      <c r="B2187" s="88" t="s">
        <v>1450</v>
      </c>
      <c r="C2187" s="89" t="s">
        <v>4</v>
      </c>
      <c r="D2187" s="472">
        <v>2</v>
      </c>
      <c r="E2187" s="471"/>
      <c r="F2187" s="471"/>
      <c r="G2187" s="84" t="s">
        <v>98</v>
      </c>
      <c r="H2187" s="84" t="s">
        <v>594</v>
      </c>
      <c r="I2187" s="471">
        <f>[186]노임단가!L63</f>
        <v>98825</v>
      </c>
      <c r="J2187" s="471"/>
      <c r="K2187" s="471"/>
      <c r="L2187" s="471"/>
      <c r="M2187" s="84" t="s">
        <v>594</v>
      </c>
      <c r="N2187" s="471" t="s">
        <v>1480</v>
      </c>
      <c r="O2187" s="471"/>
      <c r="P2187" s="471"/>
      <c r="Q2187" s="471"/>
      <c r="R2187" s="471"/>
      <c r="S2187" s="471"/>
      <c r="T2187" s="471"/>
      <c r="U2187" s="471"/>
      <c r="V2187" s="471"/>
      <c r="W2187" s="84"/>
      <c r="X2187" s="84"/>
      <c r="Y2187" s="84"/>
      <c r="Z2187" s="90"/>
      <c r="AA2187" s="91">
        <f>TRUNC(D2187*I2187*[186]기계경비적용기준!E20,0)</f>
        <v>49412</v>
      </c>
      <c r="AB2187" s="91"/>
      <c r="AC2187" s="91"/>
      <c r="AD2187" s="92" t="s">
        <v>4</v>
      </c>
    </row>
    <row r="2188" spans="2:30" ht="19.7" customHeight="1">
      <c r="B2188" s="88" t="s">
        <v>1451</v>
      </c>
      <c r="C2188" s="89" t="s">
        <v>4</v>
      </c>
      <c r="D2188" s="472">
        <v>1</v>
      </c>
      <c r="E2188" s="471"/>
      <c r="F2188" s="471"/>
      <c r="G2188" s="84" t="s">
        <v>98</v>
      </c>
      <c r="H2188" s="84" t="s">
        <v>594</v>
      </c>
      <c r="I2188" s="471">
        <f>[186]노임단가!L66</f>
        <v>98299</v>
      </c>
      <c r="J2188" s="471"/>
      <c r="K2188" s="471"/>
      <c r="L2188" s="471"/>
      <c r="M2188" s="84" t="s">
        <v>594</v>
      </c>
      <c r="N2188" s="471" t="s">
        <v>1480</v>
      </c>
      <c r="O2188" s="471"/>
      <c r="P2188" s="471"/>
      <c r="Q2188" s="471"/>
      <c r="R2188" s="471"/>
      <c r="S2188" s="471"/>
      <c r="T2188" s="471"/>
      <c r="U2188" s="471"/>
      <c r="V2188" s="471"/>
      <c r="W2188" s="84"/>
      <c r="X2188" s="84"/>
      <c r="Y2188" s="84"/>
      <c r="Z2188" s="90"/>
      <c r="AA2188" s="91">
        <f>TRUNC(D2188*I2188*[186]기계경비적용기준!E20,0)</f>
        <v>24574</v>
      </c>
      <c r="AB2188" s="91"/>
      <c r="AC2188" s="91"/>
      <c r="AD2188" s="92" t="s">
        <v>4</v>
      </c>
    </row>
    <row r="2189" spans="2:30" ht="19.7" customHeight="1">
      <c r="B2189" s="88" t="s">
        <v>1452</v>
      </c>
      <c r="C2189" s="89" t="s">
        <v>4</v>
      </c>
      <c r="D2189" s="472">
        <v>2</v>
      </c>
      <c r="E2189" s="471"/>
      <c r="F2189" s="471"/>
      <c r="G2189" s="84" t="s">
        <v>98</v>
      </c>
      <c r="H2189" s="84" t="s">
        <v>594</v>
      </c>
      <c r="I2189" s="471">
        <f>[186]노임단가!L67</f>
        <v>83617</v>
      </c>
      <c r="J2189" s="471"/>
      <c r="K2189" s="471"/>
      <c r="L2189" s="471"/>
      <c r="M2189" s="84" t="s">
        <v>594</v>
      </c>
      <c r="N2189" s="471" t="s">
        <v>1480</v>
      </c>
      <c r="O2189" s="471"/>
      <c r="P2189" s="471"/>
      <c r="Q2189" s="471"/>
      <c r="R2189" s="471"/>
      <c r="S2189" s="471"/>
      <c r="T2189" s="471"/>
      <c r="U2189" s="471"/>
      <c r="V2189" s="471"/>
      <c r="W2189" s="84"/>
      <c r="X2189" s="84"/>
      <c r="Y2189" s="84"/>
      <c r="Z2189" s="90"/>
      <c r="AA2189" s="91">
        <f>TRUNC(D2189*I2189*[186]기계경비적용기준!E20,0)</f>
        <v>41808</v>
      </c>
      <c r="AB2189" s="91"/>
      <c r="AC2189" s="91"/>
      <c r="AD2189" s="92" t="s">
        <v>4</v>
      </c>
    </row>
    <row r="2190" spans="2:30" ht="19.7" customHeight="1">
      <c r="B2190" s="88" t="s">
        <v>4</v>
      </c>
      <c r="C2190" s="89" t="s">
        <v>4</v>
      </c>
      <c r="D2190" s="84"/>
      <c r="E2190" s="84"/>
      <c r="F2190" s="84"/>
      <c r="G2190" s="84"/>
      <c r="H2190" s="84"/>
      <c r="I2190" s="84"/>
      <c r="J2190" s="84"/>
      <c r="K2190" s="84"/>
      <c r="L2190" s="84"/>
      <c r="M2190" s="84"/>
      <c r="N2190" s="84"/>
      <c r="O2190" s="84"/>
      <c r="P2190" s="84"/>
      <c r="Q2190" s="84"/>
      <c r="R2190" s="84"/>
      <c r="S2190" s="84"/>
      <c r="T2190" s="84"/>
      <c r="U2190" s="84"/>
      <c r="V2190" s="84"/>
      <c r="W2190" s="84"/>
      <c r="X2190" s="84"/>
      <c r="Y2190" s="84"/>
      <c r="Z2190" s="90"/>
      <c r="AA2190" s="91"/>
      <c r="AB2190" s="91"/>
      <c r="AC2190" s="91"/>
      <c r="AD2190" s="92" t="s">
        <v>4</v>
      </c>
    </row>
    <row r="2191" spans="2:30" ht="19.7" customHeight="1">
      <c r="B2191" s="82" t="s">
        <v>1488</v>
      </c>
      <c r="C2191" s="83" t="s">
        <v>859</v>
      </c>
      <c r="D2191" s="84"/>
      <c r="E2191" s="84"/>
      <c r="F2191" s="84"/>
      <c r="G2191" s="84"/>
      <c r="H2191" s="84"/>
      <c r="I2191" s="84"/>
      <c r="J2191" s="84"/>
      <c r="K2191" s="84"/>
      <c r="L2191" s="84"/>
      <c r="M2191" s="84"/>
      <c r="N2191" s="84"/>
      <c r="O2191" s="84"/>
      <c r="P2191" s="84"/>
      <c r="Q2191" s="84"/>
      <c r="R2191" s="84"/>
      <c r="S2191" s="84"/>
      <c r="T2191" s="84"/>
      <c r="U2191" s="84"/>
      <c r="V2191" s="84"/>
      <c r="W2191" s="84"/>
      <c r="X2191" s="84"/>
      <c r="Y2191" s="84"/>
      <c r="Z2191" s="85" t="str">
        <f>TEXT(AA2191+AB2191+AC2191,"#,##0")</f>
        <v>447,642</v>
      </c>
      <c r="AA2191" s="86">
        <f>TRUNC(AA2192+AA2193+AA2194+AA2195+AA2196+AA2197+AA2198)</f>
        <v>166501</v>
      </c>
      <c r="AB2191" s="86">
        <f>TRUNC(AB2192+AB2193+AB2194+AB2195+AB2196+AB2197+AB2198)</f>
        <v>151803</v>
      </c>
      <c r="AC2191" s="86">
        <f>TRUNC(AC2192+AC2193+AC2194+AC2195+AC2196+AC2197+AC2198)</f>
        <v>129338</v>
      </c>
      <c r="AD2191" s="87"/>
    </row>
    <row r="2192" spans="2:30" ht="19.7" customHeight="1">
      <c r="B2192" s="88" t="s">
        <v>592</v>
      </c>
      <c r="C2192" s="89" t="s">
        <v>4</v>
      </c>
      <c r="D2192" s="471">
        <v>998633</v>
      </c>
      <c r="E2192" s="471"/>
      <c r="F2192" s="471"/>
      <c r="G2192" s="471"/>
      <c r="H2192" s="471"/>
      <c r="I2192" s="471" t="s">
        <v>593</v>
      </c>
      <c r="J2192" s="471"/>
      <c r="K2192" s="476">
        <f>[186]기계경비적용기준!D7</f>
        <v>1153.3</v>
      </c>
      <c r="L2192" s="471"/>
      <c r="M2192" s="471"/>
      <c r="N2192" s="84" t="s">
        <v>594</v>
      </c>
      <c r="O2192" s="471">
        <v>1123</v>
      </c>
      <c r="P2192" s="471"/>
      <c r="Q2192" s="471"/>
      <c r="R2192" s="84" t="s">
        <v>594</v>
      </c>
      <c r="S2192" s="471" t="s">
        <v>595</v>
      </c>
      <c r="T2192" s="471"/>
      <c r="U2192" s="471"/>
      <c r="V2192" s="84"/>
      <c r="W2192" s="84"/>
      <c r="X2192" s="84"/>
      <c r="Y2192" s="84"/>
      <c r="Z2192" s="90"/>
      <c r="AA2192" s="91"/>
      <c r="AB2192" s="91"/>
      <c r="AC2192" s="91">
        <f>TRUNC(TRUNC(D2192*K2192)/1000) * 1000*O2192*0.0000001</f>
        <v>129338.4929</v>
      </c>
      <c r="AD2192" s="92" t="s">
        <v>4</v>
      </c>
    </row>
    <row r="2193" spans="2:30" ht="19.7" customHeight="1">
      <c r="B2193" s="101" t="s">
        <v>596</v>
      </c>
      <c r="C2193" s="102" t="s">
        <v>597</v>
      </c>
      <c r="D2193" s="479">
        <v>79.900000000000006</v>
      </c>
      <c r="E2193" s="477"/>
      <c r="F2193" s="477"/>
      <c r="G2193" s="477"/>
      <c r="H2193" s="103" t="s">
        <v>598</v>
      </c>
      <c r="I2193" s="103" t="s">
        <v>594</v>
      </c>
      <c r="J2193" s="477">
        <f>[186]자재단가!R6</f>
        <v>1496</v>
      </c>
      <c r="K2193" s="477"/>
      <c r="L2193" s="477"/>
      <c r="M2193" s="477"/>
      <c r="N2193" s="103"/>
      <c r="O2193" s="103"/>
      <c r="P2193" s="103"/>
      <c r="Q2193" s="103"/>
      <c r="R2193" s="103"/>
      <c r="S2193" s="103"/>
      <c r="T2193" s="103"/>
      <c r="U2193" s="103"/>
      <c r="V2193" s="103"/>
      <c r="W2193" s="103"/>
      <c r="X2193" s="103"/>
      <c r="Y2193" s="103"/>
      <c r="Z2193" s="104"/>
      <c r="AA2193" s="105"/>
      <c r="AB2193" s="105">
        <f>TRUNC(D2193*J2193,0)</f>
        <v>119530</v>
      </c>
      <c r="AC2193" s="105"/>
      <c r="AD2193" s="106" t="s">
        <v>4</v>
      </c>
    </row>
    <row r="2194" spans="2:30" ht="19.7" customHeight="1">
      <c r="B2194" s="88" t="s">
        <v>903</v>
      </c>
      <c r="C2194" s="89" t="s">
        <v>600</v>
      </c>
      <c r="D2194" s="470">
        <v>27</v>
      </c>
      <c r="E2194" s="471"/>
      <c r="F2194" s="471"/>
      <c r="G2194" s="471"/>
      <c r="H2194" s="84" t="s">
        <v>601</v>
      </c>
      <c r="I2194" s="84" t="s">
        <v>594</v>
      </c>
      <c r="J2194" s="471">
        <f>AB2193</f>
        <v>119530</v>
      </c>
      <c r="K2194" s="471"/>
      <c r="L2194" s="471"/>
      <c r="M2194" s="471"/>
      <c r="N2194" s="84"/>
      <c r="O2194" s="84"/>
      <c r="P2194" s="84"/>
      <c r="Q2194" s="84"/>
      <c r="R2194" s="84"/>
      <c r="S2194" s="84"/>
      <c r="T2194" s="84"/>
      <c r="U2194" s="84"/>
      <c r="V2194" s="84"/>
      <c r="W2194" s="84"/>
      <c r="X2194" s="84"/>
      <c r="Y2194" s="84"/>
      <c r="Z2194" s="90"/>
      <c r="AA2194" s="91"/>
      <c r="AB2194" s="91">
        <f>TRUNC(D2194/100*J2194,0)</f>
        <v>32273</v>
      </c>
      <c r="AC2194" s="91"/>
      <c r="AD2194" s="92" t="s">
        <v>4</v>
      </c>
    </row>
    <row r="2195" spans="2:30" ht="19.7" customHeight="1">
      <c r="B2195" s="88" t="s">
        <v>1448</v>
      </c>
      <c r="C2195" s="89" t="s">
        <v>4</v>
      </c>
      <c r="D2195" s="472">
        <v>1</v>
      </c>
      <c r="E2195" s="471"/>
      <c r="F2195" s="471"/>
      <c r="G2195" s="84" t="s">
        <v>98</v>
      </c>
      <c r="H2195" s="84" t="s">
        <v>594</v>
      </c>
      <c r="I2195" s="471">
        <f>[186]노임단가!L62</f>
        <v>119215</v>
      </c>
      <c r="J2195" s="471"/>
      <c r="K2195" s="471"/>
      <c r="L2195" s="471"/>
      <c r="M2195" s="84" t="s">
        <v>594</v>
      </c>
      <c r="N2195" s="471" t="s">
        <v>1480</v>
      </c>
      <c r="O2195" s="471"/>
      <c r="P2195" s="471"/>
      <c r="Q2195" s="471"/>
      <c r="R2195" s="471"/>
      <c r="S2195" s="471"/>
      <c r="T2195" s="471"/>
      <c r="U2195" s="471"/>
      <c r="V2195" s="471"/>
      <c r="W2195" s="84"/>
      <c r="X2195" s="84"/>
      <c r="Y2195" s="84"/>
      <c r="Z2195" s="90"/>
      <c r="AA2195" s="91">
        <f>TRUNC(D2195*I2195*[186]기계경비적용기준!E20,0)</f>
        <v>29803</v>
      </c>
      <c r="AB2195" s="91"/>
      <c r="AC2195" s="91"/>
      <c r="AD2195" s="92" t="s">
        <v>4</v>
      </c>
    </row>
    <row r="2196" spans="2:30" ht="19.7" customHeight="1">
      <c r="B2196" s="88" t="s">
        <v>1450</v>
      </c>
      <c r="C2196" s="89" t="s">
        <v>4</v>
      </c>
      <c r="D2196" s="472">
        <v>2</v>
      </c>
      <c r="E2196" s="471"/>
      <c r="F2196" s="471"/>
      <c r="G2196" s="84" t="s">
        <v>98</v>
      </c>
      <c r="H2196" s="84" t="s">
        <v>594</v>
      </c>
      <c r="I2196" s="471">
        <f>[186]노임단가!L63</f>
        <v>98825</v>
      </c>
      <c r="J2196" s="471"/>
      <c r="K2196" s="471"/>
      <c r="L2196" s="471"/>
      <c r="M2196" s="84" t="s">
        <v>594</v>
      </c>
      <c r="N2196" s="471" t="s">
        <v>1480</v>
      </c>
      <c r="O2196" s="471"/>
      <c r="P2196" s="471"/>
      <c r="Q2196" s="471"/>
      <c r="R2196" s="471"/>
      <c r="S2196" s="471"/>
      <c r="T2196" s="471"/>
      <c r="U2196" s="471"/>
      <c r="V2196" s="471"/>
      <c r="W2196" s="84"/>
      <c r="X2196" s="84"/>
      <c r="Y2196" s="84"/>
      <c r="Z2196" s="90"/>
      <c r="AA2196" s="91">
        <f>TRUNC(D2196*I2196*[186]기계경비적용기준!E20,0)</f>
        <v>49412</v>
      </c>
      <c r="AB2196" s="91"/>
      <c r="AC2196" s="91"/>
      <c r="AD2196" s="92" t="s">
        <v>4</v>
      </c>
    </row>
    <row r="2197" spans="2:30" ht="19.7" customHeight="1">
      <c r="B2197" s="88" t="s">
        <v>1451</v>
      </c>
      <c r="C2197" s="89" t="s">
        <v>4</v>
      </c>
      <c r="D2197" s="472">
        <v>1</v>
      </c>
      <c r="E2197" s="471"/>
      <c r="F2197" s="471"/>
      <c r="G2197" s="84" t="s">
        <v>98</v>
      </c>
      <c r="H2197" s="84" t="s">
        <v>594</v>
      </c>
      <c r="I2197" s="471">
        <f>[186]노임단가!L66</f>
        <v>98299</v>
      </c>
      <c r="J2197" s="471"/>
      <c r="K2197" s="471"/>
      <c r="L2197" s="471"/>
      <c r="M2197" s="84" t="s">
        <v>594</v>
      </c>
      <c r="N2197" s="471" t="s">
        <v>1480</v>
      </c>
      <c r="O2197" s="471"/>
      <c r="P2197" s="471"/>
      <c r="Q2197" s="471"/>
      <c r="R2197" s="471"/>
      <c r="S2197" s="471"/>
      <c r="T2197" s="471"/>
      <c r="U2197" s="471"/>
      <c r="V2197" s="471"/>
      <c r="W2197" s="84"/>
      <c r="X2197" s="84"/>
      <c r="Y2197" s="84"/>
      <c r="Z2197" s="90"/>
      <c r="AA2197" s="91">
        <f>TRUNC(D2197*I2197*[186]기계경비적용기준!E20,0)</f>
        <v>24574</v>
      </c>
      <c r="AB2197" s="91"/>
      <c r="AC2197" s="91"/>
      <c r="AD2197" s="92" t="s">
        <v>4</v>
      </c>
    </row>
    <row r="2198" spans="2:30" ht="19.7" customHeight="1">
      <c r="B2198" s="88" t="s">
        <v>1452</v>
      </c>
      <c r="C2198" s="89" t="s">
        <v>4</v>
      </c>
      <c r="D2198" s="472">
        <v>3</v>
      </c>
      <c r="E2198" s="471"/>
      <c r="F2198" s="471"/>
      <c r="G2198" s="84" t="s">
        <v>98</v>
      </c>
      <c r="H2198" s="84" t="s">
        <v>594</v>
      </c>
      <c r="I2198" s="471">
        <f>[186]노임단가!L67</f>
        <v>83617</v>
      </c>
      <c r="J2198" s="471"/>
      <c r="K2198" s="471"/>
      <c r="L2198" s="471"/>
      <c r="M2198" s="84" t="s">
        <v>594</v>
      </c>
      <c r="N2198" s="471" t="s">
        <v>1480</v>
      </c>
      <c r="O2198" s="471"/>
      <c r="P2198" s="471"/>
      <c r="Q2198" s="471"/>
      <c r="R2198" s="471"/>
      <c r="S2198" s="471"/>
      <c r="T2198" s="471"/>
      <c r="U2198" s="471"/>
      <c r="V2198" s="471"/>
      <c r="W2198" s="84"/>
      <c r="X2198" s="84"/>
      <c r="Y2198" s="84"/>
      <c r="Z2198" s="90"/>
      <c r="AA2198" s="91">
        <f>TRUNC(D2198*I2198*[186]기계경비적용기준!E20,0)</f>
        <v>62712</v>
      </c>
      <c r="AB2198" s="91"/>
      <c r="AC2198" s="91"/>
      <c r="AD2198" s="92" t="s">
        <v>4</v>
      </c>
    </row>
    <row r="2199" spans="2:30" ht="19.7" customHeight="1">
      <c r="B2199" s="88" t="s">
        <v>4</v>
      </c>
      <c r="C2199" s="89" t="s">
        <v>4</v>
      </c>
      <c r="D2199" s="84"/>
      <c r="E2199" s="84"/>
      <c r="F2199" s="84"/>
      <c r="G2199" s="84"/>
      <c r="H2199" s="84"/>
      <c r="I2199" s="84"/>
      <c r="J2199" s="84"/>
      <c r="K2199" s="84"/>
      <c r="L2199" s="84"/>
      <c r="M2199" s="84"/>
      <c r="N2199" s="84"/>
      <c r="O2199" s="84"/>
      <c r="P2199" s="84"/>
      <c r="Q2199" s="84"/>
      <c r="R2199" s="84"/>
      <c r="S2199" s="84"/>
      <c r="T2199" s="84"/>
      <c r="U2199" s="84"/>
      <c r="V2199" s="84"/>
      <c r="W2199" s="84"/>
      <c r="X2199" s="84"/>
      <c r="Y2199" s="84"/>
      <c r="Z2199" s="90"/>
      <c r="AA2199" s="91"/>
      <c r="AB2199" s="91"/>
      <c r="AC2199" s="91"/>
      <c r="AD2199" s="92" t="s">
        <v>4</v>
      </c>
    </row>
    <row r="2200" spans="2:30" ht="19.7" customHeight="1">
      <c r="B2200" s="82" t="s">
        <v>1489</v>
      </c>
      <c r="C2200" s="83" t="s">
        <v>1490</v>
      </c>
      <c r="D2200" s="84"/>
      <c r="E2200" s="84"/>
      <c r="F2200" s="84"/>
      <c r="G2200" s="84"/>
      <c r="H2200" s="84"/>
      <c r="I2200" s="84"/>
      <c r="J2200" s="84"/>
      <c r="K2200" s="84"/>
      <c r="L2200" s="84"/>
      <c r="M2200" s="84"/>
      <c r="N2200" s="84"/>
      <c r="O2200" s="84"/>
      <c r="P2200" s="84"/>
      <c r="Q2200" s="84"/>
      <c r="R2200" s="84"/>
      <c r="S2200" s="84"/>
      <c r="T2200" s="84"/>
      <c r="U2200" s="84"/>
      <c r="V2200" s="84"/>
      <c r="W2200" s="84"/>
      <c r="X2200" s="84"/>
      <c r="Y2200" s="84"/>
      <c r="Z2200" s="85" t="str">
        <f>TEXT(AA2200+AB2200+AC2200,"#,##0")</f>
        <v>546,047</v>
      </c>
      <c r="AA2200" s="86">
        <f>TRUNC(AA2201+AA2202+AA2203+AA2204+AA2205+AA2206+AA2207)</f>
        <v>166501</v>
      </c>
      <c r="AB2200" s="86">
        <f>TRUNC(AB2201+AB2202+AB2203+AB2204+AB2205+AB2206+AB2207)</f>
        <v>174222</v>
      </c>
      <c r="AC2200" s="86">
        <f>TRUNC(AC2201+AC2202+AC2203+AC2204+AC2205+AC2206+AC2207)</f>
        <v>205324</v>
      </c>
      <c r="AD2200" s="87"/>
    </row>
    <row r="2201" spans="2:30" ht="19.7" customHeight="1">
      <c r="B2201" s="88" t="s">
        <v>592</v>
      </c>
      <c r="C2201" s="89" t="s">
        <v>4</v>
      </c>
      <c r="D2201" s="471">
        <v>1585324</v>
      </c>
      <c r="E2201" s="471"/>
      <c r="F2201" s="471"/>
      <c r="G2201" s="471"/>
      <c r="H2201" s="471"/>
      <c r="I2201" s="471" t="s">
        <v>593</v>
      </c>
      <c r="J2201" s="471"/>
      <c r="K2201" s="476">
        <f>[186]기계경비적용기준!D7</f>
        <v>1153.3</v>
      </c>
      <c r="L2201" s="471"/>
      <c r="M2201" s="471"/>
      <c r="N2201" s="84" t="s">
        <v>594</v>
      </c>
      <c r="O2201" s="471">
        <v>1123</v>
      </c>
      <c r="P2201" s="471"/>
      <c r="Q2201" s="471"/>
      <c r="R2201" s="84" t="s">
        <v>594</v>
      </c>
      <c r="S2201" s="471" t="s">
        <v>595</v>
      </c>
      <c r="T2201" s="471"/>
      <c r="U2201" s="471"/>
      <c r="V2201" s="84"/>
      <c r="W2201" s="84"/>
      <c r="X2201" s="84"/>
      <c r="Y2201" s="84"/>
      <c r="Z2201" s="90"/>
      <c r="AA2201" s="91"/>
      <c r="AB2201" s="91"/>
      <c r="AC2201" s="91">
        <f>TRUNC(TRUNC(D2201*K2201)/1000) * 1000*O2201*0.0000001</f>
        <v>205324.15419999999</v>
      </c>
      <c r="AD2201" s="92" t="s">
        <v>4</v>
      </c>
    </row>
    <row r="2202" spans="2:30" ht="19.7" customHeight="1">
      <c r="B2202" s="88" t="s">
        <v>596</v>
      </c>
      <c r="C2202" s="89" t="s">
        <v>597</v>
      </c>
      <c r="D2202" s="470">
        <v>91.7</v>
      </c>
      <c r="E2202" s="471"/>
      <c r="F2202" s="471"/>
      <c r="G2202" s="471"/>
      <c r="H2202" s="84" t="s">
        <v>598</v>
      </c>
      <c r="I2202" s="84" t="s">
        <v>594</v>
      </c>
      <c r="J2202" s="471">
        <f>[186]자재단가!R6</f>
        <v>1496</v>
      </c>
      <c r="K2202" s="471"/>
      <c r="L2202" s="471"/>
      <c r="M2202" s="471"/>
      <c r="N2202" s="84"/>
      <c r="O2202" s="84"/>
      <c r="P2202" s="84"/>
      <c r="Q2202" s="84"/>
      <c r="R2202" s="84"/>
      <c r="S2202" s="84"/>
      <c r="T2202" s="84"/>
      <c r="U2202" s="84"/>
      <c r="V2202" s="84"/>
      <c r="W2202" s="84"/>
      <c r="X2202" s="84"/>
      <c r="Y2202" s="84"/>
      <c r="Z2202" s="90"/>
      <c r="AA2202" s="91"/>
      <c r="AB2202" s="91">
        <f>TRUNC(D2202*J2202,0)</f>
        <v>137183</v>
      </c>
      <c r="AC2202" s="91"/>
      <c r="AD2202" s="92" t="s">
        <v>4</v>
      </c>
    </row>
    <row r="2203" spans="2:30" ht="19.7" customHeight="1">
      <c r="B2203" s="88" t="s">
        <v>903</v>
      </c>
      <c r="C2203" s="89" t="s">
        <v>600</v>
      </c>
      <c r="D2203" s="470">
        <v>27</v>
      </c>
      <c r="E2203" s="471"/>
      <c r="F2203" s="471"/>
      <c r="G2203" s="471"/>
      <c r="H2203" s="84" t="s">
        <v>601</v>
      </c>
      <c r="I2203" s="84" t="s">
        <v>594</v>
      </c>
      <c r="J2203" s="471">
        <f>AB2202</f>
        <v>137183</v>
      </c>
      <c r="K2203" s="471"/>
      <c r="L2203" s="471"/>
      <c r="M2203" s="471"/>
      <c r="N2203" s="84"/>
      <c r="O2203" s="84"/>
      <c r="P2203" s="84"/>
      <c r="Q2203" s="84"/>
      <c r="R2203" s="84"/>
      <c r="S2203" s="84"/>
      <c r="T2203" s="84"/>
      <c r="U2203" s="84"/>
      <c r="V2203" s="84"/>
      <c r="W2203" s="84"/>
      <c r="X2203" s="84"/>
      <c r="Y2203" s="84"/>
      <c r="Z2203" s="90"/>
      <c r="AA2203" s="91"/>
      <c r="AB2203" s="91">
        <f>TRUNC(D2203/100*J2203,0)</f>
        <v>37039</v>
      </c>
      <c r="AC2203" s="91"/>
      <c r="AD2203" s="92" t="s">
        <v>4</v>
      </c>
    </row>
    <row r="2204" spans="2:30" ht="19.7" customHeight="1">
      <c r="B2204" s="88" t="s">
        <v>1448</v>
      </c>
      <c r="C2204" s="89" t="s">
        <v>4</v>
      </c>
      <c r="D2204" s="472">
        <v>1</v>
      </c>
      <c r="E2204" s="471"/>
      <c r="F2204" s="471"/>
      <c r="G2204" s="84" t="s">
        <v>98</v>
      </c>
      <c r="H2204" s="84" t="s">
        <v>594</v>
      </c>
      <c r="I2204" s="471">
        <f>[186]노임단가!L62</f>
        <v>119215</v>
      </c>
      <c r="J2204" s="471"/>
      <c r="K2204" s="471"/>
      <c r="L2204" s="471"/>
      <c r="M2204" s="84" t="s">
        <v>594</v>
      </c>
      <c r="N2204" s="471" t="s">
        <v>1480</v>
      </c>
      <c r="O2204" s="471"/>
      <c r="P2204" s="471"/>
      <c r="Q2204" s="471"/>
      <c r="R2204" s="471"/>
      <c r="S2204" s="471"/>
      <c r="T2204" s="471"/>
      <c r="U2204" s="471"/>
      <c r="V2204" s="471"/>
      <c r="W2204" s="84"/>
      <c r="X2204" s="84"/>
      <c r="Y2204" s="84"/>
      <c r="Z2204" s="90"/>
      <c r="AA2204" s="91">
        <f>TRUNC(D2204*I2204*[186]기계경비적용기준!E20,0)</f>
        <v>29803</v>
      </c>
      <c r="AB2204" s="91"/>
      <c r="AC2204" s="91"/>
      <c r="AD2204" s="92" t="s">
        <v>4</v>
      </c>
    </row>
    <row r="2205" spans="2:30" ht="19.7" customHeight="1">
      <c r="B2205" s="88" t="s">
        <v>1450</v>
      </c>
      <c r="C2205" s="89" t="s">
        <v>4</v>
      </c>
      <c r="D2205" s="472">
        <v>2</v>
      </c>
      <c r="E2205" s="471"/>
      <c r="F2205" s="471"/>
      <c r="G2205" s="84" t="s">
        <v>98</v>
      </c>
      <c r="H2205" s="84" t="s">
        <v>594</v>
      </c>
      <c r="I2205" s="471">
        <f>[186]노임단가!L63</f>
        <v>98825</v>
      </c>
      <c r="J2205" s="471"/>
      <c r="K2205" s="471"/>
      <c r="L2205" s="471"/>
      <c r="M2205" s="84" t="s">
        <v>594</v>
      </c>
      <c r="N2205" s="471" t="s">
        <v>1480</v>
      </c>
      <c r="O2205" s="471"/>
      <c r="P2205" s="471"/>
      <c r="Q2205" s="471"/>
      <c r="R2205" s="471"/>
      <c r="S2205" s="471"/>
      <c r="T2205" s="471"/>
      <c r="U2205" s="471"/>
      <c r="V2205" s="471"/>
      <c r="W2205" s="84"/>
      <c r="X2205" s="84"/>
      <c r="Y2205" s="84"/>
      <c r="Z2205" s="90"/>
      <c r="AA2205" s="91">
        <f>TRUNC(D2205*I2205*[186]기계경비적용기준!E20,0)</f>
        <v>49412</v>
      </c>
      <c r="AB2205" s="91"/>
      <c r="AC2205" s="91"/>
      <c r="AD2205" s="92" t="s">
        <v>4</v>
      </c>
    </row>
    <row r="2206" spans="2:30" ht="19.7" customHeight="1">
      <c r="B2206" s="88" t="s">
        <v>1451</v>
      </c>
      <c r="C2206" s="89" t="s">
        <v>4</v>
      </c>
      <c r="D2206" s="472">
        <v>1</v>
      </c>
      <c r="E2206" s="471"/>
      <c r="F2206" s="471"/>
      <c r="G2206" s="84" t="s">
        <v>98</v>
      </c>
      <c r="H2206" s="84" t="s">
        <v>594</v>
      </c>
      <c r="I2206" s="471">
        <f>[186]노임단가!L66</f>
        <v>98299</v>
      </c>
      <c r="J2206" s="471"/>
      <c r="K2206" s="471"/>
      <c r="L2206" s="471"/>
      <c r="M2206" s="84" t="s">
        <v>594</v>
      </c>
      <c r="N2206" s="471" t="s">
        <v>1480</v>
      </c>
      <c r="O2206" s="471"/>
      <c r="P2206" s="471"/>
      <c r="Q2206" s="471"/>
      <c r="R2206" s="471"/>
      <c r="S2206" s="471"/>
      <c r="T2206" s="471"/>
      <c r="U2206" s="471"/>
      <c r="V2206" s="471"/>
      <c r="W2206" s="84"/>
      <c r="X2206" s="84"/>
      <c r="Y2206" s="84"/>
      <c r="Z2206" s="90"/>
      <c r="AA2206" s="91">
        <f>TRUNC(D2206*I2206*[186]기계경비적용기준!E20,0)</f>
        <v>24574</v>
      </c>
      <c r="AB2206" s="91"/>
      <c r="AC2206" s="91"/>
      <c r="AD2206" s="92" t="s">
        <v>4</v>
      </c>
    </row>
    <row r="2207" spans="2:30" ht="19.7" customHeight="1">
      <c r="B2207" s="88" t="s">
        <v>1452</v>
      </c>
      <c r="C2207" s="89" t="s">
        <v>4</v>
      </c>
      <c r="D2207" s="472">
        <v>3</v>
      </c>
      <c r="E2207" s="471"/>
      <c r="F2207" s="471"/>
      <c r="G2207" s="84" t="s">
        <v>98</v>
      </c>
      <c r="H2207" s="84" t="s">
        <v>594</v>
      </c>
      <c r="I2207" s="471">
        <f>[186]노임단가!L67</f>
        <v>83617</v>
      </c>
      <c r="J2207" s="471"/>
      <c r="K2207" s="471"/>
      <c r="L2207" s="471"/>
      <c r="M2207" s="84" t="s">
        <v>594</v>
      </c>
      <c r="N2207" s="471" t="s">
        <v>1480</v>
      </c>
      <c r="O2207" s="471"/>
      <c r="P2207" s="471"/>
      <c r="Q2207" s="471"/>
      <c r="R2207" s="471"/>
      <c r="S2207" s="471"/>
      <c r="T2207" s="471"/>
      <c r="U2207" s="471"/>
      <c r="V2207" s="471"/>
      <c r="W2207" s="84"/>
      <c r="X2207" s="84"/>
      <c r="Y2207" s="84"/>
      <c r="Z2207" s="90"/>
      <c r="AA2207" s="91">
        <f>TRUNC(D2207*I2207*[186]기계경비적용기준!E20,0)</f>
        <v>62712</v>
      </c>
      <c r="AB2207" s="91"/>
      <c r="AC2207" s="91"/>
      <c r="AD2207" s="92" t="s">
        <v>4</v>
      </c>
    </row>
    <row r="2208" spans="2:30" ht="19.7" customHeight="1">
      <c r="B2208" s="88" t="s">
        <v>4</v>
      </c>
      <c r="C2208" s="89" t="s">
        <v>4</v>
      </c>
      <c r="D2208" s="84"/>
      <c r="E2208" s="84"/>
      <c r="F2208" s="84"/>
      <c r="G2208" s="84"/>
      <c r="H2208" s="84"/>
      <c r="I2208" s="84"/>
      <c r="J2208" s="84"/>
      <c r="K2208" s="84"/>
      <c r="L2208" s="84"/>
      <c r="M2208" s="84"/>
      <c r="N2208" s="84"/>
      <c r="O2208" s="84"/>
      <c r="P2208" s="84"/>
      <c r="Q2208" s="84"/>
      <c r="R2208" s="84"/>
      <c r="S2208" s="84"/>
      <c r="T2208" s="84"/>
      <c r="U2208" s="84"/>
      <c r="V2208" s="84"/>
      <c r="W2208" s="84"/>
      <c r="X2208" s="84"/>
      <c r="Y2208" s="84"/>
      <c r="Z2208" s="90"/>
      <c r="AA2208" s="91"/>
      <c r="AB2208" s="91"/>
      <c r="AC2208" s="91"/>
      <c r="AD2208" s="92" t="s">
        <v>4</v>
      </c>
    </row>
    <row r="2209" spans="2:30" ht="19.7" customHeight="1">
      <c r="B2209" s="82" t="s">
        <v>1491</v>
      </c>
      <c r="C2209" s="83" t="s">
        <v>1492</v>
      </c>
      <c r="D2209" s="84"/>
      <c r="E2209" s="84"/>
      <c r="F2209" s="84"/>
      <c r="G2209" s="84"/>
      <c r="H2209" s="84"/>
      <c r="I2209" s="84"/>
      <c r="J2209" s="84"/>
      <c r="K2209" s="84"/>
      <c r="L2209" s="84"/>
      <c r="M2209" s="84"/>
      <c r="N2209" s="84"/>
      <c r="O2209" s="84"/>
      <c r="P2209" s="84"/>
      <c r="Q2209" s="84"/>
      <c r="R2209" s="84"/>
      <c r="S2209" s="84"/>
      <c r="T2209" s="84"/>
      <c r="U2209" s="84"/>
      <c r="V2209" s="84"/>
      <c r="W2209" s="84"/>
      <c r="X2209" s="84"/>
      <c r="Y2209" s="84"/>
      <c r="Z2209" s="85" t="str">
        <f>TEXT(AA2209+AB2209+AC2209,"#,##0")</f>
        <v>953,056</v>
      </c>
      <c r="AA2209" s="86">
        <f>TRUNC(AA2210+AA2211+AA2212+AA2213+AA2214+AA2215+AA2216)</f>
        <v>191207</v>
      </c>
      <c r="AB2209" s="86">
        <f>TRUNC(AB2210+AB2211+AB2212+AB2213+AB2214+AB2215+AB2216)</f>
        <v>374824</v>
      </c>
      <c r="AC2209" s="86">
        <f>TRUNC(AC2210+AC2211+AC2212+AC2213+AC2214+AC2215+AC2216)</f>
        <v>387025</v>
      </c>
      <c r="AD2209" s="87"/>
    </row>
    <row r="2210" spans="2:30" ht="19.7" customHeight="1">
      <c r="B2210" s="88" t="s">
        <v>592</v>
      </c>
      <c r="C2210" s="89" t="s">
        <v>4</v>
      </c>
      <c r="D2210" s="471">
        <v>2988257</v>
      </c>
      <c r="E2210" s="471"/>
      <c r="F2210" s="471"/>
      <c r="G2210" s="471"/>
      <c r="H2210" s="471"/>
      <c r="I2210" s="471" t="s">
        <v>593</v>
      </c>
      <c r="J2210" s="471"/>
      <c r="K2210" s="476">
        <f>[186]기계경비적용기준!D7</f>
        <v>1153.3</v>
      </c>
      <c r="L2210" s="471"/>
      <c r="M2210" s="471"/>
      <c r="N2210" s="84" t="s">
        <v>594</v>
      </c>
      <c r="O2210" s="471">
        <v>1123</v>
      </c>
      <c r="P2210" s="471"/>
      <c r="Q2210" s="471"/>
      <c r="R2210" s="84" t="s">
        <v>594</v>
      </c>
      <c r="S2210" s="471" t="s">
        <v>595</v>
      </c>
      <c r="T2210" s="471"/>
      <c r="U2210" s="471"/>
      <c r="V2210" s="84"/>
      <c r="W2210" s="84"/>
      <c r="X2210" s="84"/>
      <c r="Y2210" s="84"/>
      <c r="Z2210" s="90"/>
      <c r="AA2210" s="91"/>
      <c r="AB2210" s="91"/>
      <c r="AC2210" s="91">
        <f>TRUNC(TRUNC(D2210*K2210)/1000) * 1000*O2210*0.0000001</f>
        <v>387025.77879999997</v>
      </c>
      <c r="AD2210" s="92" t="s">
        <v>4</v>
      </c>
    </row>
    <row r="2211" spans="2:30" ht="19.7" customHeight="1">
      <c r="B2211" s="88" t="s">
        <v>596</v>
      </c>
      <c r="C2211" s="89" t="s">
        <v>597</v>
      </c>
      <c r="D2211" s="470">
        <v>203.7</v>
      </c>
      <c r="E2211" s="471"/>
      <c r="F2211" s="471"/>
      <c r="G2211" s="471"/>
      <c r="H2211" s="84" t="s">
        <v>598</v>
      </c>
      <c r="I2211" s="84" t="s">
        <v>594</v>
      </c>
      <c r="J2211" s="471">
        <f>[186]자재단가!R6</f>
        <v>1496</v>
      </c>
      <c r="K2211" s="471"/>
      <c r="L2211" s="471"/>
      <c r="M2211" s="471"/>
      <c r="N2211" s="84"/>
      <c r="O2211" s="84"/>
      <c r="P2211" s="84"/>
      <c r="Q2211" s="84"/>
      <c r="R2211" s="84"/>
      <c r="S2211" s="84"/>
      <c r="T2211" s="84"/>
      <c r="U2211" s="84"/>
      <c r="V2211" s="84"/>
      <c r="W2211" s="84"/>
      <c r="X2211" s="84"/>
      <c r="Y2211" s="84"/>
      <c r="Z2211" s="90"/>
      <c r="AA2211" s="91"/>
      <c r="AB2211" s="91">
        <f>TRUNC(D2211*J2211,0)</f>
        <v>304735</v>
      </c>
      <c r="AC2211" s="91"/>
      <c r="AD2211" s="92" t="s">
        <v>4</v>
      </c>
    </row>
    <row r="2212" spans="2:30" ht="19.7" customHeight="1">
      <c r="B2212" s="88" t="s">
        <v>903</v>
      </c>
      <c r="C2212" s="89" t="s">
        <v>600</v>
      </c>
      <c r="D2212" s="470">
        <v>23</v>
      </c>
      <c r="E2212" s="471"/>
      <c r="F2212" s="471"/>
      <c r="G2212" s="471"/>
      <c r="H2212" s="84" t="s">
        <v>601</v>
      </c>
      <c r="I2212" s="84" t="s">
        <v>594</v>
      </c>
      <c r="J2212" s="471">
        <f>AB2211</f>
        <v>304735</v>
      </c>
      <c r="K2212" s="471"/>
      <c r="L2212" s="471"/>
      <c r="M2212" s="471"/>
      <c r="N2212" s="84"/>
      <c r="O2212" s="84"/>
      <c r="P2212" s="84"/>
      <c r="Q2212" s="84"/>
      <c r="R2212" s="84"/>
      <c r="S2212" s="84"/>
      <c r="T2212" s="84"/>
      <c r="U2212" s="84"/>
      <c r="V2212" s="84"/>
      <c r="W2212" s="84"/>
      <c r="X2212" s="84"/>
      <c r="Y2212" s="84"/>
      <c r="Z2212" s="90"/>
      <c r="AA2212" s="91"/>
      <c r="AB2212" s="91">
        <f>TRUNC(D2212/100*J2212,0)</f>
        <v>70089</v>
      </c>
      <c r="AC2212" s="91"/>
      <c r="AD2212" s="92" t="s">
        <v>4</v>
      </c>
    </row>
    <row r="2213" spans="2:30" ht="19.7" customHeight="1">
      <c r="B2213" s="88" t="s">
        <v>1448</v>
      </c>
      <c r="C2213" s="89" t="s">
        <v>4</v>
      </c>
      <c r="D2213" s="472">
        <v>1</v>
      </c>
      <c r="E2213" s="471"/>
      <c r="F2213" s="471"/>
      <c r="G2213" s="84" t="s">
        <v>98</v>
      </c>
      <c r="H2213" s="84" t="s">
        <v>594</v>
      </c>
      <c r="I2213" s="471">
        <f>[186]노임단가!L62</f>
        <v>119215</v>
      </c>
      <c r="J2213" s="471"/>
      <c r="K2213" s="471"/>
      <c r="L2213" s="471"/>
      <c r="M2213" s="84" t="s">
        <v>594</v>
      </c>
      <c r="N2213" s="471" t="s">
        <v>1480</v>
      </c>
      <c r="O2213" s="471"/>
      <c r="P2213" s="471"/>
      <c r="Q2213" s="471"/>
      <c r="R2213" s="471"/>
      <c r="S2213" s="471"/>
      <c r="T2213" s="471"/>
      <c r="U2213" s="471"/>
      <c r="V2213" s="471"/>
      <c r="W2213" s="84"/>
      <c r="X2213" s="84"/>
      <c r="Y2213" s="84"/>
      <c r="Z2213" s="90"/>
      <c r="AA2213" s="91">
        <f>TRUNC(D2213*I2213*[186]기계경비적용기준!E20,0)</f>
        <v>29803</v>
      </c>
      <c r="AB2213" s="91"/>
      <c r="AC2213" s="91"/>
      <c r="AD2213" s="92" t="s">
        <v>4</v>
      </c>
    </row>
    <row r="2214" spans="2:30" ht="19.7" customHeight="1">
      <c r="B2214" s="88" t="s">
        <v>1450</v>
      </c>
      <c r="C2214" s="89" t="s">
        <v>4</v>
      </c>
      <c r="D2214" s="472">
        <v>3</v>
      </c>
      <c r="E2214" s="471"/>
      <c r="F2214" s="471"/>
      <c r="G2214" s="84" t="s">
        <v>98</v>
      </c>
      <c r="H2214" s="84" t="s">
        <v>594</v>
      </c>
      <c r="I2214" s="471">
        <f>[186]노임단가!L63</f>
        <v>98825</v>
      </c>
      <c r="J2214" s="471"/>
      <c r="K2214" s="471"/>
      <c r="L2214" s="471"/>
      <c r="M2214" s="84" t="s">
        <v>594</v>
      </c>
      <c r="N2214" s="471" t="s">
        <v>1480</v>
      </c>
      <c r="O2214" s="471"/>
      <c r="P2214" s="471"/>
      <c r="Q2214" s="471"/>
      <c r="R2214" s="471"/>
      <c r="S2214" s="471"/>
      <c r="T2214" s="471"/>
      <c r="U2214" s="471"/>
      <c r="V2214" s="471"/>
      <c r="W2214" s="84"/>
      <c r="X2214" s="84"/>
      <c r="Y2214" s="84"/>
      <c r="Z2214" s="90"/>
      <c r="AA2214" s="91">
        <f>TRUNC(D2214*I2214*[186]기계경비적용기준!E20,0)</f>
        <v>74118</v>
      </c>
      <c r="AB2214" s="91"/>
      <c r="AC2214" s="91"/>
      <c r="AD2214" s="92" t="s">
        <v>4</v>
      </c>
    </row>
    <row r="2215" spans="2:30" ht="19.7" customHeight="1">
      <c r="B2215" s="88" t="s">
        <v>1451</v>
      </c>
      <c r="C2215" s="89" t="s">
        <v>4</v>
      </c>
      <c r="D2215" s="472">
        <v>1</v>
      </c>
      <c r="E2215" s="471"/>
      <c r="F2215" s="471"/>
      <c r="G2215" s="84" t="s">
        <v>98</v>
      </c>
      <c r="H2215" s="84" t="s">
        <v>594</v>
      </c>
      <c r="I2215" s="471">
        <f>[186]노임단가!L66</f>
        <v>98299</v>
      </c>
      <c r="J2215" s="471"/>
      <c r="K2215" s="471"/>
      <c r="L2215" s="471"/>
      <c r="M2215" s="84" t="s">
        <v>594</v>
      </c>
      <c r="N2215" s="471" t="s">
        <v>1480</v>
      </c>
      <c r="O2215" s="471"/>
      <c r="P2215" s="471"/>
      <c r="Q2215" s="471"/>
      <c r="R2215" s="471"/>
      <c r="S2215" s="471"/>
      <c r="T2215" s="471"/>
      <c r="U2215" s="471"/>
      <c r="V2215" s="471"/>
      <c r="W2215" s="84"/>
      <c r="X2215" s="84"/>
      <c r="Y2215" s="84"/>
      <c r="Z2215" s="90"/>
      <c r="AA2215" s="91">
        <f>TRUNC(D2215*I2215*[186]기계경비적용기준!E20,0)</f>
        <v>24574</v>
      </c>
      <c r="AB2215" s="91"/>
      <c r="AC2215" s="91"/>
      <c r="AD2215" s="92" t="s">
        <v>4</v>
      </c>
    </row>
    <row r="2216" spans="2:30" ht="19.7" customHeight="1">
      <c r="B2216" s="88" t="s">
        <v>1452</v>
      </c>
      <c r="C2216" s="89" t="s">
        <v>4</v>
      </c>
      <c r="D2216" s="472">
        <v>3</v>
      </c>
      <c r="E2216" s="471"/>
      <c r="F2216" s="471"/>
      <c r="G2216" s="84" t="s">
        <v>98</v>
      </c>
      <c r="H2216" s="84" t="s">
        <v>594</v>
      </c>
      <c r="I2216" s="471">
        <f>[186]노임단가!L67</f>
        <v>83617</v>
      </c>
      <c r="J2216" s="471"/>
      <c r="K2216" s="471"/>
      <c r="L2216" s="471"/>
      <c r="M2216" s="84" t="s">
        <v>594</v>
      </c>
      <c r="N2216" s="471" t="s">
        <v>1480</v>
      </c>
      <c r="O2216" s="471"/>
      <c r="P2216" s="471"/>
      <c r="Q2216" s="471"/>
      <c r="R2216" s="471"/>
      <c r="S2216" s="471"/>
      <c r="T2216" s="471"/>
      <c r="U2216" s="471"/>
      <c r="V2216" s="471"/>
      <c r="W2216" s="84"/>
      <c r="X2216" s="84"/>
      <c r="Y2216" s="84"/>
      <c r="Z2216" s="90"/>
      <c r="AA2216" s="91">
        <f>TRUNC(D2216*I2216*[186]기계경비적용기준!E20,0)</f>
        <v>62712</v>
      </c>
      <c r="AB2216" s="91"/>
      <c r="AC2216" s="91"/>
      <c r="AD2216" s="92" t="s">
        <v>4</v>
      </c>
    </row>
    <row r="2217" spans="2:30" ht="19.7" customHeight="1">
      <c r="B2217" s="88" t="s">
        <v>4</v>
      </c>
      <c r="C2217" s="89" t="s">
        <v>4</v>
      </c>
      <c r="D2217" s="84"/>
      <c r="E2217" s="84"/>
      <c r="F2217" s="84"/>
      <c r="G2217" s="84"/>
      <c r="H2217" s="84"/>
      <c r="I2217" s="84"/>
      <c r="J2217" s="84"/>
      <c r="K2217" s="84"/>
      <c r="L2217" s="84"/>
      <c r="M2217" s="84"/>
      <c r="N2217" s="84"/>
      <c r="O2217" s="84"/>
      <c r="P2217" s="84"/>
      <c r="Q2217" s="84"/>
      <c r="R2217" s="84"/>
      <c r="S2217" s="84"/>
      <c r="T2217" s="84"/>
      <c r="U2217" s="84"/>
      <c r="V2217" s="84"/>
      <c r="W2217" s="84"/>
      <c r="X2217" s="84"/>
      <c r="Y2217" s="84"/>
      <c r="Z2217" s="90"/>
      <c r="AA2217" s="91"/>
      <c r="AB2217" s="91"/>
      <c r="AC2217" s="91"/>
      <c r="AD2217" s="92" t="s">
        <v>4</v>
      </c>
    </row>
    <row r="2218" spans="2:30" ht="19.7" customHeight="1">
      <c r="B2218" s="82" t="s">
        <v>1493</v>
      </c>
      <c r="C2218" s="83" t="s">
        <v>1494</v>
      </c>
      <c r="D2218" s="84"/>
      <c r="E2218" s="84"/>
      <c r="F2218" s="84"/>
      <c r="G2218" s="84"/>
      <c r="H2218" s="84"/>
      <c r="I2218" s="84"/>
      <c r="J2218" s="84"/>
      <c r="K2218" s="84"/>
      <c r="L2218" s="84"/>
      <c r="M2218" s="84"/>
      <c r="N2218" s="84"/>
      <c r="O2218" s="84"/>
      <c r="P2218" s="84"/>
      <c r="Q2218" s="84"/>
      <c r="R2218" s="84"/>
      <c r="S2218" s="84"/>
      <c r="T2218" s="84"/>
      <c r="U2218" s="84"/>
      <c r="V2218" s="84"/>
      <c r="W2218" s="84"/>
      <c r="X2218" s="84"/>
      <c r="Y2218" s="84"/>
      <c r="Z2218" s="85" t="str">
        <f>TEXT(AA2218+AB2218+AC2218,"#,##0")</f>
        <v>1,039,156</v>
      </c>
      <c r="AA2218" s="86">
        <f>TRUNC(AA2219+AA2220+AA2221+AA2222+AA2223+AA2224+AA2225)</f>
        <v>191207</v>
      </c>
      <c r="AB2218" s="86">
        <f>TRUNC(AB2219+AB2220+AB2221+AB2222+AB2223+AB2224+AB2225)</f>
        <v>412545</v>
      </c>
      <c r="AC2218" s="86">
        <f>TRUNC(AC2219+AC2220+AC2221+AC2222+AC2223+AC2224+AC2225)</f>
        <v>435404</v>
      </c>
      <c r="AD2218" s="87"/>
    </row>
    <row r="2219" spans="2:30" ht="19.7" customHeight="1">
      <c r="B2219" s="101" t="s">
        <v>592</v>
      </c>
      <c r="C2219" s="102" t="s">
        <v>4</v>
      </c>
      <c r="D2219" s="477">
        <v>3361789</v>
      </c>
      <c r="E2219" s="477"/>
      <c r="F2219" s="477"/>
      <c r="G2219" s="477"/>
      <c r="H2219" s="477"/>
      <c r="I2219" s="477" t="s">
        <v>593</v>
      </c>
      <c r="J2219" s="477"/>
      <c r="K2219" s="480">
        <f>[186]기계경비적용기준!D7</f>
        <v>1153.3</v>
      </c>
      <c r="L2219" s="477"/>
      <c r="M2219" s="477"/>
      <c r="N2219" s="103" t="s">
        <v>594</v>
      </c>
      <c r="O2219" s="477">
        <v>1123</v>
      </c>
      <c r="P2219" s="477"/>
      <c r="Q2219" s="477"/>
      <c r="R2219" s="103" t="s">
        <v>594</v>
      </c>
      <c r="S2219" s="477" t="s">
        <v>595</v>
      </c>
      <c r="T2219" s="477"/>
      <c r="U2219" s="477"/>
      <c r="V2219" s="103"/>
      <c r="W2219" s="103"/>
      <c r="X2219" s="103"/>
      <c r="Y2219" s="103"/>
      <c r="Z2219" s="104"/>
      <c r="AA2219" s="105"/>
      <c r="AB2219" s="105"/>
      <c r="AC2219" s="105">
        <f>TRUNC(TRUNC(D2219*K2219)/1000) * 1000*O2219*0.0000001</f>
        <v>435404.05729999999</v>
      </c>
      <c r="AD2219" s="106" t="s">
        <v>4</v>
      </c>
    </row>
    <row r="2220" spans="2:30" ht="19.7" customHeight="1">
      <c r="B2220" s="88" t="s">
        <v>596</v>
      </c>
      <c r="C2220" s="89" t="s">
        <v>597</v>
      </c>
      <c r="D2220" s="470">
        <v>224.2</v>
      </c>
      <c r="E2220" s="471"/>
      <c r="F2220" s="471"/>
      <c r="G2220" s="471"/>
      <c r="H2220" s="84" t="s">
        <v>598</v>
      </c>
      <c r="I2220" s="84" t="s">
        <v>594</v>
      </c>
      <c r="J2220" s="471">
        <f>[186]자재단가!R6</f>
        <v>1496</v>
      </c>
      <c r="K2220" s="471"/>
      <c r="L2220" s="471"/>
      <c r="M2220" s="471"/>
      <c r="N2220" s="84"/>
      <c r="O2220" s="84"/>
      <c r="P2220" s="84"/>
      <c r="Q2220" s="84"/>
      <c r="R2220" s="84"/>
      <c r="S2220" s="84"/>
      <c r="T2220" s="84"/>
      <c r="U2220" s="84"/>
      <c r="V2220" s="84"/>
      <c r="W2220" s="84"/>
      <c r="X2220" s="84"/>
      <c r="Y2220" s="84"/>
      <c r="Z2220" s="90"/>
      <c r="AA2220" s="91"/>
      <c r="AB2220" s="91">
        <f>TRUNC(D2220*J2220,0)</f>
        <v>335403</v>
      </c>
      <c r="AC2220" s="91"/>
      <c r="AD2220" s="92" t="s">
        <v>4</v>
      </c>
    </row>
    <row r="2221" spans="2:30" ht="19.7" customHeight="1">
      <c r="B2221" s="88" t="s">
        <v>903</v>
      </c>
      <c r="C2221" s="89" t="s">
        <v>600</v>
      </c>
      <c r="D2221" s="470">
        <v>23</v>
      </c>
      <c r="E2221" s="471"/>
      <c r="F2221" s="471"/>
      <c r="G2221" s="471"/>
      <c r="H2221" s="84" t="s">
        <v>601</v>
      </c>
      <c r="I2221" s="84" t="s">
        <v>594</v>
      </c>
      <c r="J2221" s="471">
        <f>AB2220</f>
        <v>335403</v>
      </c>
      <c r="K2221" s="471"/>
      <c r="L2221" s="471"/>
      <c r="M2221" s="471"/>
      <c r="N2221" s="84"/>
      <c r="O2221" s="84"/>
      <c r="P2221" s="84"/>
      <c r="Q2221" s="84"/>
      <c r="R2221" s="84"/>
      <c r="S2221" s="84"/>
      <c r="T2221" s="84"/>
      <c r="U2221" s="84"/>
      <c r="V2221" s="84"/>
      <c r="W2221" s="84"/>
      <c r="X2221" s="84"/>
      <c r="Y2221" s="84"/>
      <c r="Z2221" s="90"/>
      <c r="AA2221" s="91"/>
      <c r="AB2221" s="91">
        <f>TRUNC(D2221/100*J2221,0)</f>
        <v>77142</v>
      </c>
      <c r="AC2221" s="91"/>
      <c r="AD2221" s="92" t="s">
        <v>4</v>
      </c>
    </row>
    <row r="2222" spans="2:30" ht="19.7" customHeight="1">
      <c r="B2222" s="88" t="s">
        <v>1448</v>
      </c>
      <c r="C2222" s="89" t="s">
        <v>4</v>
      </c>
      <c r="D2222" s="472">
        <v>1</v>
      </c>
      <c r="E2222" s="471"/>
      <c r="F2222" s="471"/>
      <c r="G2222" s="84" t="s">
        <v>98</v>
      </c>
      <c r="H2222" s="84" t="s">
        <v>594</v>
      </c>
      <c r="I2222" s="471">
        <f>[186]노임단가!L62</f>
        <v>119215</v>
      </c>
      <c r="J2222" s="471"/>
      <c r="K2222" s="471"/>
      <c r="L2222" s="471"/>
      <c r="M2222" s="84" t="s">
        <v>594</v>
      </c>
      <c r="N2222" s="471" t="s">
        <v>1480</v>
      </c>
      <c r="O2222" s="471"/>
      <c r="P2222" s="471"/>
      <c r="Q2222" s="471"/>
      <c r="R2222" s="471"/>
      <c r="S2222" s="471"/>
      <c r="T2222" s="471"/>
      <c r="U2222" s="471"/>
      <c r="V2222" s="471"/>
      <c r="W2222" s="84"/>
      <c r="X2222" s="84"/>
      <c r="Y2222" s="84"/>
      <c r="Z2222" s="90"/>
      <c r="AA2222" s="91">
        <f>TRUNC(D2222*I2222*[186]기계경비적용기준!E20,0)</f>
        <v>29803</v>
      </c>
      <c r="AB2222" s="91"/>
      <c r="AC2222" s="91"/>
      <c r="AD2222" s="92" t="s">
        <v>4</v>
      </c>
    </row>
    <row r="2223" spans="2:30" ht="19.7" customHeight="1">
      <c r="B2223" s="88" t="s">
        <v>1450</v>
      </c>
      <c r="C2223" s="89" t="s">
        <v>4</v>
      </c>
      <c r="D2223" s="472">
        <v>3</v>
      </c>
      <c r="E2223" s="471"/>
      <c r="F2223" s="471"/>
      <c r="G2223" s="84" t="s">
        <v>98</v>
      </c>
      <c r="H2223" s="84" t="s">
        <v>594</v>
      </c>
      <c r="I2223" s="471">
        <f>[186]노임단가!L63</f>
        <v>98825</v>
      </c>
      <c r="J2223" s="471"/>
      <c r="K2223" s="471"/>
      <c r="L2223" s="471"/>
      <c r="M2223" s="84" t="s">
        <v>594</v>
      </c>
      <c r="N2223" s="471" t="s">
        <v>1480</v>
      </c>
      <c r="O2223" s="471"/>
      <c r="P2223" s="471"/>
      <c r="Q2223" s="471"/>
      <c r="R2223" s="471"/>
      <c r="S2223" s="471"/>
      <c r="T2223" s="471"/>
      <c r="U2223" s="471"/>
      <c r="V2223" s="471"/>
      <c r="W2223" s="84"/>
      <c r="X2223" s="84"/>
      <c r="Y2223" s="84"/>
      <c r="Z2223" s="90"/>
      <c r="AA2223" s="91">
        <f>TRUNC(D2223*I2223*[186]기계경비적용기준!E20,0)</f>
        <v>74118</v>
      </c>
      <c r="AB2223" s="91"/>
      <c r="AC2223" s="91"/>
      <c r="AD2223" s="92" t="s">
        <v>4</v>
      </c>
    </row>
    <row r="2224" spans="2:30" ht="19.7" customHeight="1">
      <c r="B2224" s="88" t="s">
        <v>1451</v>
      </c>
      <c r="C2224" s="89" t="s">
        <v>4</v>
      </c>
      <c r="D2224" s="472">
        <v>1</v>
      </c>
      <c r="E2224" s="471"/>
      <c r="F2224" s="471"/>
      <c r="G2224" s="84" t="s">
        <v>98</v>
      </c>
      <c r="H2224" s="84" t="s">
        <v>594</v>
      </c>
      <c r="I2224" s="471">
        <f>[186]노임단가!L66</f>
        <v>98299</v>
      </c>
      <c r="J2224" s="471"/>
      <c r="K2224" s="471"/>
      <c r="L2224" s="471"/>
      <c r="M2224" s="84" t="s">
        <v>594</v>
      </c>
      <c r="N2224" s="471" t="s">
        <v>1480</v>
      </c>
      <c r="O2224" s="471"/>
      <c r="P2224" s="471"/>
      <c r="Q2224" s="471"/>
      <c r="R2224" s="471"/>
      <c r="S2224" s="471"/>
      <c r="T2224" s="471"/>
      <c r="U2224" s="471"/>
      <c r="V2224" s="471"/>
      <c r="W2224" s="84"/>
      <c r="X2224" s="84"/>
      <c r="Y2224" s="84"/>
      <c r="Z2224" s="90"/>
      <c r="AA2224" s="91">
        <f>TRUNC(D2224*I2224*[186]기계경비적용기준!E20,0)</f>
        <v>24574</v>
      </c>
      <c r="AB2224" s="91"/>
      <c r="AC2224" s="91"/>
      <c r="AD2224" s="92" t="s">
        <v>4</v>
      </c>
    </row>
    <row r="2225" spans="2:30" ht="19.7" customHeight="1">
      <c r="B2225" s="88" t="s">
        <v>1452</v>
      </c>
      <c r="C2225" s="89" t="s">
        <v>4</v>
      </c>
      <c r="D2225" s="472">
        <v>3</v>
      </c>
      <c r="E2225" s="471"/>
      <c r="F2225" s="471"/>
      <c r="G2225" s="84" t="s">
        <v>98</v>
      </c>
      <c r="H2225" s="84" t="s">
        <v>594</v>
      </c>
      <c r="I2225" s="471">
        <f>[186]노임단가!L67</f>
        <v>83617</v>
      </c>
      <c r="J2225" s="471"/>
      <c r="K2225" s="471"/>
      <c r="L2225" s="471"/>
      <c r="M2225" s="84" t="s">
        <v>594</v>
      </c>
      <c r="N2225" s="471" t="s">
        <v>1480</v>
      </c>
      <c r="O2225" s="471"/>
      <c r="P2225" s="471"/>
      <c r="Q2225" s="471"/>
      <c r="R2225" s="471"/>
      <c r="S2225" s="471"/>
      <c r="T2225" s="471"/>
      <c r="U2225" s="471"/>
      <c r="V2225" s="471"/>
      <c r="W2225" s="84"/>
      <c r="X2225" s="84"/>
      <c r="Y2225" s="84"/>
      <c r="Z2225" s="90"/>
      <c r="AA2225" s="91">
        <f>TRUNC(D2225*I2225*[186]기계경비적용기준!E20,0)</f>
        <v>62712</v>
      </c>
      <c r="AB2225" s="91"/>
      <c r="AC2225" s="91"/>
      <c r="AD2225" s="92" t="s">
        <v>4</v>
      </c>
    </row>
    <row r="2226" spans="2:30" ht="19.7" customHeight="1">
      <c r="B2226" s="88" t="s">
        <v>4</v>
      </c>
      <c r="C2226" s="89" t="s">
        <v>4</v>
      </c>
      <c r="D2226" s="84"/>
      <c r="E2226" s="84"/>
      <c r="F2226" s="84"/>
      <c r="G2226" s="84"/>
      <c r="H2226" s="84"/>
      <c r="I2226" s="84"/>
      <c r="J2226" s="84"/>
      <c r="K2226" s="84"/>
      <c r="L2226" s="84"/>
      <c r="M2226" s="84"/>
      <c r="N2226" s="84"/>
      <c r="O2226" s="84"/>
      <c r="P2226" s="84"/>
      <c r="Q2226" s="84"/>
      <c r="R2226" s="84"/>
      <c r="S2226" s="84"/>
      <c r="T2226" s="84"/>
      <c r="U2226" s="84"/>
      <c r="V2226" s="84"/>
      <c r="W2226" s="84"/>
      <c r="X2226" s="84"/>
      <c r="Y2226" s="84"/>
      <c r="Z2226" s="90"/>
      <c r="AA2226" s="91"/>
      <c r="AB2226" s="91"/>
      <c r="AC2226" s="91"/>
      <c r="AD2226" s="92" t="s">
        <v>4</v>
      </c>
    </row>
    <row r="2227" spans="2:30" ht="19.7" customHeight="1">
      <c r="B2227" s="82" t="s">
        <v>1495</v>
      </c>
      <c r="C2227" s="83" t="s">
        <v>1496</v>
      </c>
      <c r="D2227" s="84"/>
      <c r="E2227" s="84"/>
      <c r="F2227" s="84"/>
      <c r="G2227" s="84"/>
      <c r="H2227" s="84"/>
      <c r="I2227" s="84"/>
      <c r="J2227" s="84"/>
      <c r="K2227" s="84"/>
      <c r="L2227" s="84"/>
      <c r="M2227" s="84"/>
      <c r="N2227" s="84"/>
      <c r="O2227" s="84"/>
      <c r="P2227" s="84"/>
      <c r="Q2227" s="84"/>
      <c r="R2227" s="84"/>
      <c r="S2227" s="84"/>
      <c r="T2227" s="84"/>
      <c r="U2227" s="84"/>
      <c r="V2227" s="84"/>
      <c r="W2227" s="84"/>
      <c r="X2227" s="84"/>
      <c r="Y2227" s="84"/>
      <c r="Z2227" s="85" t="str">
        <f>TEXT(AA2227+AB2227+AC2227,"#,##0")</f>
        <v>1,139,420</v>
      </c>
      <c r="AA2227" s="86">
        <f>TRUNC(AA2228+AA2229+AA2230+AA2231+AA2232+AA2233+AA2234)</f>
        <v>191207</v>
      </c>
      <c r="AB2227" s="86">
        <f>TRUNC(AB2228+AB2229+AB2230+AB2231+AB2232+AB2233+AB2234)</f>
        <v>460940</v>
      </c>
      <c r="AC2227" s="86">
        <f>TRUNC(AC2228+AC2229+AC2230+AC2231+AC2232+AC2233+AC2234)</f>
        <v>487273</v>
      </c>
      <c r="AD2227" s="87"/>
    </row>
    <row r="2228" spans="2:30" ht="19.7" customHeight="1">
      <c r="B2228" s="88" t="s">
        <v>592</v>
      </c>
      <c r="C2228" s="89" t="s">
        <v>4</v>
      </c>
      <c r="D2228" s="471">
        <v>3762277</v>
      </c>
      <c r="E2228" s="471"/>
      <c r="F2228" s="471"/>
      <c r="G2228" s="471"/>
      <c r="H2228" s="471"/>
      <c r="I2228" s="471" t="s">
        <v>593</v>
      </c>
      <c r="J2228" s="471"/>
      <c r="K2228" s="476">
        <f>[186]기계경비적용기준!D7</f>
        <v>1153.3</v>
      </c>
      <c r="L2228" s="471"/>
      <c r="M2228" s="471"/>
      <c r="N2228" s="84" t="s">
        <v>594</v>
      </c>
      <c r="O2228" s="471">
        <v>1123</v>
      </c>
      <c r="P2228" s="471"/>
      <c r="Q2228" s="471"/>
      <c r="R2228" s="84" t="s">
        <v>594</v>
      </c>
      <c r="S2228" s="471" t="s">
        <v>595</v>
      </c>
      <c r="T2228" s="471"/>
      <c r="U2228" s="471"/>
      <c r="V2228" s="84"/>
      <c r="W2228" s="84"/>
      <c r="X2228" s="84"/>
      <c r="Y2228" s="84"/>
      <c r="Z2228" s="90"/>
      <c r="AA2228" s="91"/>
      <c r="AB2228" s="91"/>
      <c r="AC2228" s="91">
        <f>TRUNC(TRUNC(D2228*K2228)/1000) * 1000*O2228*0.0000001</f>
        <v>487273.51819999999</v>
      </c>
      <c r="AD2228" s="92" t="s">
        <v>4</v>
      </c>
    </row>
    <row r="2229" spans="2:30" ht="19.7" customHeight="1">
      <c r="B2229" s="88" t="s">
        <v>596</v>
      </c>
      <c r="C2229" s="89" t="s">
        <v>597</v>
      </c>
      <c r="D2229" s="470">
        <v>250.5</v>
      </c>
      <c r="E2229" s="471"/>
      <c r="F2229" s="471"/>
      <c r="G2229" s="471"/>
      <c r="H2229" s="84" t="s">
        <v>598</v>
      </c>
      <c r="I2229" s="84" t="s">
        <v>594</v>
      </c>
      <c r="J2229" s="471">
        <f>[186]자재단가!R6</f>
        <v>1496</v>
      </c>
      <c r="K2229" s="471"/>
      <c r="L2229" s="471"/>
      <c r="M2229" s="471"/>
      <c r="N2229" s="84"/>
      <c r="O2229" s="84"/>
      <c r="P2229" s="84"/>
      <c r="Q2229" s="84"/>
      <c r="R2229" s="84"/>
      <c r="S2229" s="84"/>
      <c r="T2229" s="84"/>
      <c r="U2229" s="84"/>
      <c r="V2229" s="84"/>
      <c r="W2229" s="84"/>
      <c r="X2229" s="84"/>
      <c r="Y2229" s="84"/>
      <c r="Z2229" s="90"/>
      <c r="AA2229" s="91"/>
      <c r="AB2229" s="91">
        <f>TRUNC(D2229*J2229,0)</f>
        <v>374748</v>
      </c>
      <c r="AC2229" s="91"/>
      <c r="AD2229" s="92" t="s">
        <v>4</v>
      </c>
    </row>
    <row r="2230" spans="2:30" ht="19.7" customHeight="1">
      <c r="B2230" s="88" t="s">
        <v>903</v>
      </c>
      <c r="C2230" s="89" t="s">
        <v>600</v>
      </c>
      <c r="D2230" s="470">
        <v>23</v>
      </c>
      <c r="E2230" s="471"/>
      <c r="F2230" s="471"/>
      <c r="G2230" s="471"/>
      <c r="H2230" s="84" t="s">
        <v>601</v>
      </c>
      <c r="I2230" s="84" t="s">
        <v>594</v>
      </c>
      <c r="J2230" s="471">
        <f>AB2229</f>
        <v>374748</v>
      </c>
      <c r="K2230" s="471"/>
      <c r="L2230" s="471"/>
      <c r="M2230" s="471"/>
      <c r="N2230" s="84"/>
      <c r="O2230" s="84"/>
      <c r="P2230" s="84"/>
      <c r="Q2230" s="84"/>
      <c r="R2230" s="84"/>
      <c r="S2230" s="84"/>
      <c r="T2230" s="84"/>
      <c r="U2230" s="84"/>
      <c r="V2230" s="84"/>
      <c r="W2230" s="84"/>
      <c r="X2230" s="84"/>
      <c r="Y2230" s="84"/>
      <c r="Z2230" s="90"/>
      <c r="AA2230" s="91"/>
      <c r="AB2230" s="91">
        <f>TRUNC(D2230/100*J2230,0)</f>
        <v>86192</v>
      </c>
      <c r="AC2230" s="91"/>
      <c r="AD2230" s="92" t="s">
        <v>4</v>
      </c>
    </row>
    <row r="2231" spans="2:30" ht="19.7" customHeight="1">
      <c r="B2231" s="88" t="s">
        <v>1448</v>
      </c>
      <c r="C2231" s="89" t="s">
        <v>4</v>
      </c>
      <c r="D2231" s="472">
        <v>1</v>
      </c>
      <c r="E2231" s="471"/>
      <c r="F2231" s="471"/>
      <c r="G2231" s="84" t="s">
        <v>98</v>
      </c>
      <c r="H2231" s="84" t="s">
        <v>594</v>
      </c>
      <c r="I2231" s="471">
        <f>[186]노임단가!L62</f>
        <v>119215</v>
      </c>
      <c r="J2231" s="471"/>
      <c r="K2231" s="471"/>
      <c r="L2231" s="471"/>
      <c r="M2231" s="84" t="s">
        <v>594</v>
      </c>
      <c r="N2231" s="471" t="s">
        <v>1480</v>
      </c>
      <c r="O2231" s="471"/>
      <c r="P2231" s="471"/>
      <c r="Q2231" s="471"/>
      <c r="R2231" s="471"/>
      <c r="S2231" s="471"/>
      <c r="T2231" s="471"/>
      <c r="U2231" s="471"/>
      <c r="V2231" s="471"/>
      <c r="W2231" s="84"/>
      <c r="X2231" s="84"/>
      <c r="Y2231" s="84"/>
      <c r="Z2231" s="90"/>
      <c r="AA2231" s="91">
        <f>TRUNC(D2231*I2231*[186]기계경비적용기준!E20,0)</f>
        <v>29803</v>
      </c>
      <c r="AB2231" s="91"/>
      <c r="AC2231" s="91"/>
      <c r="AD2231" s="92" t="s">
        <v>4</v>
      </c>
    </row>
    <row r="2232" spans="2:30" ht="19.7" customHeight="1">
      <c r="B2232" s="88" t="s">
        <v>1450</v>
      </c>
      <c r="C2232" s="89" t="s">
        <v>4</v>
      </c>
      <c r="D2232" s="472">
        <v>3</v>
      </c>
      <c r="E2232" s="471"/>
      <c r="F2232" s="471"/>
      <c r="G2232" s="84" t="s">
        <v>98</v>
      </c>
      <c r="H2232" s="84" t="s">
        <v>594</v>
      </c>
      <c r="I2232" s="471">
        <f>[186]노임단가!L63</f>
        <v>98825</v>
      </c>
      <c r="J2232" s="471"/>
      <c r="K2232" s="471"/>
      <c r="L2232" s="471"/>
      <c r="M2232" s="84" t="s">
        <v>594</v>
      </c>
      <c r="N2232" s="471" t="s">
        <v>1480</v>
      </c>
      <c r="O2232" s="471"/>
      <c r="P2232" s="471"/>
      <c r="Q2232" s="471"/>
      <c r="R2232" s="471"/>
      <c r="S2232" s="471"/>
      <c r="T2232" s="471"/>
      <c r="U2232" s="471"/>
      <c r="V2232" s="471"/>
      <c r="W2232" s="84"/>
      <c r="X2232" s="84"/>
      <c r="Y2232" s="84"/>
      <c r="Z2232" s="90"/>
      <c r="AA2232" s="91">
        <f>TRUNC(D2232*I2232*[186]기계경비적용기준!E20,0)</f>
        <v>74118</v>
      </c>
      <c r="AB2232" s="91"/>
      <c r="AC2232" s="91"/>
      <c r="AD2232" s="92" t="s">
        <v>4</v>
      </c>
    </row>
    <row r="2233" spans="2:30" ht="19.7" customHeight="1">
      <c r="B2233" s="88" t="s">
        <v>1451</v>
      </c>
      <c r="C2233" s="89" t="s">
        <v>4</v>
      </c>
      <c r="D2233" s="472">
        <v>1</v>
      </c>
      <c r="E2233" s="471"/>
      <c r="F2233" s="471"/>
      <c r="G2233" s="84" t="s">
        <v>98</v>
      </c>
      <c r="H2233" s="84" t="s">
        <v>594</v>
      </c>
      <c r="I2233" s="471">
        <f>[186]노임단가!L66</f>
        <v>98299</v>
      </c>
      <c r="J2233" s="471"/>
      <c r="K2233" s="471"/>
      <c r="L2233" s="471"/>
      <c r="M2233" s="84" t="s">
        <v>594</v>
      </c>
      <c r="N2233" s="471" t="s">
        <v>1480</v>
      </c>
      <c r="O2233" s="471"/>
      <c r="P2233" s="471"/>
      <c r="Q2233" s="471"/>
      <c r="R2233" s="471"/>
      <c r="S2233" s="471"/>
      <c r="T2233" s="471"/>
      <c r="U2233" s="471"/>
      <c r="V2233" s="471"/>
      <c r="W2233" s="84"/>
      <c r="X2233" s="84"/>
      <c r="Y2233" s="84"/>
      <c r="Z2233" s="90"/>
      <c r="AA2233" s="91">
        <f>TRUNC(D2233*I2233*[186]기계경비적용기준!E20,0)</f>
        <v>24574</v>
      </c>
      <c r="AB2233" s="91"/>
      <c r="AC2233" s="91"/>
      <c r="AD2233" s="92" t="s">
        <v>4</v>
      </c>
    </row>
    <row r="2234" spans="2:30" ht="19.7" customHeight="1">
      <c r="B2234" s="88" t="s">
        <v>1452</v>
      </c>
      <c r="C2234" s="89" t="s">
        <v>4</v>
      </c>
      <c r="D2234" s="472">
        <v>3</v>
      </c>
      <c r="E2234" s="471"/>
      <c r="F2234" s="471"/>
      <c r="G2234" s="84" t="s">
        <v>98</v>
      </c>
      <c r="H2234" s="84" t="s">
        <v>594</v>
      </c>
      <c r="I2234" s="471">
        <f>[186]노임단가!L67</f>
        <v>83617</v>
      </c>
      <c r="J2234" s="471"/>
      <c r="K2234" s="471"/>
      <c r="L2234" s="471"/>
      <c r="M2234" s="84" t="s">
        <v>594</v>
      </c>
      <c r="N2234" s="471" t="s">
        <v>1480</v>
      </c>
      <c r="O2234" s="471"/>
      <c r="P2234" s="471"/>
      <c r="Q2234" s="471"/>
      <c r="R2234" s="471"/>
      <c r="S2234" s="471"/>
      <c r="T2234" s="471"/>
      <c r="U2234" s="471"/>
      <c r="V2234" s="471"/>
      <c r="W2234" s="84"/>
      <c r="X2234" s="84"/>
      <c r="Y2234" s="84"/>
      <c r="Z2234" s="90"/>
      <c r="AA2234" s="91">
        <f>TRUNC(D2234*I2234*[186]기계경비적용기준!E20,0)</f>
        <v>62712</v>
      </c>
      <c r="AB2234" s="91"/>
      <c r="AC2234" s="91"/>
      <c r="AD2234" s="92" t="s">
        <v>4</v>
      </c>
    </row>
    <row r="2235" spans="2:30" ht="19.7" customHeight="1">
      <c r="B2235" s="88" t="s">
        <v>4</v>
      </c>
      <c r="C2235" s="89" t="s">
        <v>4</v>
      </c>
      <c r="D2235" s="84"/>
      <c r="E2235" s="84"/>
      <c r="F2235" s="84"/>
      <c r="G2235" s="84"/>
      <c r="H2235" s="84"/>
      <c r="I2235" s="84"/>
      <c r="J2235" s="84"/>
      <c r="K2235" s="84"/>
      <c r="L2235" s="84"/>
      <c r="M2235" s="84"/>
      <c r="N2235" s="84"/>
      <c r="O2235" s="84"/>
      <c r="P2235" s="84"/>
      <c r="Q2235" s="84"/>
      <c r="R2235" s="84"/>
      <c r="S2235" s="84"/>
      <c r="T2235" s="84"/>
      <c r="U2235" s="84"/>
      <c r="V2235" s="84"/>
      <c r="W2235" s="84"/>
      <c r="X2235" s="84"/>
      <c r="Y2235" s="84"/>
      <c r="Z2235" s="90"/>
      <c r="AA2235" s="91"/>
      <c r="AB2235" s="91"/>
      <c r="AC2235" s="91"/>
      <c r="AD2235" s="92" t="s">
        <v>4</v>
      </c>
    </row>
    <row r="2236" spans="2:30" ht="19.7" customHeight="1">
      <c r="B2236" s="82" t="s">
        <v>1497</v>
      </c>
      <c r="C2236" s="83" t="s">
        <v>1498</v>
      </c>
      <c r="D2236" s="84"/>
      <c r="E2236" s="84"/>
      <c r="F2236" s="84"/>
      <c r="G2236" s="84"/>
      <c r="H2236" s="84"/>
      <c r="I2236" s="84"/>
      <c r="J2236" s="84"/>
      <c r="K2236" s="84"/>
      <c r="L2236" s="84"/>
      <c r="M2236" s="84"/>
      <c r="N2236" s="84"/>
      <c r="O2236" s="84"/>
      <c r="P2236" s="84"/>
      <c r="Q2236" s="84"/>
      <c r="R2236" s="84"/>
      <c r="S2236" s="84"/>
      <c r="T2236" s="84"/>
      <c r="U2236" s="84"/>
      <c r="V2236" s="84"/>
      <c r="W2236" s="84"/>
      <c r="X2236" s="84"/>
      <c r="Y2236" s="84"/>
      <c r="Z2236" s="85" t="str">
        <f>TEXT(AA2236+AB2236+AC2236,"#,##0")</f>
        <v>311,020</v>
      </c>
      <c r="AA2236" s="86">
        <f>TRUNC(AA2237+AA2238+AA2239+AA2240+AA2241+AA2242+AA2243+AA2244)</f>
        <v>170172</v>
      </c>
      <c r="AB2236" s="86">
        <f>TRUNC(AB2237+AB2238+AB2239+AB2240+AB2241+AB2242+AB2243+AB2244)</f>
        <v>64507</v>
      </c>
      <c r="AC2236" s="86">
        <f>TRUNC(AC2237+AC2238+AC2239+AC2240+AC2241+AC2242+AC2243+AC2244)</f>
        <v>76341</v>
      </c>
      <c r="AD2236" s="87"/>
    </row>
    <row r="2237" spans="2:30" ht="19.7" customHeight="1">
      <c r="B2237" s="88" t="s">
        <v>592</v>
      </c>
      <c r="C2237" s="89" t="s">
        <v>4</v>
      </c>
      <c r="D2237" s="471">
        <v>589442</v>
      </c>
      <c r="E2237" s="471"/>
      <c r="F2237" s="471"/>
      <c r="G2237" s="471"/>
      <c r="H2237" s="471"/>
      <c r="I2237" s="471" t="s">
        <v>593</v>
      </c>
      <c r="J2237" s="471"/>
      <c r="K2237" s="476">
        <f>[186]기계경비적용기준!D7</f>
        <v>1153.3</v>
      </c>
      <c r="L2237" s="471"/>
      <c r="M2237" s="471"/>
      <c r="N2237" s="84" t="s">
        <v>594</v>
      </c>
      <c r="O2237" s="471">
        <v>1123</v>
      </c>
      <c r="P2237" s="471"/>
      <c r="Q2237" s="471"/>
      <c r="R2237" s="84" t="s">
        <v>594</v>
      </c>
      <c r="S2237" s="471" t="s">
        <v>595</v>
      </c>
      <c r="T2237" s="471"/>
      <c r="U2237" s="471"/>
      <c r="V2237" s="84"/>
      <c r="W2237" s="84"/>
      <c r="X2237" s="84"/>
      <c r="Y2237" s="84"/>
      <c r="Z2237" s="90"/>
      <c r="AA2237" s="91"/>
      <c r="AB2237" s="91"/>
      <c r="AC2237" s="91">
        <f>TRUNC(TRUNC(D2237*K2237)/1000) * 1000*O2237*0.0000001</f>
        <v>76341.876900000003</v>
      </c>
      <c r="AD2237" s="92" t="s">
        <v>4</v>
      </c>
    </row>
    <row r="2238" spans="2:30" ht="19.7" customHeight="1">
      <c r="B2238" s="88" t="s">
        <v>596</v>
      </c>
      <c r="C2238" s="89" t="s">
        <v>597</v>
      </c>
      <c r="D2238" s="470">
        <v>28</v>
      </c>
      <c r="E2238" s="471"/>
      <c r="F2238" s="471"/>
      <c r="G2238" s="471"/>
      <c r="H2238" s="84" t="s">
        <v>598</v>
      </c>
      <c r="I2238" s="84" t="s">
        <v>594</v>
      </c>
      <c r="J2238" s="471">
        <f>[186]자재단가!R6</f>
        <v>1496</v>
      </c>
      <c r="K2238" s="471"/>
      <c r="L2238" s="471"/>
      <c r="M2238" s="471"/>
      <c r="N2238" s="84"/>
      <c r="O2238" s="84"/>
      <c r="P2238" s="84"/>
      <c r="Q2238" s="84"/>
      <c r="R2238" s="84"/>
      <c r="S2238" s="84"/>
      <c r="T2238" s="84"/>
      <c r="U2238" s="84"/>
      <c r="V2238" s="84"/>
      <c r="W2238" s="84"/>
      <c r="X2238" s="84"/>
      <c r="Y2238" s="84"/>
      <c r="Z2238" s="90"/>
      <c r="AA2238" s="91"/>
      <c r="AB2238" s="91">
        <f>TRUNC(D2238*J2238,0)</f>
        <v>41888</v>
      </c>
      <c r="AC2238" s="91"/>
      <c r="AD2238" s="92" t="s">
        <v>4</v>
      </c>
    </row>
    <row r="2239" spans="2:30" ht="19.7" customHeight="1">
      <c r="B2239" s="88" t="s">
        <v>903</v>
      </c>
      <c r="C2239" s="89" t="s">
        <v>600</v>
      </c>
      <c r="D2239" s="470">
        <v>54</v>
      </c>
      <c r="E2239" s="471"/>
      <c r="F2239" s="471"/>
      <c r="G2239" s="471"/>
      <c r="H2239" s="84" t="s">
        <v>601</v>
      </c>
      <c r="I2239" s="84" t="s">
        <v>594</v>
      </c>
      <c r="J2239" s="471">
        <f>AB2238</f>
        <v>41888</v>
      </c>
      <c r="K2239" s="471"/>
      <c r="L2239" s="471"/>
      <c r="M2239" s="471"/>
      <c r="N2239" s="84"/>
      <c r="O2239" s="84"/>
      <c r="P2239" s="84"/>
      <c r="Q2239" s="84"/>
      <c r="R2239" s="84"/>
      <c r="S2239" s="84"/>
      <c r="T2239" s="84"/>
      <c r="U2239" s="84"/>
      <c r="V2239" s="84"/>
      <c r="W2239" s="84"/>
      <c r="X2239" s="84"/>
      <c r="Y2239" s="84"/>
      <c r="Z2239" s="90"/>
      <c r="AA2239" s="91"/>
      <c r="AB2239" s="91">
        <f>TRUNC(D2239/100*J2239,0)</f>
        <v>22619</v>
      </c>
      <c r="AC2239" s="91"/>
      <c r="AD2239" s="92" t="s">
        <v>4</v>
      </c>
    </row>
    <row r="2240" spans="2:30" ht="19.7" customHeight="1">
      <c r="B2240" s="88" t="s">
        <v>1448</v>
      </c>
      <c r="C2240" s="89" t="s">
        <v>4</v>
      </c>
      <c r="D2240" s="472">
        <v>1</v>
      </c>
      <c r="E2240" s="471"/>
      <c r="F2240" s="471"/>
      <c r="G2240" s="84" t="s">
        <v>98</v>
      </c>
      <c r="H2240" s="84" t="s">
        <v>594</v>
      </c>
      <c r="I2240" s="471">
        <f>[186]노임단가!L62</f>
        <v>119215</v>
      </c>
      <c r="J2240" s="471"/>
      <c r="K2240" s="471"/>
      <c r="L2240" s="471"/>
      <c r="M2240" s="84" t="s">
        <v>594</v>
      </c>
      <c r="N2240" s="471" t="s">
        <v>1480</v>
      </c>
      <c r="O2240" s="471"/>
      <c r="P2240" s="471"/>
      <c r="Q2240" s="471"/>
      <c r="R2240" s="471"/>
      <c r="S2240" s="471"/>
      <c r="T2240" s="471"/>
      <c r="U2240" s="471"/>
      <c r="V2240" s="471"/>
      <c r="W2240" s="84"/>
      <c r="X2240" s="84"/>
      <c r="Y2240" s="84"/>
      <c r="Z2240" s="90"/>
      <c r="AA2240" s="91">
        <f>TRUNC(D2240*I2240*[186]기계경비적용기준!E20,0)</f>
        <v>29803</v>
      </c>
      <c r="AB2240" s="91"/>
      <c r="AC2240" s="91"/>
      <c r="AD2240" s="92" t="s">
        <v>4</v>
      </c>
    </row>
    <row r="2241" spans="2:30" ht="19.7" customHeight="1">
      <c r="B2241" s="88" t="s">
        <v>1499</v>
      </c>
      <c r="C2241" s="89" t="s">
        <v>4</v>
      </c>
      <c r="D2241" s="472">
        <v>1</v>
      </c>
      <c r="E2241" s="471"/>
      <c r="F2241" s="471"/>
      <c r="G2241" s="84" t="s">
        <v>98</v>
      </c>
      <c r="H2241" s="84" t="s">
        <v>594</v>
      </c>
      <c r="I2241" s="471">
        <f>[186]노임단가!L64</f>
        <v>98825</v>
      </c>
      <c r="J2241" s="471"/>
      <c r="K2241" s="471"/>
      <c r="L2241" s="471"/>
      <c r="M2241" s="84" t="s">
        <v>594</v>
      </c>
      <c r="N2241" s="471" t="s">
        <v>1480</v>
      </c>
      <c r="O2241" s="471"/>
      <c r="P2241" s="471"/>
      <c r="Q2241" s="471"/>
      <c r="R2241" s="471"/>
      <c r="S2241" s="471"/>
      <c r="T2241" s="471"/>
      <c r="U2241" s="471"/>
      <c r="V2241" s="471"/>
      <c r="W2241" s="84"/>
      <c r="X2241" s="84"/>
      <c r="Y2241" s="84"/>
      <c r="Z2241" s="90"/>
      <c r="AA2241" s="91">
        <f>TRUNC(D2241*I2241*[186]기계경비적용기준!E20,0)</f>
        <v>24706</v>
      </c>
      <c r="AB2241" s="91"/>
      <c r="AC2241" s="91"/>
      <c r="AD2241" s="92" t="s">
        <v>4</v>
      </c>
    </row>
    <row r="2242" spans="2:30" ht="19.7" customHeight="1">
      <c r="B2242" s="88" t="s">
        <v>1450</v>
      </c>
      <c r="C2242" s="89" t="s">
        <v>4</v>
      </c>
      <c r="D2242" s="472">
        <v>1</v>
      </c>
      <c r="E2242" s="471"/>
      <c r="F2242" s="471"/>
      <c r="G2242" s="84" t="s">
        <v>98</v>
      </c>
      <c r="H2242" s="84" t="s">
        <v>594</v>
      </c>
      <c r="I2242" s="471">
        <f>[186]노임단가!L63</f>
        <v>98825</v>
      </c>
      <c r="J2242" s="471"/>
      <c r="K2242" s="471"/>
      <c r="L2242" s="471"/>
      <c r="M2242" s="84" t="s">
        <v>594</v>
      </c>
      <c r="N2242" s="471" t="s">
        <v>1480</v>
      </c>
      <c r="O2242" s="471"/>
      <c r="P2242" s="471"/>
      <c r="Q2242" s="471"/>
      <c r="R2242" s="471"/>
      <c r="S2242" s="471"/>
      <c r="T2242" s="471"/>
      <c r="U2242" s="471"/>
      <c r="V2242" s="471"/>
      <c r="W2242" s="84"/>
      <c r="X2242" s="84"/>
      <c r="Y2242" s="84"/>
      <c r="Z2242" s="90"/>
      <c r="AA2242" s="91">
        <f>TRUNC(D2242*I2242*[186]기계경비적용기준!E20,0)</f>
        <v>24706</v>
      </c>
      <c r="AB2242" s="91"/>
      <c r="AC2242" s="91"/>
      <c r="AD2242" s="92" t="s">
        <v>4</v>
      </c>
    </row>
    <row r="2243" spans="2:30" ht="19.7" customHeight="1">
      <c r="B2243" s="88" t="s">
        <v>1451</v>
      </c>
      <c r="C2243" s="89" t="s">
        <v>4</v>
      </c>
      <c r="D2243" s="472">
        <v>2</v>
      </c>
      <c r="E2243" s="471"/>
      <c r="F2243" s="471"/>
      <c r="G2243" s="84" t="s">
        <v>98</v>
      </c>
      <c r="H2243" s="84" t="s">
        <v>594</v>
      </c>
      <c r="I2243" s="471">
        <f>[186]노임단가!L66</f>
        <v>98299</v>
      </c>
      <c r="J2243" s="471"/>
      <c r="K2243" s="471"/>
      <c r="L2243" s="471"/>
      <c r="M2243" s="84" t="s">
        <v>594</v>
      </c>
      <c r="N2243" s="471" t="s">
        <v>1480</v>
      </c>
      <c r="O2243" s="471"/>
      <c r="P2243" s="471"/>
      <c r="Q2243" s="471"/>
      <c r="R2243" s="471"/>
      <c r="S2243" s="471"/>
      <c r="T2243" s="471"/>
      <c r="U2243" s="471"/>
      <c r="V2243" s="471"/>
      <c r="W2243" s="84"/>
      <c r="X2243" s="84"/>
      <c r="Y2243" s="84"/>
      <c r="Z2243" s="90"/>
      <c r="AA2243" s="91">
        <f>TRUNC(D2243*I2243*[186]기계경비적용기준!E20,0)</f>
        <v>49149</v>
      </c>
      <c r="AB2243" s="91"/>
      <c r="AC2243" s="91"/>
      <c r="AD2243" s="92" t="s">
        <v>4</v>
      </c>
    </row>
    <row r="2244" spans="2:30" ht="19.7" customHeight="1">
      <c r="B2244" s="88" t="s">
        <v>1452</v>
      </c>
      <c r="C2244" s="89" t="s">
        <v>4</v>
      </c>
      <c r="D2244" s="472">
        <v>2</v>
      </c>
      <c r="E2244" s="471"/>
      <c r="F2244" s="471"/>
      <c r="G2244" s="84" t="s">
        <v>98</v>
      </c>
      <c r="H2244" s="84" t="s">
        <v>594</v>
      </c>
      <c r="I2244" s="471">
        <f>[186]노임단가!L67</f>
        <v>83617</v>
      </c>
      <c r="J2244" s="471"/>
      <c r="K2244" s="471"/>
      <c r="L2244" s="471"/>
      <c r="M2244" s="84" t="s">
        <v>594</v>
      </c>
      <c r="N2244" s="471" t="s">
        <v>1480</v>
      </c>
      <c r="O2244" s="471"/>
      <c r="P2244" s="471"/>
      <c r="Q2244" s="471"/>
      <c r="R2244" s="471"/>
      <c r="S2244" s="471"/>
      <c r="T2244" s="471"/>
      <c r="U2244" s="471"/>
      <c r="V2244" s="471"/>
      <c r="W2244" s="84"/>
      <c r="X2244" s="84"/>
      <c r="Y2244" s="84"/>
      <c r="Z2244" s="90"/>
      <c r="AA2244" s="91">
        <f>TRUNC(D2244*I2244*[186]기계경비적용기준!E20,0)</f>
        <v>41808</v>
      </c>
      <c r="AB2244" s="91"/>
      <c r="AC2244" s="91"/>
      <c r="AD2244" s="92" t="s">
        <v>4</v>
      </c>
    </row>
    <row r="2245" spans="2:30" ht="19.7" customHeight="1">
      <c r="B2245" s="101" t="s">
        <v>4</v>
      </c>
      <c r="C2245" s="102" t="s">
        <v>4</v>
      </c>
      <c r="D2245" s="103"/>
      <c r="E2245" s="103"/>
      <c r="F2245" s="103"/>
      <c r="G2245" s="103"/>
      <c r="H2245" s="103"/>
      <c r="I2245" s="103"/>
      <c r="J2245" s="103"/>
      <c r="K2245" s="103"/>
      <c r="L2245" s="103"/>
      <c r="M2245" s="103"/>
      <c r="N2245" s="103"/>
      <c r="O2245" s="103"/>
      <c r="P2245" s="103"/>
      <c r="Q2245" s="103"/>
      <c r="R2245" s="103"/>
      <c r="S2245" s="103"/>
      <c r="T2245" s="103"/>
      <c r="U2245" s="103"/>
      <c r="V2245" s="103"/>
      <c r="W2245" s="103"/>
      <c r="X2245" s="103"/>
      <c r="Y2245" s="103"/>
      <c r="Z2245" s="104"/>
      <c r="AA2245" s="105"/>
      <c r="AB2245" s="105"/>
      <c r="AC2245" s="105"/>
      <c r="AD2245" s="106" t="s">
        <v>4</v>
      </c>
    </row>
    <row r="2246" spans="2:30" ht="19.7" customHeight="1">
      <c r="B2246" s="82" t="s">
        <v>1500</v>
      </c>
      <c r="C2246" s="83" t="s">
        <v>1501</v>
      </c>
      <c r="D2246" s="84"/>
      <c r="E2246" s="84"/>
      <c r="F2246" s="84"/>
      <c r="G2246" s="84"/>
      <c r="H2246" s="84"/>
      <c r="I2246" s="84"/>
      <c r="J2246" s="84"/>
      <c r="K2246" s="84"/>
      <c r="L2246" s="84"/>
      <c r="M2246" s="84"/>
      <c r="N2246" s="84"/>
      <c r="O2246" s="84"/>
      <c r="P2246" s="84"/>
      <c r="Q2246" s="84"/>
      <c r="R2246" s="84"/>
      <c r="S2246" s="84"/>
      <c r="T2246" s="84"/>
      <c r="U2246" s="84"/>
      <c r="V2246" s="84"/>
      <c r="W2246" s="84"/>
      <c r="X2246" s="84"/>
      <c r="Y2246" s="84"/>
      <c r="Z2246" s="85" t="str">
        <f>TEXT(AA2246+AB2246+AC2246,"#,##0")</f>
        <v>570,622</v>
      </c>
      <c r="AA2246" s="86">
        <f>TRUNC(AA2247+AA2248+AA2249+AA2250+AA2251+AA2252+AA2253+AA2254)</f>
        <v>191076</v>
      </c>
      <c r="AB2246" s="86">
        <f>TRUNC(AB2247+AB2248+AB2249+AB2250+AB2251+AB2252+AB2253+AB2254)</f>
        <v>174222</v>
      </c>
      <c r="AC2246" s="86">
        <f>TRUNC(AC2247+AC2248+AC2249+AC2250+AC2251+AC2252+AC2253+AC2254)</f>
        <v>205324</v>
      </c>
      <c r="AD2246" s="87"/>
    </row>
    <row r="2247" spans="2:30" ht="19.7" customHeight="1">
      <c r="B2247" s="88" t="s">
        <v>592</v>
      </c>
      <c r="C2247" s="89" t="s">
        <v>4</v>
      </c>
      <c r="D2247" s="471">
        <v>1585324</v>
      </c>
      <c r="E2247" s="471"/>
      <c r="F2247" s="471"/>
      <c r="G2247" s="471"/>
      <c r="H2247" s="471"/>
      <c r="I2247" s="471" t="s">
        <v>593</v>
      </c>
      <c r="J2247" s="471"/>
      <c r="K2247" s="476">
        <f>[186]기계경비적용기준!D7</f>
        <v>1153.3</v>
      </c>
      <c r="L2247" s="471"/>
      <c r="M2247" s="471"/>
      <c r="N2247" s="84" t="s">
        <v>594</v>
      </c>
      <c r="O2247" s="471">
        <v>1123</v>
      </c>
      <c r="P2247" s="471"/>
      <c r="Q2247" s="471"/>
      <c r="R2247" s="84" t="s">
        <v>594</v>
      </c>
      <c r="S2247" s="471" t="s">
        <v>595</v>
      </c>
      <c r="T2247" s="471"/>
      <c r="U2247" s="471"/>
      <c r="V2247" s="84"/>
      <c r="W2247" s="84"/>
      <c r="X2247" s="84"/>
      <c r="Y2247" s="84"/>
      <c r="Z2247" s="90"/>
      <c r="AA2247" s="91"/>
      <c r="AB2247" s="91"/>
      <c r="AC2247" s="91">
        <f>TRUNC(TRUNC(D2247*K2247)/1000) * 1000*O2247*0.0000001</f>
        <v>205324.15419999999</v>
      </c>
      <c r="AD2247" s="92" t="s">
        <v>4</v>
      </c>
    </row>
    <row r="2248" spans="2:30" ht="19.7" customHeight="1">
      <c r="B2248" s="88" t="s">
        <v>596</v>
      </c>
      <c r="C2248" s="89" t="s">
        <v>597</v>
      </c>
      <c r="D2248" s="470">
        <v>91.7</v>
      </c>
      <c r="E2248" s="471"/>
      <c r="F2248" s="471"/>
      <c r="G2248" s="471"/>
      <c r="H2248" s="84" t="s">
        <v>598</v>
      </c>
      <c r="I2248" s="84" t="s">
        <v>594</v>
      </c>
      <c r="J2248" s="471">
        <f>[186]자재단가!R6</f>
        <v>1496</v>
      </c>
      <c r="K2248" s="471"/>
      <c r="L2248" s="471"/>
      <c r="M2248" s="471"/>
      <c r="N2248" s="84"/>
      <c r="O2248" s="84"/>
      <c r="P2248" s="84"/>
      <c r="Q2248" s="84"/>
      <c r="R2248" s="84"/>
      <c r="S2248" s="84"/>
      <c r="T2248" s="84"/>
      <c r="U2248" s="84"/>
      <c r="V2248" s="84"/>
      <c r="W2248" s="84"/>
      <c r="X2248" s="84"/>
      <c r="Y2248" s="84"/>
      <c r="Z2248" s="90"/>
      <c r="AA2248" s="91"/>
      <c r="AB2248" s="91">
        <f>TRUNC(D2248*J2248,0)</f>
        <v>137183</v>
      </c>
      <c r="AC2248" s="91"/>
      <c r="AD2248" s="92" t="s">
        <v>4</v>
      </c>
    </row>
    <row r="2249" spans="2:30" ht="19.7" customHeight="1">
      <c r="B2249" s="88" t="s">
        <v>903</v>
      </c>
      <c r="C2249" s="89" t="s">
        <v>600</v>
      </c>
      <c r="D2249" s="470">
        <v>27</v>
      </c>
      <c r="E2249" s="471"/>
      <c r="F2249" s="471"/>
      <c r="G2249" s="471"/>
      <c r="H2249" s="84" t="s">
        <v>601</v>
      </c>
      <c r="I2249" s="84" t="s">
        <v>594</v>
      </c>
      <c r="J2249" s="471">
        <f>AB2248</f>
        <v>137183</v>
      </c>
      <c r="K2249" s="471"/>
      <c r="L2249" s="471"/>
      <c r="M2249" s="471"/>
      <c r="N2249" s="84"/>
      <c r="O2249" s="84"/>
      <c r="P2249" s="84"/>
      <c r="Q2249" s="84"/>
      <c r="R2249" s="84"/>
      <c r="S2249" s="84"/>
      <c r="T2249" s="84"/>
      <c r="U2249" s="84"/>
      <c r="V2249" s="84"/>
      <c r="W2249" s="84"/>
      <c r="X2249" s="84"/>
      <c r="Y2249" s="84"/>
      <c r="Z2249" s="90"/>
      <c r="AA2249" s="91"/>
      <c r="AB2249" s="91">
        <f>TRUNC(D2249/100*J2249,0)</f>
        <v>37039</v>
      </c>
      <c r="AC2249" s="91"/>
      <c r="AD2249" s="92" t="s">
        <v>4</v>
      </c>
    </row>
    <row r="2250" spans="2:30" ht="19.7" customHeight="1">
      <c r="B2250" s="88" t="s">
        <v>1448</v>
      </c>
      <c r="C2250" s="89" t="s">
        <v>4</v>
      </c>
      <c r="D2250" s="472">
        <v>1</v>
      </c>
      <c r="E2250" s="471"/>
      <c r="F2250" s="471"/>
      <c r="G2250" s="84" t="s">
        <v>98</v>
      </c>
      <c r="H2250" s="84" t="s">
        <v>594</v>
      </c>
      <c r="I2250" s="471">
        <f>[186]노임단가!L62</f>
        <v>119215</v>
      </c>
      <c r="J2250" s="471"/>
      <c r="K2250" s="471"/>
      <c r="L2250" s="471"/>
      <c r="M2250" s="84" t="s">
        <v>594</v>
      </c>
      <c r="N2250" s="471" t="s">
        <v>1480</v>
      </c>
      <c r="O2250" s="471"/>
      <c r="P2250" s="471"/>
      <c r="Q2250" s="471"/>
      <c r="R2250" s="471"/>
      <c r="S2250" s="471"/>
      <c r="T2250" s="471"/>
      <c r="U2250" s="471"/>
      <c r="V2250" s="471"/>
      <c r="W2250" s="84"/>
      <c r="X2250" s="84"/>
      <c r="Y2250" s="84"/>
      <c r="Z2250" s="90"/>
      <c r="AA2250" s="91">
        <f>TRUNC(D2250*I2250*[186]기계경비적용기준!E20,0)</f>
        <v>29803</v>
      </c>
      <c r="AB2250" s="91"/>
      <c r="AC2250" s="91"/>
      <c r="AD2250" s="92" t="s">
        <v>4</v>
      </c>
    </row>
    <row r="2251" spans="2:30" ht="19.7" customHeight="1">
      <c r="B2251" s="88" t="s">
        <v>1499</v>
      </c>
      <c r="C2251" s="89" t="s">
        <v>4</v>
      </c>
      <c r="D2251" s="472">
        <v>1</v>
      </c>
      <c r="E2251" s="471"/>
      <c r="F2251" s="471"/>
      <c r="G2251" s="84" t="s">
        <v>98</v>
      </c>
      <c r="H2251" s="84" t="s">
        <v>594</v>
      </c>
      <c r="I2251" s="471">
        <f>[186]노임단가!L64</f>
        <v>98825</v>
      </c>
      <c r="J2251" s="471"/>
      <c r="K2251" s="471"/>
      <c r="L2251" s="471"/>
      <c r="M2251" s="84" t="s">
        <v>594</v>
      </c>
      <c r="N2251" s="471" t="s">
        <v>1480</v>
      </c>
      <c r="O2251" s="471"/>
      <c r="P2251" s="471"/>
      <c r="Q2251" s="471"/>
      <c r="R2251" s="471"/>
      <c r="S2251" s="471"/>
      <c r="T2251" s="471"/>
      <c r="U2251" s="471"/>
      <c r="V2251" s="471"/>
      <c r="W2251" s="84"/>
      <c r="X2251" s="84"/>
      <c r="Y2251" s="84"/>
      <c r="Z2251" s="90"/>
      <c r="AA2251" s="91">
        <f>TRUNC(D2251*I2251*[186]기계경비적용기준!E20,0)</f>
        <v>24706</v>
      </c>
      <c r="AB2251" s="91"/>
      <c r="AC2251" s="91"/>
      <c r="AD2251" s="92" t="s">
        <v>4</v>
      </c>
    </row>
    <row r="2252" spans="2:30" ht="19.7" customHeight="1">
      <c r="B2252" s="88" t="s">
        <v>1450</v>
      </c>
      <c r="C2252" s="89" t="s">
        <v>4</v>
      </c>
      <c r="D2252" s="472">
        <v>1</v>
      </c>
      <c r="E2252" s="471"/>
      <c r="F2252" s="471"/>
      <c r="G2252" s="84" t="s">
        <v>98</v>
      </c>
      <c r="H2252" s="84" t="s">
        <v>594</v>
      </c>
      <c r="I2252" s="471">
        <f>[186]노임단가!L63</f>
        <v>98825</v>
      </c>
      <c r="J2252" s="471"/>
      <c r="K2252" s="471"/>
      <c r="L2252" s="471"/>
      <c r="M2252" s="84" t="s">
        <v>594</v>
      </c>
      <c r="N2252" s="471" t="s">
        <v>1480</v>
      </c>
      <c r="O2252" s="471"/>
      <c r="P2252" s="471"/>
      <c r="Q2252" s="471"/>
      <c r="R2252" s="471"/>
      <c r="S2252" s="471"/>
      <c r="T2252" s="471"/>
      <c r="U2252" s="471"/>
      <c r="V2252" s="471"/>
      <c r="W2252" s="84"/>
      <c r="X2252" s="84"/>
      <c r="Y2252" s="84"/>
      <c r="Z2252" s="90"/>
      <c r="AA2252" s="91">
        <f>TRUNC(D2252*I2252*[186]기계경비적용기준!E20,0)</f>
        <v>24706</v>
      </c>
      <c r="AB2252" s="91"/>
      <c r="AC2252" s="91"/>
      <c r="AD2252" s="92" t="s">
        <v>4</v>
      </c>
    </row>
    <row r="2253" spans="2:30" ht="19.7" customHeight="1">
      <c r="B2253" s="88" t="s">
        <v>1451</v>
      </c>
      <c r="C2253" s="89" t="s">
        <v>4</v>
      </c>
      <c r="D2253" s="472">
        <v>2</v>
      </c>
      <c r="E2253" s="471"/>
      <c r="F2253" s="471"/>
      <c r="G2253" s="84" t="s">
        <v>98</v>
      </c>
      <c r="H2253" s="84" t="s">
        <v>594</v>
      </c>
      <c r="I2253" s="471">
        <f>[186]노임단가!L66</f>
        <v>98299</v>
      </c>
      <c r="J2253" s="471"/>
      <c r="K2253" s="471"/>
      <c r="L2253" s="471"/>
      <c r="M2253" s="84" t="s">
        <v>594</v>
      </c>
      <c r="N2253" s="471" t="s">
        <v>1480</v>
      </c>
      <c r="O2253" s="471"/>
      <c r="P2253" s="471"/>
      <c r="Q2253" s="471"/>
      <c r="R2253" s="471"/>
      <c r="S2253" s="471"/>
      <c r="T2253" s="471"/>
      <c r="U2253" s="471"/>
      <c r="V2253" s="471"/>
      <c r="W2253" s="84"/>
      <c r="X2253" s="84"/>
      <c r="Y2253" s="84"/>
      <c r="Z2253" s="90"/>
      <c r="AA2253" s="91">
        <f>TRUNC(D2253*I2253*[186]기계경비적용기준!E20,0)</f>
        <v>49149</v>
      </c>
      <c r="AB2253" s="91"/>
      <c r="AC2253" s="91"/>
      <c r="AD2253" s="92" t="s">
        <v>4</v>
      </c>
    </row>
    <row r="2254" spans="2:30" ht="19.7" customHeight="1">
      <c r="B2254" s="88" t="s">
        <v>1452</v>
      </c>
      <c r="C2254" s="89" t="s">
        <v>4</v>
      </c>
      <c r="D2254" s="472">
        <v>3</v>
      </c>
      <c r="E2254" s="471"/>
      <c r="F2254" s="471"/>
      <c r="G2254" s="84" t="s">
        <v>98</v>
      </c>
      <c r="H2254" s="84" t="s">
        <v>594</v>
      </c>
      <c r="I2254" s="471">
        <f>[186]노임단가!L67</f>
        <v>83617</v>
      </c>
      <c r="J2254" s="471"/>
      <c r="K2254" s="471"/>
      <c r="L2254" s="471"/>
      <c r="M2254" s="84" t="s">
        <v>594</v>
      </c>
      <c r="N2254" s="471" t="s">
        <v>1480</v>
      </c>
      <c r="O2254" s="471"/>
      <c r="P2254" s="471"/>
      <c r="Q2254" s="471"/>
      <c r="R2254" s="471"/>
      <c r="S2254" s="471"/>
      <c r="T2254" s="471"/>
      <c r="U2254" s="471"/>
      <c r="V2254" s="471"/>
      <c r="W2254" s="84"/>
      <c r="X2254" s="84"/>
      <c r="Y2254" s="84"/>
      <c r="Z2254" s="90"/>
      <c r="AA2254" s="91">
        <f>TRUNC(D2254*I2254*[186]기계경비적용기준!E20,0)</f>
        <v>62712</v>
      </c>
      <c r="AB2254" s="91"/>
      <c r="AC2254" s="91"/>
      <c r="AD2254" s="92" t="s">
        <v>4</v>
      </c>
    </row>
    <row r="2255" spans="2:30" ht="19.7" customHeight="1">
      <c r="B2255" s="88" t="s">
        <v>4</v>
      </c>
      <c r="C2255" s="89" t="s">
        <v>4</v>
      </c>
      <c r="D2255" s="84"/>
      <c r="E2255" s="84"/>
      <c r="F2255" s="84"/>
      <c r="G2255" s="84"/>
      <c r="H2255" s="84"/>
      <c r="I2255" s="84"/>
      <c r="J2255" s="84"/>
      <c r="K2255" s="84"/>
      <c r="L2255" s="84"/>
      <c r="M2255" s="84"/>
      <c r="N2255" s="84"/>
      <c r="O2255" s="84"/>
      <c r="P2255" s="84"/>
      <c r="Q2255" s="84"/>
      <c r="R2255" s="84"/>
      <c r="S2255" s="84"/>
      <c r="T2255" s="84"/>
      <c r="U2255" s="84"/>
      <c r="V2255" s="84"/>
      <c r="W2255" s="84"/>
      <c r="X2255" s="84"/>
      <c r="Y2255" s="84"/>
      <c r="Z2255" s="90"/>
      <c r="AA2255" s="91"/>
      <c r="AB2255" s="91"/>
      <c r="AC2255" s="91"/>
      <c r="AD2255" s="92" t="s">
        <v>4</v>
      </c>
    </row>
    <row r="2256" spans="2:30" ht="19.7" customHeight="1">
      <c r="B2256" s="82" t="s">
        <v>1502</v>
      </c>
      <c r="C2256" s="83" t="s">
        <v>1503</v>
      </c>
      <c r="D2256" s="84"/>
      <c r="E2256" s="84"/>
      <c r="F2256" s="84"/>
      <c r="G2256" s="84"/>
      <c r="H2256" s="84"/>
      <c r="I2256" s="84"/>
      <c r="J2256" s="84"/>
      <c r="K2256" s="84"/>
      <c r="L2256" s="84"/>
      <c r="M2256" s="84"/>
      <c r="N2256" s="84"/>
      <c r="O2256" s="84"/>
      <c r="P2256" s="84"/>
      <c r="Q2256" s="84"/>
      <c r="R2256" s="84"/>
      <c r="S2256" s="84"/>
      <c r="T2256" s="84"/>
      <c r="U2256" s="84"/>
      <c r="V2256" s="84"/>
      <c r="W2256" s="84"/>
      <c r="X2256" s="84"/>
      <c r="Y2256" s="84"/>
      <c r="Z2256" s="85" t="str">
        <f>TEXT(AA2256+AB2256+AC2256,"#,##0")</f>
        <v>977,631</v>
      </c>
      <c r="AA2256" s="86">
        <f>TRUNC(AA2257+AA2258+AA2259+AA2260+AA2261+AA2262+AA2263+AA2264+AA2265)</f>
        <v>215782</v>
      </c>
      <c r="AB2256" s="86">
        <f>TRUNC(AB2257+AB2258+AB2259+AB2260+AB2261+AB2262+AB2263+AB2264+AB2265)</f>
        <v>374824</v>
      </c>
      <c r="AC2256" s="86">
        <f>TRUNC(AC2257+AC2258+AC2259+AC2260+AC2261+AC2262+AC2263+AC2264+AC2265)</f>
        <v>387025</v>
      </c>
      <c r="AD2256" s="87"/>
    </row>
    <row r="2257" spans="2:30" ht="19.7" customHeight="1">
      <c r="B2257" s="88" t="s">
        <v>592</v>
      </c>
      <c r="C2257" s="89" t="s">
        <v>4</v>
      </c>
      <c r="D2257" s="471">
        <v>2988257</v>
      </c>
      <c r="E2257" s="471"/>
      <c r="F2257" s="471"/>
      <c r="G2257" s="471"/>
      <c r="H2257" s="471"/>
      <c r="I2257" s="471" t="s">
        <v>593</v>
      </c>
      <c r="J2257" s="471"/>
      <c r="K2257" s="476">
        <f>[186]기계경비적용기준!D7</f>
        <v>1153.3</v>
      </c>
      <c r="L2257" s="471"/>
      <c r="M2257" s="471"/>
      <c r="N2257" s="84" t="s">
        <v>594</v>
      </c>
      <c r="O2257" s="471">
        <v>1123</v>
      </c>
      <c r="P2257" s="471"/>
      <c r="Q2257" s="471"/>
      <c r="R2257" s="84" t="s">
        <v>594</v>
      </c>
      <c r="S2257" s="471" t="s">
        <v>595</v>
      </c>
      <c r="T2257" s="471"/>
      <c r="U2257" s="471"/>
      <c r="V2257" s="84"/>
      <c r="W2257" s="84"/>
      <c r="X2257" s="84"/>
      <c r="Y2257" s="84"/>
      <c r="Z2257" s="90"/>
      <c r="AA2257" s="91"/>
      <c r="AB2257" s="91"/>
      <c r="AC2257" s="91">
        <f>TRUNC(TRUNC(D2257*K2257)/1000) * 1000*O2257*0.0000001</f>
        <v>387025.77879999997</v>
      </c>
      <c r="AD2257" s="92" t="s">
        <v>4</v>
      </c>
    </row>
    <row r="2258" spans="2:30" ht="19.7" customHeight="1">
      <c r="B2258" s="88" t="s">
        <v>596</v>
      </c>
      <c r="C2258" s="89" t="s">
        <v>597</v>
      </c>
      <c r="D2258" s="470">
        <v>203.7</v>
      </c>
      <c r="E2258" s="471"/>
      <c r="F2258" s="471"/>
      <c r="G2258" s="471"/>
      <c r="H2258" s="84" t="s">
        <v>598</v>
      </c>
      <c r="I2258" s="84" t="s">
        <v>594</v>
      </c>
      <c r="J2258" s="471">
        <f>[186]자재단가!R6</f>
        <v>1496</v>
      </c>
      <c r="K2258" s="471"/>
      <c r="L2258" s="471"/>
      <c r="M2258" s="471"/>
      <c r="N2258" s="84"/>
      <c r="O2258" s="84"/>
      <c r="P2258" s="84"/>
      <c r="Q2258" s="84"/>
      <c r="R2258" s="84"/>
      <c r="S2258" s="84"/>
      <c r="T2258" s="84"/>
      <c r="U2258" s="84"/>
      <c r="V2258" s="84"/>
      <c r="W2258" s="84"/>
      <c r="X2258" s="84"/>
      <c r="Y2258" s="84"/>
      <c r="Z2258" s="90"/>
      <c r="AA2258" s="91"/>
      <c r="AB2258" s="91">
        <f>TRUNC(D2258*J2258,0)</f>
        <v>304735</v>
      </c>
      <c r="AC2258" s="91"/>
      <c r="AD2258" s="92" t="s">
        <v>4</v>
      </c>
    </row>
    <row r="2259" spans="2:30" ht="19.7" customHeight="1">
      <c r="B2259" s="88" t="s">
        <v>903</v>
      </c>
      <c r="C2259" s="89" t="s">
        <v>600</v>
      </c>
      <c r="D2259" s="470">
        <v>23</v>
      </c>
      <c r="E2259" s="471"/>
      <c r="F2259" s="471"/>
      <c r="G2259" s="471"/>
      <c r="H2259" s="84" t="s">
        <v>601</v>
      </c>
      <c r="I2259" s="84" t="s">
        <v>594</v>
      </c>
      <c r="J2259" s="471">
        <f>AB2258</f>
        <v>304735</v>
      </c>
      <c r="K2259" s="471"/>
      <c r="L2259" s="471"/>
      <c r="M2259" s="471"/>
      <c r="N2259" s="84"/>
      <c r="O2259" s="84"/>
      <c r="P2259" s="84"/>
      <c r="Q2259" s="84"/>
      <c r="R2259" s="84"/>
      <c r="S2259" s="84"/>
      <c r="T2259" s="84"/>
      <c r="U2259" s="84"/>
      <c r="V2259" s="84"/>
      <c r="W2259" s="84"/>
      <c r="X2259" s="84"/>
      <c r="Y2259" s="84"/>
      <c r="Z2259" s="90"/>
      <c r="AA2259" s="91"/>
      <c r="AB2259" s="91">
        <f>TRUNC(D2259/100*J2259,0)</f>
        <v>70089</v>
      </c>
      <c r="AC2259" s="91"/>
      <c r="AD2259" s="92" t="s">
        <v>4</v>
      </c>
    </row>
    <row r="2260" spans="2:30" ht="19.7" customHeight="1">
      <c r="B2260" s="88" t="s">
        <v>1448</v>
      </c>
      <c r="C2260" s="89" t="s">
        <v>4</v>
      </c>
      <c r="D2260" s="472">
        <v>1</v>
      </c>
      <c r="E2260" s="471"/>
      <c r="F2260" s="471"/>
      <c r="G2260" s="84" t="s">
        <v>98</v>
      </c>
      <c r="H2260" s="84" t="s">
        <v>594</v>
      </c>
      <c r="I2260" s="471">
        <f>[186]노임단가!L62</f>
        <v>119215</v>
      </c>
      <c r="J2260" s="471"/>
      <c r="K2260" s="471"/>
      <c r="L2260" s="471"/>
      <c r="M2260" s="84" t="s">
        <v>594</v>
      </c>
      <c r="N2260" s="471" t="s">
        <v>1480</v>
      </c>
      <c r="O2260" s="471"/>
      <c r="P2260" s="471"/>
      <c r="Q2260" s="471"/>
      <c r="R2260" s="471"/>
      <c r="S2260" s="471"/>
      <c r="T2260" s="471"/>
      <c r="U2260" s="471"/>
      <c r="V2260" s="471"/>
      <c r="W2260" s="84"/>
      <c r="X2260" s="84"/>
      <c r="Y2260" s="84"/>
      <c r="Z2260" s="90"/>
      <c r="AA2260" s="91">
        <f>TRUNC(D2260*I2260*[186]기계경비적용기준!E20,0)</f>
        <v>29803</v>
      </c>
      <c r="AB2260" s="91"/>
      <c r="AC2260" s="91"/>
      <c r="AD2260" s="92" t="s">
        <v>4</v>
      </c>
    </row>
    <row r="2261" spans="2:30" ht="19.7" customHeight="1">
      <c r="B2261" s="88" t="s">
        <v>1499</v>
      </c>
      <c r="C2261" s="89" t="s">
        <v>4</v>
      </c>
      <c r="D2261" s="472">
        <v>1</v>
      </c>
      <c r="E2261" s="471"/>
      <c r="F2261" s="471"/>
      <c r="G2261" s="84" t="s">
        <v>98</v>
      </c>
      <c r="H2261" s="84" t="s">
        <v>594</v>
      </c>
      <c r="I2261" s="471">
        <f>[186]노임단가!L64</f>
        <v>98825</v>
      </c>
      <c r="J2261" s="471"/>
      <c r="K2261" s="471"/>
      <c r="L2261" s="471"/>
      <c r="M2261" s="84" t="s">
        <v>594</v>
      </c>
      <c r="N2261" s="471" t="s">
        <v>1480</v>
      </c>
      <c r="O2261" s="471"/>
      <c r="P2261" s="471"/>
      <c r="Q2261" s="471"/>
      <c r="R2261" s="471"/>
      <c r="S2261" s="471"/>
      <c r="T2261" s="471"/>
      <c r="U2261" s="471"/>
      <c r="V2261" s="471"/>
      <c r="W2261" s="84"/>
      <c r="X2261" s="84"/>
      <c r="Y2261" s="84"/>
      <c r="Z2261" s="90"/>
      <c r="AA2261" s="91">
        <f>TRUNC(D2261*I2261*[186]기계경비적용기준!E20,0)</f>
        <v>24706</v>
      </c>
      <c r="AB2261" s="91"/>
      <c r="AC2261" s="91"/>
      <c r="AD2261" s="92" t="s">
        <v>4</v>
      </c>
    </row>
    <row r="2262" spans="2:30" ht="19.7" customHeight="1">
      <c r="B2262" s="88" t="s">
        <v>1450</v>
      </c>
      <c r="C2262" s="89" t="s">
        <v>4</v>
      </c>
      <c r="D2262" s="472">
        <v>1</v>
      </c>
      <c r="E2262" s="471"/>
      <c r="F2262" s="471"/>
      <c r="G2262" s="84" t="s">
        <v>98</v>
      </c>
      <c r="H2262" s="84" t="s">
        <v>594</v>
      </c>
      <c r="I2262" s="471">
        <f>[186]노임단가!L63</f>
        <v>98825</v>
      </c>
      <c r="J2262" s="471"/>
      <c r="K2262" s="471"/>
      <c r="L2262" s="471"/>
      <c r="M2262" s="84" t="s">
        <v>594</v>
      </c>
      <c r="N2262" s="471" t="s">
        <v>1480</v>
      </c>
      <c r="O2262" s="471"/>
      <c r="P2262" s="471"/>
      <c r="Q2262" s="471"/>
      <c r="R2262" s="471"/>
      <c r="S2262" s="471"/>
      <c r="T2262" s="471"/>
      <c r="U2262" s="471"/>
      <c r="V2262" s="471"/>
      <c r="W2262" s="84"/>
      <c r="X2262" s="84"/>
      <c r="Y2262" s="84"/>
      <c r="Z2262" s="90"/>
      <c r="AA2262" s="91">
        <f>TRUNC(D2262*I2262*[186]기계경비적용기준!E20,0)</f>
        <v>24706</v>
      </c>
      <c r="AB2262" s="91"/>
      <c r="AC2262" s="91"/>
      <c r="AD2262" s="92" t="s">
        <v>4</v>
      </c>
    </row>
    <row r="2263" spans="2:30" ht="19.7" customHeight="1">
      <c r="B2263" s="88" t="s">
        <v>1451</v>
      </c>
      <c r="C2263" s="89" t="s">
        <v>4</v>
      </c>
      <c r="D2263" s="472">
        <v>2</v>
      </c>
      <c r="E2263" s="471"/>
      <c r="F2263" s="471"/>
      <c r="G2263" s="84" t="s">
        <v>98</v>
      </c>
      <c r="H2263" s="84" t="s">
        <v>594</v>
      </c>
      <c r="I2263" s="471">
        <f>[186]노임단가!L66</f>
        <v>98299</v>
      </c>
      <c r="J2263" s="471"/>
      <c r="K2263" s="471"/>
      <c r="L2263" s="471"/>
      <c r="M2263" s="84" t="s">
        <v>594</v>
      </c>
      <c r="N2263" s="471" t="s">
        <v>1480</v>
      </c>
      <c r="O2263" s="471"/>
      <c r="P2263" s="471"/>
      <c r="Q2263" s="471"/>
      <c r="R2263" s="471"/>
      <c r="S2263" s="471"/>
      <c r="T2263" s="471"/>
      <c r="U2263" s="471"/>
      <c r="V2263" s="471"/>
      <c r="W2263" s="84"/>
      <c r="X2263" s="84"/>
      <c r="Y2263" s="84"/>
      <c r="Z2263" s="90"/>
      <c r="AA2263" s="91">
        <f>TRUNC(D2263*I2263*[186]기계경비적용기준!E20,0)</f>
        <v>49149</v>
      </c>
      <c r="AB2263" s="91"/>
      <c r="AC2263" s="91"/>
      <c r="AD2263" s="92" t="s">
        <v>4</v>
      </c>
    </row>
    <row r="2264" spans="2:30" ht="19.7" customHeight="1">
      <c r="B2264" s="88" t="s">
        <v>1504</v>
      </c>
      <c r="C2264" s="89" t="s">
        <v>4</v>
      </c>
      <c r="D2264" s="472">
        <v>1</v>
      </c>
      <c r="E2264" s="471"/>
      <c r="F2264" s="471"/>
      <c r="G2264" s="84" t="s">
        <v>98</v>
      </c>
      <c r="H2264" s="84" t="s">
        <v>594</v>
      </c>
      <c r="I2264" s="471">
        <f>[186]노임단가!L65</f>
        <v>98825</v>
      </c>
      <c r="J2264" s="471"/>
      <c r="K2264" s="471"/>
      <c r="L2264" s="471"/>
      <c r="M2264" s="84" t="s">
        <v>594</v>
      </c>
      <c r="N2264" s="471" t="s">
        <v>1480</v>
      </c>
      <c r="O2264" s="471"/>
      <c r="P2264" s="471"/>
      <c r="Q2264" s="471"/>
      <c r="R2264" s="471"/>
      <c r="S2264" s="471"/>
      <c r="T2264" s="471"/>
      <c r="U2264" s="471"/>
      <c r="V2264" s="471"/>
      <c r="W2264" s="84"/>
      <c r="X2264" s="84"/>
      <c r="Y2264" s="84"/>
      <c r="Z2264" s="90"/>
      <c r="AA2264" s="91">
        <f>TRUNC(D2264*I2264*[186]기계경비적용기준!E20,0)</f>
        <v>24706</v>
      </c>
      <c r="AB2264" s="91"/>
      <c r="AC2264" s="91"/>
      <c r="AD2264" s="92" t="s">
        <v>4</v>
      </c>
    </row>
    <row r="2265" spans="2:30" ht="19.7" customHeight="1">
      <c r="B2265" s="88" t="s">
        <v>1452</v>
      </c>
      <c r="C2265" s="89" t="s">
        <v>4</v>
      </c>
      <c r="D2265" s="472">
        <v>3</v>
      </c>
      <c r="E2265" s="471"/>
      <c r="F2265" s="471"/>
      <c r="G2265" s="84" t="s">
        <v>98</v>
      </c>
      <c r="H2265" s="84" t="s">
        <v>594</v>
      </c>
      <c r="I2265" s="471">
        <f>[186]노임단가!L67</f>
        <v>83617</v>
      </c>
      <c r="J2265" s="471"/>
      <c r="K2265" s="471"/>
      <c r="L2265" s="471"/>
      <c r="M2265" s="84" t="s">
        <v>594</v>
      </c>
      <c r="N2265" s="471" t="s">
        <v>1480</v>
      </c>
      <c r="O2265" s="471"/>
      <c r="P2265" s="471"/>
      <c r="Q2265" s="471"/>
      <c r="R2265" s="471"/>
      <c r="S2265" s="471"/>
      <c r="T2265" s="471"/>
      <c r="U2265" s="471"/>
      <c r="V2265" s="471"/>
      <c r="W2265" s="84"/>
      <c r="X2265" s="84"/>
      <c r="Y2265" s="84"/>
      <c r="Z2265" s="90"/>
      <c r="AA2265" s="91">
        <f>TRUNC(D2265*I2265*[186]기계경비적용기준!E20,0)</f>
        <v>62712</v>
      </c>
      <c r="AB2265" s="91"/>
      <c r="AC2265" s="91"/>
      <c r="AD2265" s="92" t="s">
        <v>4</v>
      </c>
    </row>
    <row r="2266" spans="2:30" ht="19.7" customHeight="1">
      <c r="B2266" s="88" t="s">
        <v>4</v>
      </c>
      <c r="C2266" s="89" t="s">
        <v>4</v>
      </c>
      <c r="D2266" s="84"/>
      <c r="E2266" s="84"/>
      <c r="F2266" s="84"/>
      <c r="G2266" s="84"/>
      <c r="H2266" s="84"/>
      <c r="I2266" s="84"/>
      <c r="J2266" s="84"/>
      <c r="K2266" s="84"/>
      <c r="L2266" s="84"/>
      <c r="M2266" s="84"/>
      <c r="N2266" s="84"/>
      <c r="O2266" s="84"/>
      <c r="P2266" s="84"/>
      <c r="Q2266" s="84"/>
      <c r="R2266" s="84"/>
      <c r="S2266" s="84"/>
      <c r="T2266" s="84"/>
      <c r="U2266" s="84"/>
      <c r="V2266" s="84"/>
      <c r="W2266" s="84"/>
      <c r="X2266" s="84"/>
      <c r="Y2266" s="84"/>
      <c r="Z2266" s="90"/>
      <c r="AA2266" s="91"/>
      <c r="AB2266" s="91"/>
      <c r="AC2266" s="91"/>
      <c r="AD2266" s="92" t="s">
        <v>4</v>
      </c>
    </row>
    <row r="2267" spans="2:30" ht="19.7" customHeight="1">
      <c r="B2267" s="82" t="s">
        <v>1505</v>
      </c>
      <c r="C2267" s="83" t="s">
        <v>1506</v>
      </c>
      <c r="D2267" s="84"/>
      <c r="E2267" s="84"/>
      <c r="F2267" s="84"/>
      <c r="G2267" s="84"/>
      <c r="H2267" s="84"/>
      <c r="I2267" s="84"/>
      <c r="J2267" s="84"/>
      <c r="K2267" s="84"/>
      <c r="L2267" s="84"/>
      <c r="M2267" s="84"/>
      <c r="N2267" s="84"/>
      <c r="O2267" s="84"/>
      <c r="P2267" s="84"/>
      <c r="Q2267" s="84"/>
      <c r="R2267" s="84"/>
      <c r="S2267" s="84"/>
      <c r="T2267" s="84"/>
      <c r="U2267" s="84"/>
      <c r="V2267" s="84"/>
      <c r="W2267" s="84"/>
      <c r="X2267" s="84"/>
      <c r="Y2267" s="84"/>
      <c r="Z2267" s="85" t="str">
        <f>TEXT(AA2267+AB2267+AC2267,"#,##0")</f>
        <v>1,084,636</v>
      </c>
      <c r="AA2267" s="86">
        <f>TRUNC(AA2268+AA2269+AA2270+AA2271+AA2272+AA2273+AA2274+AA2275+AA2276)</f>
        <v>236687</v>
      </c>
      <c r="AB2267" s="86">
        <f>TRUNC(AB2268+AB2269+AB2270+AB2271+AB2272+AB2273+AB2274+AB2275+AB2276)</f>
        <v>412545</v>
      </c>
      <c r="AC2267" s="86">
        <f>TRUNC(AC2268+AC2269+AC2270+AC2271+AC2272+AC2273+AC2274+AC2275+AC2276)</f>
        <v>435404</v>
      </c>
      <c r="AD2267" s="87"/>
    </row>
    <row r="2268" spans="2:30" ht="19.7" customHeight="1">
      <c r="B2268" s="88" t="s">
        <v>592</v>
      </c>
      <c r="C2268" s="89" t="s">
        <v>4</v>
      </c>
      <c r="D2268" s="471">
        <v>3361789</v>
      </c>
      <c r="E2268" s="471"/>
      <c r="F2268" s="471"/>
      <c r="G2268" s="471"/>
      <c r="H2268" s="471"/>
      <c r="I2268" s="471" t="s">
        <v>593</v>
      </c>
      <c r="J2268" s="471"/>
      <c r="K2268" s="476">
        <f>[186]기계경비적용기준!D7</f>
        <v>1153.3</v>
      </c>
      <c r="L2268" s="471"/>
      <c r="M2268" s="471"/>
      <c r="N2268" s="84" t="s">
        <v>594</v>
      </c>
      <c r="O2268" s="471">
        <v>1123</v>
      </c>
      <c r="P2268" s="471"/>
      <c r="Q2268" s="471"/>
      <c r="R2268" s="84" t="s">
        <v>594</v>
      </c>
      <c r="S2268" s="471" t="s">
        <v>595</v>
      </c>
      <c r="T2268" s="471"/>
      <c r="U2268" s="471"/>
      <c r="V2268" s="84"/>
      <c r="W2268" s="84"/>
      <c r="X2268" s="84"/>
      <c r="Y2268" s="84"/>
      <c r="Z2268" s="90"/>
      <c r="AA2268" s="91"/>
      <c r="AB2268" s="91"/>
      <c r="AC2268" s="91">
        <f>TRUNC(TRUNC(D2268*K2268)/1000) * 1000*O2268*0.0000001</f>
        <v>435404.05729999999</v>
      </c>
      <c r="AD2268" s="92" t="s">
        <v>4</v>
      </c>
    </row>
    <row r="2269" spans="2:30" ht="19.7" customHeight="1">
      <c r="B2269" s="88" t="s">
        <v>596</v>
      </c>
      <c r="C2269" s="89" t="s">
        <v>597</v>
      </c>
      <c r="D2269" s="470">
        <v>224.2</v>
      </c>
      <c r="E2269" s="471"/>
      <c r="F2269" s="471"/>
      <c r="G2269" s="471"/>
      <c r="H2269" s="84" t="s">
        <v>598</v>
      </c>
      <c r="I2269" s="84" t="s">
        <v>594</v>
      </c>
      <c r="J2269" s="471">
        <f>[186]자재단가!R6</f>
        <v>1496</v>
      </c>
      <c r="K2269" s="471"/>
      <c r="L2269" s="471"/>
      <c r="M2269" s="471"/>
      <c r="N2269" s="84"/>
      <c r="O2269" s="84"/>
      <c r="P2269" s="84"/>
      <c r="Q2269" s="84"/>
      <c r="R2269" s="84"/>
      <c r="S2269" s="84"/>
      <c r="T2269" s="84"/>
      <c r="U2269" s="84"/>
      <c r="V2269" s="84"/>
      <c r="W2269" s="84"/>
      <c r="X2269" s="84"/>
      <c r="Y2269" s="84"/>
      <c r="Z2269" s="90"/>
      <c r="AA2269" s="91"/>
      <c r="AB2269" s="91">
        <f>TRUNC(D2269*J2269,0)</f>
        <v>335403</v>
      </c>
      <c r="AC2269" s="91"/>
      <c r="AD2269" s="92" t="s">
        <v>4</v>
      </c>
    </row>
    <row r="2270" spans="2:30" ht="19.7" customHeight="1">
      <c r="B2270" s="88" t="s">
        <v>903</v>
      </c>
      <c r="C2270" s="89" t="s">
        <v>600</v>
      </c>
      <c r="D2270" s="470">
        <v>23</v>
      </c>
      <c r="E2270" s="471"/>
      <c r="F2270" s="471"/>
      <c r="G2270" s="471"/>
      <c r="H2270" s="84" t="s">
        <v>601</v>
      </c>
      <c r="I2270" s="84" t="s">
        <v>594</v>
      </c>
      <c r="J2270" s="471">
        <f>AB2269</f>
        <v>335403</v>
      </c>
      <c r="K2270" s="471"/>
      <c r="L2270" s="471"/>
      <c r="M2270" s="471"/>
      <c r="N2270" s="84"/>
      <c r="O2270" s="84"/>
      <c r="P2270" s="84"/>
      <c r="Q2270" s="84"/>
      <c r="R2270" s="84"/>
      <c r="S2270" s="84"/>
      <c r="T2270" s="84"/>
      <c r="U2270" s="84"/>
      <c r="V2270" s="84"/>
      <c r="W2270" s="84"/>
      <c r="X2270" s="84"/>
      <c r="Y2270" s="84"/>
      <c r="Z2270" s="90"/>
      <c r="AA2270" s="91"/>
      <c r="AB2270" s="91">
        <f>TRUNC(D2270/100*J2270,0)</f>
        <v>77142</v>
      </c>
      <c r="AC2270" s="91"/>
      <c r="AD2270" s="92" t="s">
        <v>4</v>
      </c>
    </row>
    <row r="2271" spans="2:30" ht="19.7" customHeight="1">
      <c r="B2271" s="101" t="s">
        <v>1448</v>
      </c>
      <c r="C2271" s="102" t="s">
        <v>4</v>
      </c>
      <c r="D2271" s="478">
        <v>1</v>
      </c>
      <c r="E2271" s="477"/>
      <c r="F2271" s="477"/>
      <c r="G2271" s="103" t="s">
        <v>98</v>
      </c>
      <c r="H2271" s="103" t="s">
        <v>594</v>
      </c>
      <c r="I2271" s="477">
        <f>[186]노임단가!L62</f>
        <v>119215</v>
      </c>
      <c r="J2271" s="477"/>
      <c r="K2271" s="477"/>
      <c r="L2271" s="477"/>
      <c r="M2271" s="103" t="s">
        <v>594</v>
      </c>
      <c r="N2271" s="477" t="s">
        <v>1480</v>
      </c>
      <c r="O2271" s="477"/>
      <c r="P2271" s="477"/>
      <c r="Q2271" s="477"/>
      <c r="R2271" s="477"/>
      <c r="S2271" s="477"/>
      <c r="T2271" s="477"/>
      <c r="U2271" s="477"/>
      <c r="V2271" s="477"/>
      <c r="W2271" s="103"/>
      <c r="X2271" s="103"/>
      <c r="Y2271" s="103"/>
      <c r="Z2271" s="104"/>
      <c r="AA2271" s="105">
        <f>TRUNC(D2271*I2271*[186]기계경비적용기준!E20,0)</f>
        <v>29803</v>
      </c>
      <c r="AB2271" s="105"/>
      <c r="AC2271" s="105"/>
      <c r="AD2271" s="106" t="s">
        <v>4</v>
      </c>
    </row>
    <row r="2272" spans="2:30" ht="19.7" customHeight="1">
      <c r="B2272" s="88" t="s">
        <v>1499</v>
      </c>
      <c r="C2272" s="89" t="s">
        <v>4</v>
      </c>
      <c r="D2272" s="472">
        <v>1</v>
      </c>
      <c r="E2272" s="471"/>
      <c r="F2272" s="471"/>
      <c r="G2272" s="84" t="s">
        <v>98</v>
      </c>
      <c r="H2272" s="84" t="s">
        <v>594</v>
      </c>
      <c r="I2272" s="471">
        <f>[186]노임단가!L64</f>
        <v>98825</v>
      </c>
      <c r="J2272" s="471"/>
      <c r="K2272" s="471"/>
      <c r="L2272" s="471"/>
      <c r="M2272" s="84" t="s">
        <v>594</v>
      </c>
      <c r="N2272" s="471" t="s">
        <v>1480</v>
      </c>
      <c r="O2272" s="471"/>
      <c r="P2272" s="471"/>
      <c r="Q2272" s="471"/>
      <c r="R2272" s="471"/>
      <c r="S2272" s="471"/>
      <c r="T2272" s="471"/>
      <c r="U2272" s="471"/>
      <c r="V2272" s="471"/>
      <c r="W2272" s="84"/>
      <c r="X2272" s="84"/>
      <c r="Y2272" s="84"/>
      <c r="Z2272" s="90"/>
      <c r="AA2272" s="91">
        <f>TRUNC(D2272*I2272*[186]기계경비적용기준!E20,0)</f>
        <v>24706</v>
      </c>
      <c r="AB2272" s="91"/>
      <c r="AC2272" s="91"/>
      <c r="AD2272" s="92" t="s">
        <v>4</v>
      </c>
    </row>
    <row r="2273" spans="2:30" ht="19.7" customHeight="1">
      <c r="B2273" s="88" t="s">
        <v>1450</v>
      </c>
      <c r="C2273" s="89" t="s">
        <v>4</v>
      </c>
      <c r="D2273" s="472">
        <v>1</v>
      </c>
      <c r="E2273" s="471"/>
      <c r="F2273" s="471"/>
      <c r="G2273" s="84" t="s">
        <v>98</v>
      </c>
      <c r="H2273" s="84" t="s">
        <v>594</v>
      </c>
      <c r="I2273" s="471">
        <f>[186]노임단가!L63</f>
        <v>98825</v>
      </c>
      <c r="J2273" s="471"/>
      <c r="K2273" s="471"/>
      <c r="L2273" s="471"/>
      <c r="M2273" s="84" t="s">
        <v>594</v>
      </c>
      <c r="N2273" s="471" t="s">
        <v>1480</v>
      </c>
      <c r="O2273" s="471"/>
      <c r="P2273" s="471"/>
      <c r="Q2273" s="471"/>
      <c r="R2273" s="471"/>
      <c r="S2273" s="471"/>
      <c r="T2273" s="471"/>
      <c r="U2273" s="471"/>
      <c r="V2273" s="471"/>
      <c r="W2273" s="84"/>
      <c r="X2273" s="84"/>
      <c r="Y2273" s="84"/>
      <c r="Z2273" s="90"/>
      <c r="AA2273" s="91">
        <f>TRUNC(D2273*I2273*[186]기계경비적용기준!E20,0)</f>
        <v>24706</v>
      </c>
      <c r="AB2273" s="91"/>
      <c r="AC2273" s="91"/>
      <c r="AD2273" s="92" t="s">
        <v>4</v>
      </c>
    </row>
    <row r="2274" spans="2:30" ht="19.7" customHeight="1">
      <c r="B2274" s="88" t="s">
        <v>1451</v>
      </c>
      <c r="C2274" s="89" t="s">
        <v>4</v>
      </c>
      <c r="D2274" s="472">
        <v>2</v>
      </c>
      <c r="E2274" s="471"/>
      <c r="F2274" s="471"/>
      <c r="G2274" s="84" t="s">
        <v>98</v>
      </c>
      <c r="H2274" s="84" t="s">
        <v>594</v>
      </c>
      <c r="I2274" s="471">
        <f>[186]노임단가!L66</f>
        <v>98299</v>
      </c>
      <c r="J2274" s="471"/>
      <c r="K2274" s="471"/>
      <c r="L2274" s="471"/>
      <c r="M2274" s="84" t="s">
        <v>594</v>
      </c>
      <c r="N2274" s="471" t="s">
        <v>1480</v>
      </c>
      <c r="O2274" s="471"/>
      <c r="P2274" s="471"/>
      <c r="Q2274" s="471"/>
      <c r="R2274" s="471"/>
      <c r="S2274" s="471"/>
      <c r="T2274" s="471"/>
      <c r="U2274" s="471"/>
      <c r="V2274" s="471"/>
      <c r="W2274" s="84"/>
      <c r="X2274" s="84"/>
      <c r="Y2274" s="84"/>
      <c r="Z2274" s="90"/>
      <c r="AA2274" s="91">
        <f>TRUNC(D2274*I2274*[186]기계경비적용기준!E20,0)</f>
        <v>49149</v>
      </c>
      <c r="AB2274" s="91"/>
      <c r="AC2274" s="91"/>
      <c r="AD2274" s="92" t="s">
        <v>4</v>
      </c>
    </row>
    <row r="2275" spans="2:30" ht="19.7" customHeight="1">
      <c r="B2275" s="88" t="s">
        <v>1504</v>
      </c>
      <c r="C2275" s="89" t="s">
        <v>4</v>
      </c>
      <c r="D2275" s="472">
        <v>1</v>
      </c>
      <c r="E2275" s="471"/>
      <c r="F2275" s="471"/>
      <c r="G2275" s="84" t="s">
        <v>98</v>
      </c>
      <c r="H2275" s="84" t="s">
        <v>594</v>
      </c>
      <c r="I2275" s="471">
        <f>[186]노임단가!L65</f>
        <v>98825</v>
      </c>
      <c r="J2275" s="471"/>
      <c r="K2275" s="471"/>
      <c r="L2275" s="471"/>
      <c r="M2275" s="84" t="s">
        <v>594</v>
      </c>
      <c r="N2275" s="471" t="s">
        <v>1480</v>
      </c>
      <c r="O2275" s="471"/>
      <c r="P2275" s="471"/>
      <c r="Q2275" s="471"/>
      <c r="R2275" s="471"/>
      <c r="S2275" s="471"/>
      <c r="T2275" s="471"/>
      <c r="U2275" s="471"/>
      <c r="V2275" s="471"/>
      <c r="W2275" s="84"/>
      <c r="X2275" s="84"/>
      <c r="Y2275" s="84"/>
      <c r="Z2275" s="90"/>
      <c r="AA2275" s="91">
        <f>TRUNC(D2275*I2275*[186]기계경비적용기준!E20,0)</f>
        <v>24706</v>
      </c>
      <c r="AB2275" s="91"/>
      <c r="AC2275" s="91"/>
      <c r="AD2275" s="92" t="s">
        <v>4</v>
      </c>
    </row>
    <row r="2276" spans="2:30" ht="19.7" customHeight="1">
      <c r="B2276" s="88" t="s">
        <v>1452</v>
      </c>
      <c r="C2276" s="89" t="s">
        <v>4</v>
      </c>
      <c r="D2276" s="472">
        <v>4</v>
      </c>
      <c r="E2276" s="471"/>
      <c r="F2276" s="471"/>
      <c r="G2276" s="84" t="s">
        <v>98</v>
      </c>
      <c r="H2276" s="84" t="s">
        <v>594</v>
      </c>
      <c r="I2276" s="471">
        <f>[186]노임단가!L67</f>
        <v>83617</v>
      </c>
      <c r="J2276" s="471"/>
      <c r="K2276" s="471"/>
      <c r="L2276" s="471"/>
      <c r="M2276" s="84" t="s">
        <v>594</v>
      </c>
      <c r="N2276" s="471" t="s">
        <v>1480</v>
      </c>
      <c r="O2276" s="471"/>
      <c r="P2276" s="471"/>
      <c r="Q2276" s="471"/>
      <c r="R2276" s="471"/>
      <c r="S2276" s="471"/>
      <c r="T2276" s="471"/>
      <c r="U2276" s="471"/>
      <c r="V2276" s="471"/>
      <c r="W2276" s="84"/>
      <c r="X2276" s="84"/>
      <c r="Y2276" s="84"/>
      <c r="Z2276" s="90"/>
      <c r="AA2276" s="91">
        <f>TRUNC(D2276*I2276*[186]기계경비적용기준!E20,0)</f>
        <v>83617</v>
      </c>
      <c r="AB2276" s="91"/>
      <c r="AC2276" s="91"/>
      <c r="AD2276" s="92" t="s">
        <v>4</v>
      </c>
    </row>
    <row r="2277" spans="2:30" ht="19.7" customHeight="1">
      <c r="B2277" s="88" t="s">
        <v>4</v>
      </c>
      <c r="C2277" s="89" t="s">
        <v>4</v>
      </c>
      <c r="D2277" s="84"/>
      <c r="E2277" s="84"/>
      <c r="F2277" s="84"/>
      <c r="G2277" s="84"/>
      <c r="H2277" s="84"/>
      <c r="I2277" s="84"/>
      <c r="J2277" s="84"/>
      <c r="K2277" s="84"/>
      <c r="L2277" s="84"/>
      <c r="M2277" s="84"/>
      <c r="N2277" s="84"/>
      <c r="O2277" s="84"/>
      <c r="P2277" s="84"/>
      <c r="Q2277" s="84"/>
      <c r="R2277" s="84"/>
      <c r="S2277" s="84"/>
      <c r="T2277" s="84"/>
      <c r="U2277" s="84"/>
      <c r="V2277" s="84"/>
      <c r="W2277" s="84"/>
      <c r="X2277" s="84"/>
      <c r="Y2277" s="84"/>
      <c r="Z2277" s="90"/>
      <c r="AA2277" s="91"/>
      <c r="AB2277" s="91"/>
      <c r="AC2277" s="91"/>
      <c r="AD2277" s="92" t="s">
        <v>4</v>
      </c>
    </row>
    <row r="2278" spans="2:30" ht="19.7" customHeight="1">
      <c r="B2278" s="82" t="s">
        <v>1507</v>
      </c>
      <c r="C2278" s="83" t="s">
        <v>1508</v>
      </c>
      <c r="D2278" s="84"/>
      <c r="E2278" s="84"/>
      <c r="F2278" s="84"/>
      <c r="G2278" s="84"/>
      <c r="H2278" s="84"/>
      <c r="I2278" s="84"/>
      <c r="J2278" s="84"/>
      <c r="K2278" s="84"/>
      <c r="L2278" s="84"/>
      <c r="M2278" s="84"/>
      <c r="N2278" s="84"/>
      <c r="O2278" s="84"/>
      <c r="P2278" s="84"/>
      <c r="Q2278" s="84"/>
      <c r="R2278" s="84"/>
      <c r="S2278" s="84"/>
      <c r="T2278" s="84"/>
      <c r="U2278" s="84"/>
      <c r="V2278" s="84"/>
      <c r="W2278" s="84"/>
      <c r="X2278" s="84"/>
      <c r="Y2278" s="84"/>
      <c r="Z2278" s="85" t="str">
        <f>TEXT(AA2278+AB2278+AC2278,"#,##0")</f>
        <v>118,992</v>
      </c>
      <c r="AA2278" s="86">
        <f>TRUNC(AA2279+AA2280+AA2281+AA2282)</f>
        <v>52260</v>
      </c>
      <c r="AB2278" s="86">
        <f>TRUNC(AB2279+AB2280+AB2281+AB2282)</f>
        <v>50325</v>
      </c>
      <c r="AC2278" s="86">
        <f>TRUNC(AC2279+AC2280+AC2281+AC2282)</f>
        <v>16407</v>
      </c>
      <c r="AD2278" s="87"/>
    </row>
    <row r="2279" spans="2:30" ht="19.7" customHeight="1">
      <c r="B2279" s="88" t="s">
        <v>592</v>
      </c>
      <c r="C2279" s="89" t="s">
        <v>4</v>
      </c>
      <c r="D2279" s="471">
        <v>147125</v>
      </c>
      <c r="E2279" s="471"/>
      <c r="F2279" s="471"/>
      <c r="G2279" s="471"/>
      <c r="H2279" s="471"/>
      <c r="I2279" s="471" t="s">
        <v>593</v>
      </c>
      <c r="J2279" s="471"/>
      <c r="K2279" s="476">
        <f>[186]기계경비적용기준!D7</f>
        <v>1153.3</v>
      </c>
      <c r="L2279" s="471"/>
      <c r="M2279" s="471"/>
      <c r="N2279" s="84" t="s">
        <v>594</v>
      </c>
      <c r="O2279" s="471">
        <v>967</v>
      </c>
      <c r="P2279" s="471"/>
      <c r="Q2279" s="471"/>
      <c r="R2279" s="84" t="s">
        <v>594</v>
      </c>
      <c r="S2279" s="471" t="s">
        <v>595</v>
      </c>
      <c r="T2279" s="471"/>
      <c r="U2279" s="471"/>
      <c r="V2279" s="84"/>
      <c r="W2279" s="84"/>
      <c r="X2279" s="84"/>
      <c r="Y2279" s="84"/>
      <c r="Z2279" s="90"/>
      <c r="AA2279" s="91"/>
      <c r="AB2279" s="91"/>
      <c r="AC2279" s="91">
        <f>TRUNC(TRUNC(D2279*K2279)/1000) * 1000*O2279*0.0000001</f>
        <v>16407.959299999999</v>
      </c>
      <c r="AD2279" s="92" t="s">
        <v>4</v>
      </c>
    </row>
    <row r="2280" spans="2:30" ht="19.7" customHeight="1">
      <c r="B2280" s="88" t="s">
        <v>596</v>
      </c>
      <c r="C2280" s="89" t="s">
        <v>597</v>
      </c>
      <c r="D2280" s="470">
        <v>23.2</v>
      </c>
      <c r="E2280" s="471"/>
      <c r="F2280" s="471"/>
      <c r="G2280" s="471"/>
      <c r="H2280" s="84" t="s">
        <v>598</v>
      </c>
      <c r="I2280" s="84" t="s">
        <v>594</v>
      </c>
      <c r="J2280" s="471">
        <f>[186]자재단가!R6</f>
        <v>1496</v>
      </c>
      <c r="K2280" s="471"/>
      <c r="L2280" s="471"/>
      <c r="M2280" s="471"/>
      <c r="N2280" s="84"/>
      <c r="O2280" s="84"/>
      <c r="P2280" s="84"/>
      <c r="Q2280" s="84"/>
      <c r="R2280" s="84"/>
      <c r="S2280" s="84"/>
      <c r="T2280" s="84"/>
      <c r="U2280" s="84"/>
      <c r="V2280" s="84"/>
      <c r="W2280" s="84"/>
      <c r="X2280" s="84"/>
      <c r="Y2280" s="84"/>
      <c r="Z2280" s="90"/>
      <c r="AA2280" s="91"/>
      <c r="AB2280" s="91">
        <f>TRUNC(D2280*J2280,0)</f>
        <v>34707</v>
      </c>
      <c r="AC2280" s="91"/>
      <c r="AD2280" s="92" t="s">
        <v>4</v>
      </c>
    </row>
    <row r="2281" spans="2:30" ht="19.7" customHeight="1">
      <c r="B2281" s="88" t="s">
        <v>1475</v>
      </c>
      <c r="C2281" s="89" t="s">
        <v>600</v>
      </c>
      <c r="D2281" s="470">
        <v>45</v>
      </c>
      <c r="E2281" s="471"/>
      <c r="F2281" s="471"/>
      <c r="G2281" s="471"/>
      <c r="H2281" s="84" t="s">
        <v>601</v>
      </c>
      <c r="I2281" s="84" t="s">
        <v>594</v>
      </c>
      <c r="J2281" s="471">
        <f>AB2280</f>
        <v>34707</v>
      </c>
      <c r="K2281" s="471"/>
      <c r="L2281" s="471"/>
      <c r="M2281" s="471"/>
      <c r="N2281" s="84"/>
      <c r="O2281" s="84"/>
      <c r="P2281" s="84"/>
      <c r="Q2281" s="84"/>
      <c r="R2281" s="84"/>
      <c r="S2281" s="84"/>
      <c r="T2281" s="84"/>
      <c r="U2281" s="84"/>
      <c r="V2281" s="84"/>
      <c r="W2281" s="84"/>
      <c r="X2281" s="84"/>
      <c r="Y2281" s="84"/>
      <c r="Z2281" s="90"/>
      <c r="AA2281" s="91"/>
      <c r="AB2281" s="91">
        <f>TRUNC(D2281/100*J2281,0)</f>
        <v>15618</v>
      </c>
      <c r="AC2281" s="91"/>
      <c r="AD2281" s="92" t="s">
        <v>4</v>
      </c>
    </row>
    <row r="2282" spans="2:30" ht="19.7" customHeight="1">
      <c r="B2282" s="88" t="s">
        <v>1452</v>
      </c>
      <c r="C2282" s="89" t="s">
        <v>4</v>
      </c>
      <c r="D2282" s="472">
        <v>3</v>
      </c>
      <c r="E2282" s="471"/>
      <c r="F2282" s="471"/>
      <c r="G2282" s="84" t="s">
        <v>98</v>
      </c>
      <c r="H2282" s="84" t="s">
        <v>594</v>
      </c>
      <c r="I2282" s="471">
        <f>[186]노임단가!L67</f>
        <v>83617</v>
      </c>
      <c r="J2282" s="471"/>
      <c r="K2282" s="471"/>
      <c r="L2282" s="471"/>
      <c r="M2282" s="84" t="s">
        <v>594</v>
      </c>
      <c r="N2282" s="471" t="s">
        <v>603</v>
      </c>
      <c r="O2282" s="471"/>
      <c r="P2282" s="471"/>
      <c r="Q2282" s="471"/>
      <c r="R2282" s="471"/>
      <c r="S2282" s="471"/>
      <c r="T2282" s="471"/>
      <c r="U2282" s="471"/>
      <c r="V2282" s="471"/>
      <c r="W2282" s="84"/>
      <c r="X2282" s="84"/>
      <c r="Y2282" s="84"/>
      <c r="Z2282" s="90"/>
      <c r="AA2282" s="91">
        <f>TRUNC(D2282*I2282*[186]기계경비적용기준!E18,0)</f>
        <v>52260</v>
      </c>
      <c r="AB2282" s="91"/>
      <c r="AC2282" s="91"/>
      <c r="AD2282" s="92" t="s">
        <v>4</v>
      </c>
    </row>
    <row r="2283" spans="2:30" ht="19.7" customHeight="1">
      <c r="B2283" s="88" t="s">
        <v>4</v>
      </c>
      <c r="C2283" s="89" t="s">
        <v>4</v>
      </c>
      <c r="D2283" s="84"/>
      <c r="E2283" s="84"/>
      <c r="F2283" s="84"/>
      <c r="G2283" s="84"/>
      <c r="H2283" s="84"/>
      <c r="I2283" s="84"/>
      <c r="J2283" s="84"/>
      <c r="K2283" s="84"/>
      <c r="L2283" s="84"/>
      <c r="M2283" s="84"/>
      <c r="N2283" s="84"/>
      <c r="O2283" s="84"/>
      <c r="P2283" s="84"/>
      <c r="Q2283" s="84"/>
      <c r="R2283" s="84"/>
      <c r="S2283" s="84"/>
      <c r="T2283" s="84"/>
      <c r="U2283" s="84"/>
      <c r="V2283" s="84"/>
      <c r="W2283" s="84"/>
      <c r="X2283" s="84"/>
      <c r="Y2283" s="84"/>
      <c r="Z2283" s="90"/>
      <c r="AA2283" s="91"/>
      <c r="AB2283" s="91"/>
      <c r="AC2283" s="91"/>
      <c r="AD2283" s="92" t="s">
        <v>4</v>
      </c>
    </row>
    <row r="2284" spans="2:30" ht="19.7" customHeight="1">
      <c r="B2284" s="82" t="s">
        <v>1509</v>
      </c>
      <c r="C2284" s="83" t="s">
        <v>1510</v>
      </c>
      <c r="D2284" s="84"/>
      <c r="E2284" s="84"/>
      <c r="F2284" s="84"/>
      <c r="G2284" s="84"/>
      <c r="H2284" s="84"/>
      <c r="I2284" s="84"/>
      <c r="J2284" s="84"/>
      <c r="K2284" s="84"/>
      <c r="L2284" s="84"/>
      <c r="M2284" s="84"/>
      <c r="N2284" s="84"/>
      <c r="O2284" s="84"/>
      <c r="P2284" s="84"/>
      <c r="Q2284" s="84"/>
      <c r="R2284" s="84"/>
      <c r="S2284" s="84"/>
      <c r="T2284" s="84"/>
      <c r="U2284" s="84"/>
      <c r="V2284" s="84"/>
      <c r="W2284" s="84"/>
      <c r="X2284" s="84"/>
      <c r="Y2284" s="84"/>
      <c r="Z2284" s="85" t="str">
        <f>TEXT(AA2284+AB2284+AC2284,"#,##0")</f>
        <v>126,065</v>
      </c>
      <c r="AA2284" s="86">
        <f>TRUNC(AA2285+AA2286+AA2287+AA2288)</f>
        <v>52260</v>
      </c>
      <c r="AB2284" s="86">
        <f>TRUNC(AB2285+AB2286+AB2287+AB2288)</f>
        <v>56832</v>
      </c>
      <c r="AC2284" s="86">
        <f>TRUNC(AC2285+AC2286+AC2287+AC2288)</f>
        <v>16973</v>
      </c>
      <c r="AD2284" s="87"/>
    </row>
    <row r="2285" spans="2:30" ht="19.7" customHeight="1">
      <c r="B2285" s="88" t="s">
        <v>592</v>
      </c>
      <c r="C2285" s="89" t="s">
        <v>4</v>
      </c>
      <c r="D2285" s="471">
        <v>152200</v>
      </c>
      <c r="E2285" s="471"/>
      <c r="F2285" s="471"/>
      <c r="G2285" s="471"/>
      <c r="H2285" s="471"/>
      <c r="I2285" s="471" t="s">
        <v>593</v>
      </c>
      <c r="J2285" s="471"/>
      <c r="K2285" s="476">
        <f>[186]기계경비적용기준!D7</f>
        <v>1153.3</v>
      </c>
      <c r="L2285" s="471"/>
      <c r="M2285" s="471"/>
      <c r="N2285" s="84" t="s">
        <v>594</v>
      </c>
      <c r="O2285" s="471">
        <v>967</v>
      </c>
      <c r="P2285" s="471"/>
      <c r="Q2285" s="471"/>
      <c r="R2285" s="84" t="s">
        <v>594</v>
      </c>
      <c r="S2285" s="471" t="s">
        <v>595</v>
      </c>
      <c r="T2285" s="471"/>
      <c r="U2285" s="471"/>
      <c r="V2285" s="84"/>
      <c r="W2285" s="84"/>
      <c r="X2285" s="84"/>
      <c r="Y2285" s="84"/>
      <c r="Z2285" s="90"/>
      <c r="AA2285" s="91"/>
      <c r="AB2285" s="91"/>
      <c r="AC2285" s="91">
        <f>TRUNC(TRUNC(D2285*K2285)/1000) * 1000*O2285*0.0000001</f>
        <v>16973.9444</v>
      </c>
      <c r="AD2285" s="92" t="s">
        <v>4</v>
      </c>
    </row>
    <row r="2286" spans="2:30" ht="19.7" customHeight="1">
      <c r="B2286" s="88" t="s">
        <v>596</v>
      </c>
      <c r="C2286" s="89" t="s">
        <v>597</v>
      </c>
      <c r="D2286" s="470">
        <v>26.2</v>
      </c>
      <c r="E2286" s="471"/>
      <c r="F2286" s="471"/>
      <c r="G2286" s="471"/>
      <c r="H2286" s="84" t="s">
        <v>598</v>
      </c>
      <c r="I2286" s="84" t="s">
        <v>594</v>
      </c>
      <c r="J2286" s="471">
        <f>[186]자재단가!R6</f>
        <v>1496</v>
      </c>
      <c r="K2286" s="471"/>
      <c r="L2286" s="471"/>
      <c r="M2286" s="471"/>
      <c r="N2286" s="84"/>
      <c r="O2286" s="84"/>
      <c r="P2286" s="84"/>
      <c r="Q2286" s="84"/>
      <c r="R2286" s="84"/>
      <c r="S2286" s="84"/>
      <c r="T2286" s="84"/>
      <c r="U2286" s="84"/>
      <c r="V2286" s="84"/>
      <c r="W2286" s="84"/>
      <c r="X2286" s="84"/>
      <c r="Y2286" s="84"/>
      <c r="Z2286" s="90"/>
      <c r="AA2286" s="91"/>
      <c r="AB2286" s="91">
        <f>TRUNC(D2286*J2286,0)</f>
        <v>39195</v>
      </c>
      <c r="AC2286" s="91"/>
      <c r="AD2286" s="92" t="s">
        <v>4</v>
      </c>
    </row>
    <row r="2287" spans="2:30" ht="19.7" customHeight="1">
      <c r="B2287" s="88" t="s">
        <v>1475</v>
      </c>
      <c r="C2287" s="89" t="s">
        <v>600</v>
      </c>
      <c r="D2287" s="470">
        <v>45</v>
      </c>
      <c r="E2287" s="471"/>
      <c r="F2287" s="471"/>
      <c r="G2287" s="471"/>
      <c r="H2287" s="84" t="s">
        <v>601</v>
      </c>
      <c r="I2287" s="84" t="s">
        <v>594</v>
      </c>
      <c r="J2287" s="471">
        <f>AB2286</f>
        <v>39195</v>
      </c>
      <c r="K2287" s="471"/>
      <c r="L2287" s="471"/>
      <c r="M2287" s="471"/>
      <c r="N2287" s="84"/>
      <c r="O2287" s="84"/>
      <c r="P2287" s="84"/>
      <c r="Q2287" s="84"/>
      <c r="R2287" s="84"/>
      <c r="S2287" s="84"/>
      <c r="T2287" s="84"/>
      <c r="U2287" s="84"/>
      <c r="V2287" s="84"/>
      <c r="W2287" s="84"/>
      <c r="X2287" s="84"/>
      <c r="Y2287" s="84"/>
      <c r="Z2287" s="90"/>
      <c r="AA2287" s="91"/>
      <c r="AB2287" s="91">
        <f>TRUNC(D2287/100*J2287,0)</f>
        <v>17637</v>
      </c>
      <c r="AC2287" s="91"/>
      <c r="AD2287" s="92" t="s">
        <v>4</v>
      </c>
    </row>
    <row r="2288" spans="2:30" ht="19.7" customHeight="1">
      <c r="B2288" s="88" t="s">
        <v>1452</v>
      </c>
      <c r="C2288" s="89" t="s">
        <v>4</v>
      </c>
      <c r="D2288" s="472">
        <v>3</v>
      </c>
      <c r="E2288" s="471"/>
      <c r="F2288" s="471"/>
      <c r="G2288" s="84" t="s">
        <v>98</v>
      </c>
      <c r="H2288" s="84" t="s">
        <v>594</v>
      </c>
      <c r="I2288" s="471">
        <f>[186]노임단가!L67</f>
        <v>83617</v>
      </c>
      <c r="J2288" s="471"/>
      <c r="K2288" s="471"/>
      <c r="L2288" s="471"/>
      <c r="M2288" s="84" t="s">
        <v>594</v>
      </c>
      <c r="N2288" s="471" t="s">
        <v>603</v>
      </c>
      <c r="O2288" s="471"/>
      <c r="P2288" s="471"/>
      <c r="Q2288" s="471"/>
      <c r="R2288" s="471"/>
      <c r="S2288" s="471"/>
      <c r="T2288" s="471"/>
      <c r="U2288" s="471"/>
      <c r="V2288" s="471"/>
      <c r="W2288" s="84"/>
      <c r="X2288" s="84"/>
      <c r="Y2288" s="84"/>
      <c r="Z2288" s="90"/>
      <c r="AA2288" s="91">
        <f>TRUNC(D2288*I2288*[186]기계경비적용기준!E18,0)</f>
        <v>52260</v>
      </c>
      <c r="AB2288" s="91"/>
      <c r="AC2288" s="91"/>
      <c r="AD2288" s="92" t="s">
        <v>4</v>
      </c>
    </row>
    <row r="2289" spans="2:30" ht="19.7" customHeight="1">
      <c r="B2289" s="88" t="s">
        <v>4</v>
      </c>
      <c r="C2289" s="89" t="s">
        <v>4</v>
      </c>
      <c r="D2289" s="84"/>
      <c r="E2289" s="84"/>
      <c r="F2289" s="84"/>
      <c r="G2289" s="84"/>
      <c r="H2289" s="84"/>
      <c r="I2289" s="84"/>
      <c r="J2289" s="84"/>
      <c r="K2289" s="84"/>
      <c r="L2289" s="84"/>
      <c r="M2289" s="84"/>
      <c r="N2289" s="84"/>
      <c r="O2289" s="84"/>
      <c r="P2289" s="84"/>
      <c r="Q2289" s="84"/>
      <c r="R2289" s="84"/>
      <c r="S2289" s="84"/>
      <c r="T2289" s="84"/>
      <c r="U2289" s="84"/>
      <c r="V2289" s="84"/>
      <c r="W2289" s="84"/>
      <c r="X2289" s="84"/>
      <c r="Y2289" s="84"/>
      <c r="Z2289" s="90"/>
      <c r="AA2289" s="91"/>
      <c r="AB2289" s="91"/>
      <c r="AC2289" s="91"/>
      <c r="AD2289" s="92" t="s">
        <v>4</v>
      </c>
    </row>
    <row r="2290" spans="2:30" ht="19.7" customHeight="1">
      <c r="B2290" s="82" t="s">
        <v>1511</v>
      </c>
      <c r="C2290" s="83" t="s">
        <v>1512</v>
      </c>
      <c r="D2290" s="84"/>
      <c r="E2290" s="84"/>
      <c r="F2290" s="84"/>
      <c r="G2290" s="84"/>
      <c r="H2290" s="84"/>
      <c r="I2290" s="84"/>
      <c r="J2290" s="84"/>
      <c r="K2290" s="84"/>
      <c r="L2290" s="84"/>
      <c r="M2290" s="84"/>
      <c r="N2290" s="84"/>
      <c r="O2290" s="84"/>
      <c r="P2290" s="84"/>
      <c r="Q2290" s="84"/>
      <c r="R2290" s="84"/>
      <c r="S2290" s="84"/>
      <c r="T2290" s="84"/>
      <c r="U2290" s="84"/>
      <c r="V2290" s="84"/>
      <c r="W2290" s="84"/>
      <c r="X2290" s="84"/>
      <c r="Y2290" s="84"/>
      <c r="Z2290" s="85" t="str">
        <f>TEXT(AA2290+AB2290+AC2290,"#,##0")</f>
        <v>157,422</v>
      </c>
      <c r="AA2290" s="86">
        <f>TRUNC(AA2291+AA2292+AA2293+AA2294)</f>
        <v>83617</v>
      </c>
      <c r="AB2290" s="86">
        <f>TRUNC(AB2291+AB2292+AB2293+AB2294)</f>
        <v>56832</v>
      </c>
      <c r="AC2290" s="86">
        <f>TRUNC(AC2291+AC2292+AC2293+AC2294)</f>
        <v>16973</v>
      </c>
      <c r="AD2290" s="87"/>
    </row>
    <row r="2291" spans="2:30" ht="19.7" customHeight="1">
      <c r="B2291" s="88" t="s">
        <v>592</v>
      </c>
      <c r="C2291" s="89" t="s">
        <v>4</v>
      </c>
      <c r="D2291" s="471">
        <v>152200</v>
      </c>
      <c r="E2291" s="471"/>
      <c r="F2291" s="471"/>
      <c r="G2291" s="471"/>
      <c r="H2291" s="471"/>
      <c r="I2291" s="471" t="s">
        <v>593</v>
      </c>
      <c r="J2291" s="471"/>
      <c r="K2291" s="476">
        <f>[186]기계경비적용기준!D7</f>
        <v>1153.3</v>
      </c>
      <c r="L2291" s="471"/>
      <c r="M2291" s="471"/>
      <c r="N2291" s="84" t="s">
        <v>594</v>
      </c>
      <c r="O2291" s="471">
        <v>967</v>
      </c>
      <c r="P2291" s="471"/>
      <c r="Q2291" s="471"/>
      <c r="R2291" s="84" t="s">
        <v>594</v>
      </c>
      <c r="S2291" s="471" t="s">
        <v>595</v>
      </c>
      <c r="T2291" s="471"/>
      <c r="U2291" s="471"/>
      <c r="V2291" s="84"/>
      <c r="W2291" s="84"/>
      <c r="X2291" s="84"/>
      <c r="Y2291" s="84"/>
      <c r="Z2291" s="90"/>
      <c r="AA2291" s="91"/>
      <c r="AB2291" s="91"/>
      <c r="AC2291" s="91">
        <f>TRUNC(TRUNC(D2291*K2291)/1000) * 1000*O2291*0.0000001</f>
        <v>16973.9444</v>
      </c>
      <c r="AD2291" s="92" t="s">
        <v>4</v>
      </c>
    </row>
    <row r="2292" spans="2:30" ht="19.7" customHeight="1">
      <c r="B2292" s="88" t="s">
        <v>596</v>
      </c>
      <c r="C2292" s="89" t="s">
        <v>597</v>
      </c>
      <c r="D2292" s="470">
        <v>26.2</v>
      </c>
      <c r="E2292" s="471"/>
      <c r="F2292" s="471"/>
      <c r="G2292" s="471"/>
      <c r="H2292" s="84" t="s">
        <v>598</v>
      </c>
      <c r="I2292" s="84" t="s">
        <v>594</v>
      </c>
      <c r="J2292" s="471">
        <f>[186]자재단가!R6</f>
        <v>1496</v>
      </c>
      <c r="K2292" s="471"/>
      <c r="L2292" s="471"/>
      <c r="M2292" s="471"/>
      <c r="N2292" s="84"/>
      <c r="O2292" s="84"/>
      <c r="P2292" s="84"/>
      <c r="Q2292" s="84"/>
      <c r="R2292" s="84"/>
      <c r="S2292" s="84"/>
      <c r="T2292" s="84"/>
      <c r="U2292" s="84"/>
      <c r="V2292" s="84"/>
      <c r="W2292" s="84"/>
      <c r="X2292" s="84"/>
      <c r="Y2292" s="84"/>
      <c r="Z2292" s="90"/>
      <c r="AA2292" s="91"/>
      <c r="AB2292" s="91">
        <f>TRUNC(D2292*J2292,0)</f>
        <v>39195</v>
      </c>
      <c r="AC2292" s="91"/>
      <c r="AD2292" s="92" t="s">
        <v>4</v>
      </c>
    </row>
    <row r="2293" spans="2:30" ht="19.7" customHeight="1">
      <c r="B2293" s="88" t="s">
        <v>1475</v>
      </c>
      <c r="C2293" s="89" t="s">
        <v>600</v>
      </c>
      <c r="D2293" s="470">
        <v>45</v>
      </c>
      <c r="E2293" s="471"/>
      <c r="F2293" s="471"/>
      <c r="G2293" s="471"/>
      <c r="H2293" s="84" t="s">
        <v>601</v>
      </c>
      <c r="I2293" s="84" t="s">
        <v>594</v>
      </c>
      <c r="J2293" s="471">
        <f>AB2292</f>
        <v>39195</v>
      </c>
      <c r="K2293" s="471"/>
      <c r="L2293" s="471"/>
      <c r="M2293" s="471"/>
      <c r="N2293" s="84"/>
      <c r="O2293" s="84"/>
      <c r="P2293" s="84"/>
      <c r="Q2293" s="84"/>
      <c r="R2293" s="84"/>
      <c r="S2293" s="84"/>
      <c r="T2293" s="84"/>
      <c r="U2293" s="84"/>
      <c r="V2293" s="84"/>
      <c r="W2293" s="84"/>
      <c r="X2293" s="84"/>
      <c r="Y2293" s="84"/>
      <c r="Z2293" s="90"/>
      <c r="AA2293" s="91"/>
      <c r="AB2293" s="91">
        <f>TRUNC(D2293/100*J2293,0)</f>
        <v>17637</v>
      </c>
      <c r="AC2293" s="91"/>
      <c r="AD2293" s="92" t="s">
        <v>4</v>
      </c>
    </row>
    <row r="2294" spans="2:30" ht="19.7" customHeight="1">
      <c r="B2294" s="88" t="s">
        <v>1452</v>
      </c>
      <c r="C2294" s="89" t="s">
        <v>4</v>
      </c>
      <c r="D2294" s="472">
        <v>3</v>
      </c>
      <c r="E2294" s="471"/>
      <c r="F2294" s="471"/>
      <c r="G2294" s="84" t="s">
        <v>98</v>
      </c>
      <c r="H2294" s="84" t="s">
        <v>594</v>
      </c>
      <c r="I2294" s="471">
        <f>[186]노임단가!L67</f>
        <v>83617</v>
      </c>
      <c r="J2294" s="471"/>
      <c r="K2294" s="471"/>
      <c r="L2294" s="471"/>
      <c r="M2294" s="84" t="s">
        <v>594</v>
      </c>
      <c r="N2294" s="471" t="s">
        <v>1449</v>
      </c>
      <c r="O2294" s="471"/>
      <c r="P2294" s="471"/>
      <c r="Q2294" s="471"/>
      <c r="R2294" s="471"/>
      <c r="S2294" s="471"/>
      <c r="T2294" s="471"/>
      <c r="U2294" s="471"/>
      <c r="V2294" s="471"/>
      <c r="W2294" s="84"/>
      <c r="X2294" s="84"/>
      <c r="Y2294" s="84"/>
      <c r="Z2294" s="90"/>
      <c r="AA2294" s="91">
        <f>TRUNC(D2294*I2294*[186]기계경비적용기준!E19,0)</f>
        <v>83617</v>
      </c>
      <c r="AB2294" s="91"/>
      <c r="AC2294" s="91"/>
      <c r="AD2294" s="92" t="s">
        <v>4</v>
      </c>
    </row>
    <row r="2295" spans="2:30" ht="19.7" customHeight="1">
      <c r="B2295" s="88" t="s">
        <v>4</v>
      </c>
      <c r="C2295" s="89" t="s">
        <v>4</v>
      </c>
      <c r="D2295" s="84"/>
      <c r="E2295" s="84"/>
      <c r="F2295" s="84"/>
      <c r="G2295" s="84"/>
      <c r="H2295" s="84"/>
      <c r="I2295" s="84"/>
      <c r="J2295" s="84"/>
      <c r="K2295" s="84"/>
      <c r="L2295" s="84"/>
      <c r="M2295" s="84"/>
      <c r="N2295" s="84"/>
      <c r="O2295" s="84"/>
      <c r="P2295" s="84"/>
      <c r="Q2295" s="84"/>
      <c r="R2295" s="84"/>
      <c r="S2295" s="84"/>
      <c r="T2295" s="84"/>
      <c r="U2295" s="84"/>
      <c r="V2295" s="84"/>
      <c r="W2295" s="84"/>
      <c r="X2295" s="84"/>
      <c r="Y2295" s="84"/>
      <c r="Z2295" s="90"/>
      <c r="AA2295" s="91"/>
      <c r="AB2295" s="91"/>
      <c r="AC2295" s="91"/>
      <c r="AD2295" s="92" t="s">
        <v>4</v>
      </c>
    </row>
    <row r="2296" spans="2:30" ht="19.7" customHeight="1">
      <c r="B2296" s="82" t="s">
        <v>1513</v>
      </c>
      <c r="C2296" s="83" t="s">
        <v>1514</v>
      </c>
      <c r="D2296" s="84"/>
      <c r="E2296" s="84"/>
      <c r="F2296" s="84"/>
      <c r="G2296" s="84"/>
      <c r="H2296" s="84"/>
      <c r="I2296" s="84"/>
      <c r="J2296" s="84"/>
      <c r="K2296" s="84"/>
      <c r="L2296" s="84"/>
      <c r="M2296" s="84"/>
      <c r="N2296" s="84"/>
      <c r="O2296" s="84"/>
      <c r="P2296" s="84"/>
      <c r="Q2296" s="84"/>
      <c r="R2296" s="84"/>
      <c r="S2296" s="84"/>
      <c r="T2296" s="84"/>
      <c r="U2296" s="84"/>
      <c r="V2296" s="84"/>
      <c r="W2296" s="84"/>
      <c r="X2296" s="84"/>
      <c r="Y2296" s="84"/>
      <c r="Z2296" s="85" t="str">
        <f>TEXT(AA2296+AB2296+AC2296,"#,##0")</f>
        <v>136,517</v>
      </c>
      <c r="AA2296" s="86">
        <f>TRUNC(AA2297+AA2298+AA2299+AA2300)</f>
        <v>62712</v>
      </c>
      <c r="AB2296" s="86">
        <f>TRUNC(AB2297+AB2298+AB2299+AB2300)</f>
        <v>56832</v>
      </c>
      <c r="AC2296" s="86">
        <f>TRUNC(AC2297+AC2298+AC2299+AC2300)</f>
        <v>16973</v>
      </c>
      <c r="AD2296" s="87"/>
    </row>
    <row r="2297" spans="2:30" ht="19.7" customHeight="1">
      <c r="B2297" s="101" t="s">
        <v>592</v>
      </c>
      <c r="C2297" s="102" t="s">
        <v>4</v>
      </c>
      <c r="D2297" s="477">
        <v>152200</v>
      </c>
      <c r="E2297" s="477"/>
      <c r="F2297" s="477"/>
      <c r="G2297" s="477"/>
      <c r="H2297" s="477"/>
      <c r="I2297" s="477" t="s">
        <v>593</v>
      </c>
      <c r="J2297" s="477"/>
      <c r="K2297" s="480">
        <f>[186]기계경비적용기준!D7</f>
        <v>1153.3</v>
      </c>
      <c r="L2297" s="477"/>
      <c r="M2297" s="477"/>
      <c r="N2297" s="103" t="s">
        <v>594</v>
      </c>
      <c r="O2297" s="477">
        <v>967</v>
      </c>
      <c r="P2297" s="477"/>
      <c r="Q2297" s="477"/>
      <c r="R2297" s="103" t="s">
        <v>594</v>
      </c>
      <c r="S2297" s="477" t="s">
        <v>595</v>
      </c>
      <c r="T2297" s="477"/>
      <c r="U2297" s="477"/>
      <c r="V2297" s="103"/>
      <c r="W2297" s="103"/>
      <c r="X2297" s="103"/>
      <c r="Y2297" s="103"/>
      <c r="Z2297" s="104"/>
      <c r="AA2297" s="105"/>
      <c r="AB2297" s="105"/>
      <c r="AC2297" s="105">
        <f>TRUNC(TRUNC(D2297*K2297)/1000) * 1000*O2297*0.0000001</f>
        <v>16973.9444</v>
      </c>
      <c r="AD2297" s="106" t="s">
        <v>4</v>
      </c>
    </row>
    <row r="2298" spans="2:30" ht="19.7" customHeight="1">
      <c r="B2298" s="88" t="s">
        <v>596</v>
      </c>
      <c r="C2298" s="89" t="s">
        <v>597</v>
      </c>
      <c r="D2298" s="470">
        <v>26.2</v>
      </c>
      <c r="E2298" s="471"/>
      <c r="F2298" s="471"/>
      <c r="G2298" s="471"/>
      <c r="H2298" s="84" t="s">
        <v>598</v>
      </c>
      <c r="I2298" s="84" t="s">
        <v>594</v>
      </c>
      <c r="J2298" s="471">
        <f>[186]자재단가!R6</f>
        <v>1496</v>
      </c>
      <c r="K2298" s="471"/>
      <c r="L2298" s="471"/>
      <c r="M2298" s="471"/>
      <c r="N2298" s="84"/>
      <c r="O2298" s="84"/>
      <c r="P2298" s="84"/>
      <c r="Q2298" s="84"/>
      <c r="R2298" s="84"/>
      <c r="S2298" s="84"/>
      <c r="T2298" s="84"/>
      <c r="U2298" s="84"/>
      <c r="V2298" s="84"/>
      <c r="W2298" s="84"/>
      <c r="X2298" s="84"/>
      <c r="Y2298" s="84"/>
      <c r="Z2298" s="90"/>
      <c r="AA2298" s="91"/>
      <c r="AB2298" s="91">
        <f>TRUNC(D2298*J2298,0)</f>
        <v>39195</v>
      </c>
      <c r="AC2298" s="91"/>
      <c r="AD2298" s="92" t="s">
        <v>4</v>
      </c>
    </row>
    <row r="2299" spans="2:30" ht="19.7" customHeight="1">
      <c r="B2299" s="88" t="s">
        <v>1475</v>
      </c>
      <c r="C2299" s="89" t="s">
        <v>600</v>
      </c>
      <c r="D2299" s="470">
        <v>45</v>
      </c>
      <c r="E2299" s="471"/>
      <c r="F2299" s="471"/>
      <c r="G2299" s="471"/>
      <c r="H2299" s="84" t="s">
        <v>601</v>
      </c>
      <c r="I2299" s="84" t="s">
        <v>594</v>
      </c>
      <c r="J2299" s="471">
        <f>AB2298</f>
        <v>39195</v>
      </c>
      <c r="K2299" s="471"/>
      <c r="L2299" s="471"/>
      <c r="M2299" s="471"/>
      <c r="N2299" s="84"/>
      <c r="O2299" s="84"/>
      <c r="P2299" s="84"/>
      <c r="Q2299" s="84"/>
      <c r="R2299" s="84"/>
      <c r="S2299" s="84"/>
      <c r="T2299" s="84"/>
      <c r="U2299" s="84"/>
      <c r="V2299" s="84"/>
      <c r="W2299" s="84"/>
      <c r="X2299" s="84"/>
      <c r="Y2299" s="84"/>
      <c r="Z2299" s="90"/>
      <c r="AA2299" s="91"/>
      <c r="AB2299" s="91">
        <f>TRUNC(D2299/100*J2299,0)</f>
        <v>17637</v>
      </c>
      <c r="AC2299" s="91"/>
      <c r="AD2299" s="92" t="s">
        <v>4</v>
      </c>
    </row>
    <row r="2300" spans="2:30" ht="19.7" customHeight="1">
      <c r="B2300" s="88" t="s">
        <v>1452</v>
      </c>
      <c r="C2300" s="89" t="s">
        <v>4</v>
      </c>
      <c r="D2300" s="472">
        <v>3</v>
      </c>
      <c r="E2300" s="471"/>
      <c r="F2300" s="471"/>
      <c r="G2300" s="84" t="s">
        <v>98</v>
      </c>
      <c r="H2300" s="84" t="s">
        <v>594</v>
      </c>
      <c r="I2300" s="471">
        <f>[186]노임단가!L67</f>
        <v>83617</v>
      </c>
      <c r="J2300" s="471"/>
      <c r="K2300" s="471"/>
      <c r="L2300" s="471"/>
      <c r="M2300" s="84" t="s">
        <v>594</v>
      </c>
      <c r="N2300" s="471" t="s">
        <v>1480</v>
      </c>
      <c r="O2300" s="471"/>
      <c r="P2300" s="471"/>
      <c r="Q2300" s="471"/>
      <c r="R2300" s="471"/>
      <c r="S2300" s="471"/>
      <c r="T2300" s="471"/>
      <c r="U2300" s="471"/>
      <c r="V2300" s="471"/>
      <c r="W2300" s="84"/>
      <c r="X2300" s="84"/>
      <c r="Y2300" s="84"/>
      <c r="Z2300" s="90"/>
      <c r="AA2300" s="91">
        <f>TRUNC(D2300*I2300*[186]기계경비적용기준!E20,0)</f>
        <v>62712</v>
      </c>
      <c r="AB2300" s="91"/>
      <c r="AC2300" s="91"/>
      <c r="AD2300" s="92" t="s">
        <v>4</v>
      </c>
    </row>
    <row r="2301" spans="2:30" ht="19.7" customHeight="1">
      <c r="B2301" s="88" t="s">
        <v>4</v>
      </c>
      <c r="C2301" s="89" t="s">
        <v>4</v>
      </c>
      <c r="D2301" s="84"/>
      <c r="E2301" s="84"/>
      <c r="F2301" s="84"/>
      <c r="G2301" s="84"/>
      <c r="H2301" s="84"/>
      <c r="I2301" s="84"/>
      <c r="J2301" s="84"/>
      <c r="K2301" s="84"/>
      <c r="L2301" s="84"/>
      <c r="M2301" s="84"/>
      <c r="N2301" s="84"/>
      <c r="O2301" s="84"/>
      <c r="P2301" s="84"/>
      <c r="Q2301" s="84"/>
      <c r="R2301" s="84"/>
      <c r="S2301" s="84"/>
      <c r="T2301" s="84"/>
      <c r="U2301" s="84"/>
      <c r="V2301" s="84"/>
      <c r="W2301" s="84"/>
      <c r="X2301" s="84"/>
      <c r="Y2301" s="84"/>
      <c r="Z2301" s="90"/>
      <c r="AA2301" s="91"/>
      <c r="AB2301" s="91"/>
      <c r="AC2301" s="91"/>
      <c r="AD2301" s="92" t="s">
        <v>4</v>
      </c>
    </row>
    <row r="2302" spans="2:30" ht="19.7" customHeight="1">
      <c r="B2302" s="82" t="s">
        <v>1515</v>
      </c>
      <c r="C2302" s="83" t="s">
        <v>1516</v>
      </c>
      <c r="D2302" s="84"/>
      <c r="E2302" s="84"/>
      <c r="F2302" s="84"/>
      <c r="G2302" s="84"/>
      <c r="H2302" s="84"/>
      <c r="I2302" s="84"/>
      <c r="J2302" s="84"/>
      <c r="K2302" s="84"/>
      <c r="L2302" s="84"/>
      <c r="M2302" s="84"/>
      <c r="N2302" s="84"/>
      <c r="O2302" s="84"/>
      <c r="P2302" s="84"/>
      <c r="Q2302" s="84"/>
      <c r="R2302" s="84"/>
      <c r="S2302" s="84"/>
      <c r="T2302" s="84"/>
      <c r="U2302" s="84"/>
      <c r="V2302" s="84"/>
      <c r="W2302" s="84"/>
      <c r="X2302" s="84"/>
      <c r="Y2302" s="84"/>
      <c r="Z2302" s="85" t="str">
        <f>TEXT(AA2302+AB2302+AC2302,"#,##0")</f>
        <v>148,722</v>
      </c>
      <c r="AA2302" s="86">
        <f>TRUNC(AA2303+AA2304+AA2305+AA2306)</f>
        <v>52260</v>
      </c>
      <c r="AB2302" s="86">
        <f>TRUNC(AB2303+AB2304+AB2305+AB2306)</f>
        <v>74057</v>
      </c>
      <c r="AC2302" s="86">
        <f>TRUNC(AC2303+AC2304+AC2305+AC2306)</f>
        <v>22405</v>
      </c>
      <c r="AD2302" s="87"/>
    </row>
    <row r="2303" spans="2:30" ht="19.7" customHeight="1">
      <c r="B2303" s="88" t="s">
        <v>592</v>
      </c>
      <c r="C2303" s="89" t="s">
        <v>4</v>
      </c>
      <c r="D2303" s="471">
        <v>200904</v>
      </c>
      <c r="E2303" s="471"/>
      <c r="F2303" s="471"/>
      <c r="G2303" s="471"/>
      <c r="H2303" s="471"/>
      <c r="I2303" s="471" t="s">
        <v>593</v>
      </c>
      <c r="J2303" s="471"/>
      <c r="K2303" s="476">
        <f>[186]기계경비적용기준!D7</f>
        <v>1153.3</v>
      </c>
      <c r="L2303" s="471"/>
      <c r="M2303" s="471"/>
      <c r="N2303" s="84" t="s">
        <v>594</v>
      </c>
      <c r="O2303" s="471">
        <v>967</v>
      </c>
      <c r="P2303" s="471"/>
      <c r="Q2303" s="471"/>
      <c r="R2303" s="84" t="s">
        <v>594</v>
      </c>
      <c r="S2303" s="471" t="s">
        <v>595</v>
      </c>
      <c r="T2303" s="471"/>
      <c r="U2303" s="471"/>
      <c r="V2303" s="84"/>
      <c r="W2303" s="84"/>
      <c r="X2303" s="84"/>
      <c r="Y2303" s="84"/>
      <c r="Z2303" s="90"/>
      <c r="AA2303" s="91"/>
      <c r="AB2303" s="91"/>
      <c r="AC2303" s="91">
        <f>TRUNC(TRUNC(D2303*K2303)/1000) * 1000*O2303*0.0000001</f>
        <v>22405.5834</v>
      </c>
      <c r="AD2303" s="92" t="s">
        <v>4</v>
      </c>
    </row>
    <row r="2304" spans="2:30" ht="19.7" customHeight="1">
      <c r="B2304" s="88" t="s">
        <v>596</v>
      </c>
      <c r="C2304" s="89" t="s">
        <v>597</v>
      </c>
      <c r="D2304" s="470">
        <v>36.4</v>
      </c>
      <c r="E2304" s="471"/>
      <c r="F2304" s="471"/>
      <c r="G2304" s="471"/>
      <c r="H2304" s="84" t="s">
        <v>598</v>
      </c>
      <c r="I2304" s="84" t="s">
        <v>594</v>
      </c>
      <c r="J2304" s="471">
        <f>[186]자재단가!R6</f>
        <v>1496</v>
      </c>
      <c r="K2304" s="471"/>
      <c r="L2304" s="471"/>
      <c r="M2304" s="471"/>
      <c r="N2304" s="84"/>
      <c r="O2304" s="84"/>
      <c r="P2304" s="84"/>
      <c r="Q2304" s="84"/>
      <c r="R2304" s="84"/>
      <c r="S2304" s="84"/>
      <c r="T2304" s="84"/>
      <c r="U2304" s="84"/>
      <c r="V2304" s="84"/>
      <c r="W2304" s="84"/>
      <c r="X2304" s="84"/>
      <c r="Y2304" s="84"/>
      <c r="Z2304" s="90"/>
      <c r="AA2304" s="91"/>
      <c r="AB2304" s="91">
        <f>TRUNC(D2304*J2304,0)</f>
        <v>54454</v>
      </c>
      <c r="AC2304" s="91"/>
      <c r="AD2304" s="92" t="s">
        <v>4</v>
      </c>
    </row>
    <row r="2305" spans="2:30" ht="19.7" customHeight="1">
      <c r="B2305" s="88" t="s">
        <v>1475</v>
      </c>
      <c r="C2305" s="89" t="s">
        <v>600</v>
      </c>
      <c r="D2305" s="470">
        <v>36</v>
      </c>
      <c r="E2305" s="471"/>
      <c r="F2305" s="471"/>
      <c r="G2305" s="471"/>
      <c r="H2305" s="84" t="s">
        <v>601</v>
      </c>
      <c r="I2305" s="84" t="s">
        <v>594</v>
      </c>
      <c r="J2305" s="471">
        <f>AB2304</f>
        <v>54454</v>
      </c>
      <c r="K2305" s="471"/>
      <c r="L2305" s="471"/>
      <c r="M2305" s="471"/>
      <c r="N2305" s="84"/>
      <c r="O2305" s="84"/>
      <c r="P2305" s="84"/>
      <c r="Q2305" s="84"/>
      <c r="R2305" s="84"/>
      <c r="S2305" s="84"/>
      <c r="T2305" s="84"/>
      <c r="U2305" s="84"/>
      <c r="V2305" s="84"/>
      <c r="W2305" s="84"/>
      <c r="X2305" s="84"/>
      <c r="Y2305" s="84"/>
      <c r="Z2305" s="90"/>
      <c r="AA2305" s="91"/>
      <c r="AB2305" s="91">
        <f>TRUNC(D2305/100*J2305,0)</f>
        <v>19603</v>
      </c>
      <c r="AC2305" s="91"/>
      <c r="AD2305" s="92" t="s">
        <v>4</v>
      </c>
    </row>
    <row r="2306" spans="2:30" ht="19.7" customHeight="1">
      <c r="B2306" s="88" t="s">
        <v>1452</v>
      </c>
      <c r="C2306" s="89" t="s">
        <v>4</v>
      </c>
      <c r="D2306" s="472">
        <v>3</v>
      </c>
      <c r="E2306" s="471"/>
      <c r="F2306" s="471"/>
      <c r="G2306" s="84" t="s">
        <v>98</v>
      </c>
      <c r="H2306" s="84" t="s">
        <v>594</v>
      </c>
      <c r="I2306" s="471">
        <f>[186]노임단가!L67</f>
        <v>83617</v>
      </c>
      <c r="J2306" s="471"/>
      <c r="K2306" s="471"/>
      <c r="L2306" s="471"/>
      <c r="M2306" s="84" t="s">
        <v>594</v>
      </c>
      <c r="N2306" s="471" t="s">
        <v>603</v>
      </c>
      <c r="O2306" s="471"/>
      <c r="P2306" s="471"/>
      <c r="Q2306" s="471"/>
      <c r="R2306" s="471"/>
      <c r="S2306" s="471"/>
      <c r="T2306" s="471"/>
      <c r="U2306" s="471"/>
      <c r="V2306" s="471"/>
      <c r="W2306" s="84"/>
      <c r="X2306" s="84"/>
      <c r="Y2306" s="84"/>
      <c r="Z2306" s="90"/>
      <c r="AA2306" s="91">
        <f>TRUNC(D2306*I2306*[186]기계경비적용기준!E18,0)</f>
        <v>52260</v>
      </c>
      <c r="AB2306" s="91"/>
      <c r="AC2306" s="91"/>
      <c r="AD2306" s="92" t="s">
        <v>4</v>
      </c>
    </row>
    <row r="2307" spans="2:30" ht="19.7" customHeight="1">
      <c r="B2307" s="88" t="s">
        <v>4</v>
      </c>
      <c r="C2307" s="89" t="s">
        <v>4</v>
      </c>
      <c r="D2307" s="84"/>
      <c r="E2307" s="84"/>
      <c r="F2307" s="84"/>
      <c r="G2307" s="84"/>
      <c r="H2307" s="84"/>
      <c r="I2307" s="84"/>
      <c r="J2307" s="84"/>
      <c r="K2307" s="84"/>
      <c r="L2307" s="84"/>
      <c r="M2307" s="84"/>
      <c r="N2307" s="84"/>
      <c r="O2307" s="84"/>
      <c r="P2307" s="84"/>
      <c r="Q2307" s="84"/>
      <c r="R2307" s="84"/>
      <c r="S2307" s="84"/>
      <c r="T2307" s="84"/>
      <c r="U2307" s="84"/>
      <c r="V2307" s="84"/>
      <c r="W2307" s="84"/>
      <c r="X2307" s="84"/>
      <c r="Y2307" s="84"/>
      <c r="Z2307" s="90"/>
      <c r="AA2307" s="91"/>
      <c r="AB2307" s="91"/>
      <c r="AC2307" s="91"/>
      <c r="AD2307" s="92" t="s">
        <v>4</v>
      </c>
    </row>
    <row r="2308" spans="2:30" ht="19.7" customHeight="1">
      <c r="B2308" s="82" t="s">
        <v>1517</v>
      </c>
      <c r="C2308" s="83" t="s">
        <v>1518</v>
      </c>
      <c r="D2308" s="84"/>
      <c r="E2308" s="84"/>
      <c r="F2308" s="84"/>
      <c r="G2308" s="84"/>
      <c r="H2308" s="84"/>
      <c r="I2308" s="84"/>
      <c r="J2308" s="84"/>
      <c r="K2308" s="84"/>
      <c r="L2308" s="84"/>
      <c r="M2308" s="84"/>
      <c r="N2308" s="84"/>
      <c r="O2308" s="84"/>
      <c r="P2308" s="84"/>
      <c r="Q2308" s="84"/>
      <c r="R2308" s="84"/>
      <c r="S2308" s="84"/>
      <c r="T2308" s="84"/>
      <c r="U2308" s="84"/>
      <c r="V2308" s="84"/>
      <c r="W2308" s="84"/>
      <c r="X2308" s="84"/>
      <c r="Y2308" s="84"/>
      <c r="Z2308" s="85" t="str">
        <f>TEXT(AA2308+AB2308+AC2308,"#,##0")</f>
        <v>180,079</v>
      </c>
      <c r="AA2308" s="86">
        <f>TRUNC(AA2309+AA2310+AA2311+AA2312)</f>
        <v>83617</v>
      </c>
      <c r="AB2308" s="86">
        <f>TRUNC(AB2309+AB2310+AB2311+AB2312)</f>
        <v>74057</v>
      </c>
      <c r="AC2308" s="86">
        <f>TRUNC(AC2309+AC2310+AC2311+AC2312)</f>
        <v>22405</v>
      </c>
      <c r="AD2308" s="87"/>
    </row>
    <row r="2309" spans="2:30" ht="19.7" customHeight="1">
      <c r="B2309" s="88" t="s">
        <v>592</v>
      </c>
      <c r="C2309" s="89" t="s">
        <v>4</v>
      </c>
      <c r="D2309" s="471">
        <v>200904</v>
      </c>
      <c r="E2309" s="471"/>
      <c r="F2309" s="471"/>
      <c r="G2309" s="471"/>
      <c r="H2309" s="471"/>
      <c r="I2309" s="471" t="s">
        <v>593</v>
      </c>
      <c r="J2309" s="471"/>
      <c r="K2309" s="476">
        <f>[186]기계경비적용기준!D7</f>
        <v>1153.3</v>
      </c>
      <c r="L2309" s="471"/>
      <c r="M2309" s="471"/>
      <c r="N2309" s="84" t="s">
        <v>594</v>
      </c>
      <c r="O2309" s="471">
        <v>967</v>
      </c>
      <c r="P2309" s="471"/>
      <c r="Q2309" s="471"/>
      <c r="R2309" s="84" t="s">
        <v>594</v>
      </c>
      <c r="S2309" s="471" t="s">
        <v>595</v>
      </c>
      <c r="T2309" s="471"/>
      <c r="U2309" s="471"/>
      <c r="V2309" s="84"/>
      <c r="W2309" s="84"/>
      <c r="X2309" s="84"/>
      <c r="Y2309" s="84"/>
      <c r="Z2309" s="90"/>
      <c r="AA2309" s="91"/>
      <c r="AB2309" s="91"/>
      <c r="AC2309" s="91">
        <f>TRUNC(TRUNC(D2309*K2309)/1000) * 1000*O2309*0.0000001</f>
        <v>22405.5834</v>
      </c>
      <c r="AD2309" s="92" t="s">
        <v>4</v>
      </c>
    </row>
    <row r="2310" spans="2:30" ht="19.7" customHeight="1">
      <c r="B2310" s="88" t="s">
        <v>596</v>
      </c>
      <c r="C2310" s="89" t="s">
        <v>597</v>
      </c>
      <c r="D2310" s="470">
        <v>36.4</v>
      </c>
      <c r="E2310" s="471"/>
      <c r="F2310" s="471"/>
      <c r="G2310" s="471"/>
      <c r="H2310" s="84" t="s">
        <v>598</v>
      </c>
      <c r="I2310" s="84" t="s">
        <v>594</v>
      </c>
      <c r="J2310" s="471">
        <f>[186]자재단가!R6</f>
        <v>1496</v>
      </c>
      <c r="K2310" s="471"/>
      <c r="L2310" s="471"/>
      <c r="M2310" s="471"/>
      <c r="N2310" s="84"/>
      <c r="O2310" s="84"/>
      <c r="P2310" s="84"/>
      <c r="Q2310" s="84"/>
      <c r="R2310" s="84"/>
      <c r="S2310" s="84"/>
      <c r="T2310" s="84"/>
      <c r="U2310" s="84"/>
      <c r="V2310" s="84"/>
      <c r="W2310" s="84"/>
      <c r="X2310" s="84"/>
      <c r="Y2310" s="84"/>
      <c r="Z2310" s="90"/>
      <c r="AA2310" s="91"/>
      <c r="AB2310" s="91">
        <f>TRUNC(D2310*J2310,0)</f>
        <v>54454</v>
      </c>
      <c r="AC2310" s="91"/>
      <c r="AD2310" s="92" t="s">
        <v>4</v>
      </c>
    </row>
    <row r="2311" spans="2:30" ht="19.7" customHeight="1">
      <c r="B2311" s="88" t="s">
        <v>1475</v>
      </c>
      <c r="C2311" s="89" t="s">
        <v>600</v>
      </c>
      <c r="D2311" s="470">
        <v>36</v>
      </c>
      <c r="E2311" s="471"/>
      <c r="F2311" s="471"/>
      <c r="G2311" s="471"/>
      <c r="H2311" s="84" t="s">
        <v>601</v>
      </c>
      <c r="I2311" s="84" t="s">
        <v>594</v>
      </c>
      <c r="J2311" s="471">
        <f>AB2310</f>
        <v>54454</v>
      </c>
      <c r="K2311" s="471"/>
      <c r="L2311" s="471"/>
      <c r="M2311" s="471"/>
      <c r="N2311" s="84"/>
      <c r="O2311" s="84"/>
      <c r="P2311" s="84"/>
      <c r="Q2311" s="84"/>
      <c r="R2311" s="84"/>
      <c r="S2311" s="84"/>
      <c r="T2311" s="84"/>
      <c r="U2311" s="84"/>
      <c r="V2311" s="84"/>
      <c r="W2311" s="84"/>
      <c r="X2311" s="84"/>
      <c r="Y2311" s="84"/>
      <c r="Z2311" s="90"/>
      <c r="AA2311" s="91"/>
      <c r="AB2311" s="91">
        <f>TRUNC(D2311/100*J2311,0)</f>
        <v>19603</v>
      </c>
      <c r="AC2311" s="91"/>
      <c r="AD2311" s="92" t="s">
        <v>4</v>
      </c>
    </row>
    <row r="2312" spans="2:30" ht="19.7" customHeight="1">
      <c r="B2312" s="88" t="s">
        <v>1452</v>
      </c>
      <c r="C2312" s="89" t="s">
        <v>4</v>
      </c>
      <c r="D2312" s="472">
        <v>3</v>
      </c>
      <c r="E2312" s="471"/>
      <c r="F2312" s="471"/>
      <c r="G2312" s="84" t="s">
        <v>98</v>
      </c>
      <c r="H2312" s="84" t="s">
        <v>594</v>
      </c>
      <c r="I2312" s="471">
        <f>[186]노임단가!L67</f>
        <v>83617</v>
      </c>
      <c r="J2312" s="471"/>
      <c r="K2312" s="471"/>
      <c r="L2312" s="471"/>
      <c r="M2312" s="84" t="s">
        <v>594</v>
      </c>
      <c r="N2312" s="471" t="s">
        <v>1449</v>
      </c>
      <c r="O2312" s="471"/>
      <c r="P2312" s="471"/>
      <c r="Q2312" s="471"/>
      <c r="R2312" s="471"/>
      <c r="S2312" s="471"/>
      <c r="T2312" s="471"/>
      <c r="U2312" s="471"/>
      <c r="V2312" s="471"/>
      <c r="W2312" s="84"/>
      <c r="X2312" s="84"/>
      <c r="Y2312" s="84"/>
      <c r="Z2312" s="90"/>
      <c r="AA2312" s="91">
        <f>TRUNC(D2312*I2312*[186]기계경비적용기준!E19,0)</f>
        <v>83617</v>
      </c>
      <c r="AB2312" s="91"/>
      <c r="AC2312" s="91"/>
      <c r="AD2312" s="92" t="s">
        <v>4</v>
      </c>
    </row>
    <row r="2313" spans="2:30" ht="19.7" customHeight="1">
      <c r="B2313" s="88" t="s">
        <v>4</v>
      </c>
      <c r="C2313" s="89" t="s">
        <v>4</v>
      </c>
      <c r="D2313" s="84"/>
      <c r="E2313" s="84"/>
      <c r="F2313" s="84"/>
      <c r="G2313" s="84"/>
      <c r="H2313" s="84"/>
      <c r="I2313" s="84"/>
      <c r="J2313" s="84"/>
      <c r="K2313" s="84"/>
      <c r="L2313" s="84"/>
      <c r="M2313" s="84"/>
      <c r="N2313" s="84"/>
      <c r="O2313" s="84"/>
      <c r="P2313" s="84"/>
      <c r="Q2313" s="84"/>
      <c r="R2313" s="84"/>
      <c r="S2313" s="84"/>
      <c r="T2313" s="84"/>
      <c r="U2313" s="84"/>
      <c r="V2313" s="84"/>
      <c r="W2313" s="84"/>
      <c r="X2313" s="84"/>
      <c r="Y2313" s="84"/>
      <c r="Z2313" s="90"/>
      <c r="AA2313" s="91"/>
      <c r="AB2313" s="91"/>
      <c r="AC2313" s="91"/>
      <c r="AD2313" s="92" t="s">
        <v>4</v>
      </c>
    </row>
    <row r="2314" spans="2:30" ht="19.7" customHeight="1">
      <c r="B2314" s="82" t="s">
        <v>1519</v>
      </c>
      <c r="C2314" s="83" t="s">
        <v>1520</v>
      </c>
      <c r="D2314" s="84"/>
      <c r="E2314" s="84"/>
      <c r="F2314" s="84"/>
      <c r="G2314" s="84"/>
      <c r="H2314" s="84"/>
      <c r="I2314" s="84"/>
      <c r="J2314" s="84"/>
      <c r="K2314" s="84"/>
      <c r="L2314" s="84"/>
      <c r="M2314" s="84"/>
      <c r="N2314" s="84"/>
      <c r="O2314" s="84"/>
      <c r="P2314" s="84"/>
      <c r="Q2314" s="84"/>
      <c r="R2314" s="84"/>
      <c r="S2314" s="84"/>
      <c r="T2314" s="84"/>
      <c r="U2314" s="84"/>
      <c r="V2314" s="84"/>
      <c r="W2314" s="84"/>
      <c r="X2314" s="84"/>
      <c r="Y2314" s="84"/>
      <c r="Z2314" s="85" t="str">
        <f>TEXT(AA2314+AB2314+AC2314,"#,##0")</f>
        <v>159,174</v>
      </c>
      <c r="AA2314" s="86">
        <f>TRUNC(AA2315+AA2316+AA2317+AA2318)</f>
        <v>62712</v>
      </c>
      <c r="AB2314" s="86">
        <f>TRUNC(AB2315+AB2316+AB2317+AB2318)</f>
        <v>74057</v>
      </c>
      <c r="AC2314" s="86">
        <f>TRUNC(AC2315+AC2316+AC2317+AC2318)</f>
        <v>22405</v>
      </c>
      <c r="AD2314" s="87"/>
    </row>
    <row r="2315" spans="2:30" ht="19.7" customHeight="1">
      <c r="B2315" s="88" t="s">
        <v>592</v>
      </c>
      <c r="C2315" s="89" t="s">
        <v>4</v>
      </c>
      <c r="D2315" s="471">
        <v>200904</v>
      </c>
      <c r="E2315" s="471"/>
      <c r="F2315" s="471"/>
      <c r="G2315" s="471"/>
      <c r="H2315" s="471"/>
      <c r="I2315" s="471" t="s">
        <v>593</v>
      </c>
      <c r="J2315" s="471"/>
      <c r="K2315" s="476">
        <f>[186]기계경비적용기준!D7</f>
        <v>1153.3</v>
      </c>
      <c r="L2315" s="471"/>
      <c r="M2315" s="471"/>
      <c r="N2315" s="84" t="s">
        <v>594</v>
      </c>
      <c r="O2315" s="471">
        <v>967</v>
      </c>
      <c r="P2315" s="471"/>
      <c r="Q2315" s="471"/>
      <c r="R2315" s="84" t="s">
        <v>594</v>
      </c>
      <c r="S2315" s="471" t="s">
        <v>595</v>
      </c>
      <c r="T2315" s="471"/>
      <c r="U2315" s="471"/>
      <c r="V2315" s="84"/>
      <c r="W2315" s="84"/>
      <c r="X2315" s="84"/>
      <c r="Y2315" s="84"/>
      <c r="Z2315" s="90"/>
      <c r="AA2315" s="91"/>
      <c r="AB2315" s="91"/>
      <c r="AC2315" s="91">
        <f>TRUNC(TRUNC(D2315*K2315)/1000) * 1000*O2315*0.0000001</f>
        <v>22405.5834</v>
      </c>
      <c r="AD2315" s="92" t="s">
        <v>4</v>
      </c>
    </row>
    <row r="2316" spans="2:30" ht="19.7" customHeight="1">
      <c r="B2316" s="88" t="s">
        <v>596</v>
      </c>
      <c r="C2316" s="89" t="s">
        <v>597</v>
      </c>
      <c r="D2316" s="470">
        <v>36.4</v>
      </c>
      <c r="E2316" s="471"/>
      <c r="F2316" s="471"/>
      <c r="G2316" s="471"/>
      <c r="H2316" s="84" t="s">
        <v>598</v>
      </c>
      <c r="I2316" s="84" t="s">
        <v>594</v>
      </c>
      <c r="J2316" s="471">
        <f>[186]자재단가!R6</f>
        <v>1496</v>
      </c>
      <c r="K2316" s="471"/>
      <c r="L2316" s="471"/>
      <c r="M2316" s="471"/>
      <c r="N2316" s="84"/>
      <c r="O2316" s="84"/>
      <c r="P2316" s="84"/>
      <c r="Q2316" s="84"/>
      <c r="R2316" s="84"/>
      <c r="S2316" s="84"/>
      <c r="T2316" s="84"/>
      <c r="U2316" s="84"/>
      <c r="V2316" s="84"/>
      <c r="W2316" s="84"/>
      <c r="X2316" s="84"/>
      <c r="Y2316" s="84"/>
      <c r="Z2316" s="90"/>
      <c r="AA2316" s="91"/>
      <c r="AB2316" s="91">
        <f>TRUNC(D2316*J2316,0)</f>
        <v>54454</v>
      </c>
      <c r="AC2316" s="91"/>
      <c r="AD2316" s="92" t="s">
        <v>4</v>
      </c>
    </row>
    <row r="2317" spans="2:30" ht="19.7" customHeight="1">
      <c r="B2317" s="88" t="s">
        <v>1475</v>
      </c>
      <c r="C2317" s="89" t="s">
        <v>600</v>
      </c>
      <c r="D2317" s="470">
        <v>36</v>
      </c>
      <c r="E2317" s="471"/>
      <c r="F2317" s="471"/>
      <c r="G2317" s="471"/>
      <c r="H2317" s="84" t="s">
        <v>601</v>
      </c>
      <c r="I2317" s="84" t="s">
        <v>594</v>
      </c>
      <c r="J2317" s="471">
        <f>AB2316</f>
        <v>54454</v>
      </c>
      <c r="K2317" s="471"/>
      <c r="L2317" s="471"/>
      <c r="M2317" s="471"/>
      <c r="N2317" s="84"/>
      <c r="O2317" s="84"/>
      <c r="P2317" s="84"/>
      <c r="Q2317" s="84"/>
      <c r="R2317" s="84"/>
      <c r="S2317" s="84"/>
      <c r="T2317" s="84"/>
      <c r="U2317" s="84"/>
      <c r="V2317" s="84"/>
      <c r="W2317" s="84"/>
      <c r="X2317" s="84"/>
      <c r="Y2317" s="84"/>
      <c r="Z2317" s="90"/>
      <c r="AA2317" s="91"/>
      <c r="AB2317" s="91">
        <f>TRUNC(D2317/100*J2317,0)</f>
        <v>19603</v>
      </c>
      <c r="AC2317" s="91"/>
      <c r="AD2317" s="92" t="s">
        <v>4</v>
      </c>
    </row>
    <row r="2318" spans="2:30" ht="19.7" customHeight="1">
      <c r="B2318" s="88" t="s">
        <v>1452</v>
      </c>
      <c r="C2318" s="89" t="s">
        <v>4</v>
      </c>
      <c r="D2318" s="472">
        <v>3</v>
      </c>
      <c r="E2318" s="471"/>
      <c r="F2318" s="471"/>
      <c r="G2318" s="84" t="s">
        <v>98</v>
      </c>
      <c r="H2318" s="84" t="s">
        <v>594</v>
      </c>
      <c r="I2318" s="471">
        <f>[186]노임단가!L67</f>
        <v>83617</v>
      </c>
      <c r="J2318" s="471"/>
      <c r="K2318" s="471"/>
      <c r="L2318" s="471"/>
      <c r="M2318" s="84" t="s">
        <v>594</v>
      </c>
      <c r="N2318" s="471" t="s">
        <v>1480</v>
      </c>
      <c r="O2318" s="471"/>
      <c r="P2318" s="471"/>
      <c r="Q2318" s="471"/>
      <c r="R2318" s="471"/>
      <c r="S2318" s="471"/>
      <c r="T2318" s="471"/>
      <c r="U2318" s="471"/>
      <c r="V2318" s="471"/>
      <c r="W2318" s="84"/>
      <c r="X2318" s="84"/>
      <c r="Y2318" s="84"/>
      <c r="Z2318" s="90"/>
      <c r="AA2318" s="91">
        <f>TRUNC(D2318*I2318*[186]기계경비적용기준!E20,0)</f>
        <v>62712</v>
      </c>
      <c r="AB2318" s="91"/>
      <c r="AC2318" s="91"/>
      <c r="AD2318" s="92" t="s">
        <v>4</v>
      </c>
    </row>
    <row r="2319" spans="2:30" ht="19.7" customHeight="1">
      <c r="B2319" s="88" t="s">
        <v>4</v>
      </c>
      <c r="C2319" s="89" t="s">
        <v>4</v>
      </c>
      <c r="D2319" s="84"/>
      <c r="E2319" s="84"/>
      <c r="F2319" s="84"/>
      <c r="G2319" s="84"/>
      <c r="H2319" s="84"/>
      <c r="I2319" s="84"/>
      <c r="J2319" s="84"/>
      <c r="K2319" s="84"/>
      <c r="L2319" s="84"/>
      <c r="M2319" s="84"/>
      <c r="N2319" s="84"/>
      <c r="O2319" s="84"/>
      <c r="P2319" s="84"/>
      <c r="Q2319" s="84"/>
      <c r="R2319" s="84"/>
      <c r="S2319" s="84"/>
      <c r="T2319" s="84"/>
      <c r="U2319" s="84"/>
      <c r="V2319" s="84"/>
      <c r="W2319" s="84"/>
      <c r="X2319" s="84"/>
      <c r="Y2319" s="84"/>
      <c r="Z2319" s="90"/>
      <c r="AA2319" s="91"/>
      <c r="AB2319" s="91"/>
      <c r="AC2319" s="91"/>
      <c r="AD2319" s="92" t="s">
        <v>4</v>
      </c>
    </row>
    <row r="2320" spans="2:30" ht="19.7" customHeight="1">
      <c r="B2320" s="82" t="s">
        <v>1521</v>
      </c>
      <c r="C2320" s="83" t="s">
        <v>1522</v>
      </c>
      <c r="D2320" s="84"/>
      <c r="E2320" s="84"/>
      <c r="F2320" s="84"/>
      <c r="G2320" s="84"/>
      <c r="H2320" s="84"/>
      <c r="I2320" s="84"/>
      <c r="J2320" s="84"/>
      <c r="K2320" s="84"/>
      <c r="L2320" s="84"/>
      <c r="M2320" s="84"/>
      <c r="N2320" s="84"/>
      <c r="O2320" s="84"/>
      <c r="P2320" s="84"/>
      <c r="Q2320" s="84"/>
      <c r="R2320" s="84"/>
      <c r="S2320" s="84"/>
      <c r="T2320" s="84"/>
      <c r="U2320" s="84"/>
      <c r="V2320" s="84"/>
      <c r="W2320" s="84"/>
      <c r="X2320" s="84"/>
      <c r="Y2320" s="84"/>
      <c r="Z2320" s="85" t="str">
        <f>TEXT(AA2320+AB2320+AC2320,"#,##0")</f>
        <v>184,334</v>
      </c>
      <c r="AA2320" s="86">
        <f>TRUNC(AA2321+AA2322+AA2323+AA2324)</f>
        <v>52260</v>
      </c>
      <c r="AB2320" s="86">
        <f>TRUNC(AB2321+AB2322+AB2323+AB2324)</f>
        <v>103558</v>
      </c>
      <c r="AC2320" s="86">
        <f>TRUNC(AC2321+AC2322+AC2323+AC2324)</f>
        <v>28516</v>
      </c>
      <c r="AD2320" s="87"/>
    </row>
    <row r="2321" spans="2:30" ht="19.7" customHeight="1">
      <c r="B2321" s="88" t="s">
        <v>592</v>
      </c>
      <c r="C2321" s="89" t="s">
        <v>4</v>
      </c>
      <c r="D2321" s="471">
        <v>255696</v>
      </c>
      <c r="E2321" s="471"/>
      <c r="F2321" s="471"/>
      <c r="G2321" s="471"/>
      <c r="H2321" s="471"/>
      <c r="I2321" s="471" t="s">
        <v>593</v>
      </c>
      <c r="J2321" s="471"/>
      <c r="K2321" s="476">
        <f>[186]기계경비적용기준!D7</f>
        <v>1153.3</v>
      </c>
      <c r="L2321" s="471"/>
      <c r="M2321" s="471"/>
      <c r="N2321" s="84" t="s">
        <v>594</v>
      </c>
      <c r="O2321" s="471">
        <v>967</v>
      </c>
      <c r="P2321" s="471"/>
      <c r="Q2321" s="471"/>
      <c r="R2321" s="84" t="s">
        <v>594</v>
      </c>
      <c r="S2321" s="471" t="s">
        <v>595</v>
      </c>
      <c r="T2321" s="471"/>
      <c r="U2321" s="471"/>
      <c r="V2321" s="84"/>
      <c r="W2321" s="84"/>
      <c r="X2321" s="84"/>
      <c r="Y2321" s="84"/>
      <c r="Z2321" s="90"/>
      <c r="AA2321" s="91"/>
      <c r="AB2321" s="91"/>
      <c r="AC2321" s="91">
        <f>TRUNC(TRUNC(D2321*K2321)/1000) * 1000*O2321*0.0000001</f>
        <v>28516.249799999998</v>
      </c>
      <c r="AD2321" s="92" t="s">
        <v>4</v>
      </c>
    </row>
    <row r="2322" spans="2:30" ht="19.7" customHeight="1">
      <c r="B2322" s="88" t="s">
        <v>596</v>
      </c>
      <c r="C2322" s="89" t="s">
        <v>597</v>
      </c>
      <c r="D2322" s="470">
        <v>50.9</v>
      </c>
      <c r="E2322" s="471"/>
      <c r="F2322" s="471"/>
      <c r="G2322" s="471"/>
      <c r="H2322" s="84" t="s">
        <v>598</v>
      </c>
      <c r="I2322" s="84" t="s">
        <v>594</v>
      </c>
      <c r="J2322" s="471">
        <f>[186]자재단가!R6</f>
        <v>1496</v>
      </c>
      <c r="K2322" s="471"/>
      <c r="L2322" s="471"/>
      <c r="M2322" s="471"/>
      <c r="N2322" s="84"/>
      <c r="O2322" s="84"/>
      <c r="P2322" s="84"/>
      <c r="Q2322" s="84"/>
      <c r="R2322" s="84"/>
      <c r="S2322" s="84"/>
      <c r="T2322" s="84"/>
      <c r="U2322" s="84"/>
      <c r="V2322" s="84"/>
      <c r="W2322" s="84"/>
      <c r="X2322" s="84"/>
      <c r="Y2322" s="84"/>
      <c r="Z2322" s="90"/>
      <c r="AA2322" s="91"/>
      <c r="AB2322" s="91">
        <f>TRUNC(D2322*J2322,0)</f>
        <v>76146</v>
      </c>
      <c r="AC2322" s="91"/>
      <c r="AD2322" s="92" t="s">
        <v>4</v>
      </c>
    </row>
    <row r="2323" spans="2:30" ht="19.7" customHeight="1">
      <c r="B2323" s="101" t="s">
        <v>1475</v>
      </c>
      <c r="C2323" s="102" t="s">
        <v>600</v>
      </c>
      <c r="D2323" s="479">
        <v>36</v>
      </c>
      <c r="E2323" s="477"/>
      <c r="F2323" s="477"/>
      <c r="G2323" s="477"/>
      <c r="H2323" s="103" t="s">
        <v>601</v>
      </c>
      <c r="I2323" s="103" t="s">
        <v>594</v>
      </c>
      <c r="J2323" s="477">
        <f>AB2322</f>
        <v>76146</v>
      </c>
      <c r="K2323" s="477"/>
      <c r="L2323" s="477"/>
      <c r="M2323" s="477"/>
      <c r="N2323" s="103"/>
      <c r="O2323" s="103"/>
      <c r="P2323" s="103"/>
      <c r="Q2323" s="103"/>
      <c r="R2323" s="103"/>
      <c r="S2323" s="103"/>
      <c r="T2323" s="103"/>
      <c r="U2323" s="103"/>
      <c r="V2323" s="103"/>
      <c r="W2323" s="103"/>
      <c r="X2323" s="103"/>
      <c r="Y2323" s="103"/>
      <c r="Z2323" s="104"/>
      <c r="AA2323" s="105"/>
      <c r="AB2323" s="105">
        <f>TRUNC(D2323/100*J2323,0)</f>
        <v>27412</v>
      </c>
      <c r="AC2323" s="105"/>
      <c r="AD2323" s="106" t="s">
        <v>4</v>
      </c>
    </row>
    <row r="2324" spans="2:30" ht="19.7" customHeight="1">
      <c r="B2324" s="88" t="s">
        <v>1452</v>
      </c>
      <c r="C2324" s="89" t="s">
        <v>4</v>
      </c>
      <c r="D2324" s="472">
        <v>3</v>
      </c>
      <c r="E2324" s="471"/>
      <c r="F2324" s="471"/>
      <c r="G2324" s="84" t="s">
        <v>98</v>
      </c>
      <c r="H2324" s="84" t="s">
        <v>594</v>
      </c>
      <c r="I2324" s="471">
        <f>[186]노임단가!L67</f>
        <v>83617</v>
      </c>
      <c r="J2324" s="471"/>
      <c r="K2324" s="471"/>
      <c r="L2324" s="471"/>
      <c r="M2324" s="84" t="s">
        <v>594</v>
      </c>
      <c r="N2324" s="471" t="s">
        <v>603</v>
      </c>
      <c r="O2324" s="471"/>
      <c r="P2324" s="471"/>
      <c r="Q2324" s="471"/>
      <c r="R2324" s="471"/>
      <c r="S2324" s="471"/>
      <c r="T2324" s="471"/>
      <c r="U2324" s="471"/>
      <c r="V2324" s="471"/>
      <c r="W2324" s="84"/>
      <c r="X2324" s="84"/>
      <c r="Y2324" s="84"/>
      <c r="Z2324" s="90"/>
      <c r="AA2324" s="91">
        <f>TRUNC(D2324*I2324*[186]기계경비적용기준!E18,0)</f>
        <v>52260</v>
      </c>
      <c r="AB2324" s="91"/>
      <c r="AC2324" s="91"/>
      <c r="AD2324" s="92" t="s">
        <v>4</v>
      </c>
    </row>
    <row r="2325" spans="2:30" ht="19.7" customHeight="1">
      <c r="B2325" s="88" t="s">
        <v>4</v>
      </c>
      <c r="C2325" s="89" t="s">
        <v>4</v>
      </c>
      <c r="D2325" s="84"/>
      <c r="E2325" s="84"/>
      <c r="F2325" s="84"/>
      <c r="G2325" s="84"/>
      <c r="H2325" s="84"/>
      <c r="I2325" s="84"/>
      <c r="J2325" s="84"/>
      <c r="K2325" s="84"/>
      <c r="L2325" s="84"/>
      <c r="M2325" s="84"/>
      <c r="N2325" s="84"/>
      <c r="O2325" s="84"/>
      <c r="P2325" s="84"/>
      <c r="Q2325" s="84"/>
      <c r="R2325" s="84"/>
      <c r="S2325" s="84"/>
      <c r="T2325" s="84"/>
      <c r="U2325" s="84"/>
      <c r="V2325" s="84"/>
      <c r="W2325" s="84"/>
      <c r="X2325" s="84"/>
      <c r="Y2325" s="84"/>
      <c r="Z2325" s="90"/>
      <c r="AA2325" s="91"/>
      <c r="AB2325" s="91"/>
      <c r="AC2325" s="91"/>
      <c r="AD2325" s="92" t="s">
        <v>4</v>
      </c>
    </row>
    <row r="2326" spans="2:30" ht="19.7" customHeight="1">
      <c r="B2326" s="82" t="s">
        <v>1523</v>
      </c>
      <c r="C2326" s="83" t="s">
        <v>1524</v>
      </c>
      <c r="D2326" s="84"/>
      <c r="E2326" s="84"/>
      <c r="F2326" s="84"/>
      <c r="G2326" s="84"/>
      <c r="H2326" s="84"/>
      <c r="I2326" s="84"/>
      <c r="J2326" s="84"/>
      <c r="K2326" s="84"/>
      <c r="L2326" s="84"/>
      <c r="M2326" s="84"/>
      <c r="N2326" s="84"/>
      <c r="O2326" s="84"/>
      <c r="P2326" s="84"/>
      <c r="Q2326" s="84"/>
      <c r="R2326" s="84"/>
      <c r="S2326" s="84"/>
      <c r="T2326" s="84"/>
      <c r="U2326" s="84"/>
      <c r="V2326" s="84"/>
      <c r="W2326" s="84"/>
      <c r="X2326" s="84"/>
      <c r="Y2326" s="84"/>
      <c r="Z2326" s="85" t="str">
        <f>TEXT(AA2326+AB2326+AC2326,"#,##0")</f>
        <v>215,691</v>
      </c>
      <c r="AA2326" s="86">
        <f>TRUNC(AA2327+AA2328+AA2329+AA2330)</f>
        <v>83617</v>
      </c>
      <c r="AB2326" s="86">
        <f>TRUNC(AB2327+AB2328+AB2329+AB2330)</f>
        <v>103558</v>
      </c>
      <c r="AC2326" s="86">
        <f>TRUNC(AC2327+AC2328+AC2329+AC2330)</f>
        <v>28516</v>
      </c>
      <c r="AD2326" s="87"/>
    </row>
    <row r="2327" spans="2:30" ht="19.7" customHeight="1">
      <c r="B2327" s="88" t="s">
        <v>592</v>
      </c>
      <c r="C2327" s="89" t="s">
        <v>4</v>
      </c>
      <c r="D2327" s="471">
        <v>255696</v>
      </c>
      <c r="E2327" s="471"/>
      <c r="F2327" s="471"/>
      <c r="G2327" s="471"/>
      <c r="H2327" s="471"/>
      <c r="I2327" s="471" t="s">
        <v>593</v>
      </c>
      <c r="J2327" s="471"/>
      <c r="K2327" s="476">
        <f>[186]기계경비적용기준!D7</f>
        <v>1153.3</v>
      </c>
      <c r="L2327" s="471"/>
      <c r="M2327" s="471"/>
      <c r="N2327" s="84" t="s">
        <v>594</v>
      </c>
      <c r="O2327" s="471">
        <v>967</v>
      </c>
      <c r="P2327" s="471"/>
      <c r="Q2327" s="471"/>
      <c r="R2327" s="84" t="s">
        <v>594</v>
      </c>
      <c r="S2327" s="471" t="s">
        <v>595</v>
      </c>
      <c r="T2327" s="471"/>
      <c r="U2327" s="471"/>
      <c r="V2327" s="84"/>
      <c r="W2327" s="84"/>
      <c r="X2327" s="84"/>
      <c r="Y2327" s="84"/>
      <c r="Z2327" s="90"/>
      <c r="AA2327" s="91"/>
      <c r="AB2327" s="91"/>
      <c r="AC2327" s="91">
        <f>TRUNC(TRUNC(D2327*K2327)/1000) * 1000*O2327*0.0000001</f>
        <v>28516.249799999998</v>
      </c>
      <c r="AD2327" s="92" t="s">
        <v>4</v>
      </c>
    </row>
    <row r="2328" spans="2:30" ht="19.7" customHeight="1">
      <c r="B2328" s="88" t="s">
        <v>596</v>
      </c>
      <c r="C2328" s="89" t="s">
        <v>597</v>
      </c>
      <c r="D2328" s="470">
        <v>50.9</v>
      </c>
      <c r="E2328" s="471"/>
      <c r="F2328" s="471"/>
      <c r="G2328" s="471"/>
      <c r="H2328" s="84" t="s">
        <v>598</v>
      </c>
      <c r="I2328" s="84" t="s">
        <v>594</v>
      </c>
      <c r="J2328" s="471">
        <f>[186]자재단가!R6</f>
        <v>1496</v>
      </c>
      <c r="K2328" s="471"/>
      <c r="L2328" s="471"/>
      <c r="M2328" s="471"/>
      <c r="N2328" s="84"/>
      <c r="O2328" s="84"/>
      <c r="P2328" s="84"/>
      <c r="Q2328" s="84"/>
      <c r="R2328" s="84"/>
      <c r="S2328" s="84"/>
      <c r="T2328" s="84"/>
      <c r="U2328" s="84"/>
      <c r="V2328" s="84"/>
      <c r="W2328" s="84"/>
      <c r="X2328" s="84"/>
      <c r="Y2328" s="84"/>
      <c r="Z2328" s="90"/>
      <c r="AA2328" s="91"/>
      <c r="AB2328" s="91">
        <f>TRUNC(D2328*J2328,0)</f>
        <v>76146</v>
      </c>
      <c r="AC2328" s="91"/>
      <c r="AD2328" s="92" t="s">
        <v>4</v>
      </c>
    </row>
    <row r="2329" spans="2:30" ht="19.7" customHeight="1">
      <c r="B2329" s="88" t="s">
        <v>1475</v>
      </c>
      <c r="C2329" s="89" t="s">
        <v>600</v>
      </c>
      <c r="D2329" s="470">
        <v>36</v>
      </c>
      <c r="E2329" s="471"/>
      <c r="F2329" s="471"/>
      <c r="G2329" s="471"/>
      <c r="H2329" s="84" t="s">
        <v>601</v>
      </c>
      <c r="I2329" s="84" t="s">
        <v>594</v>
      </c>
      <c r="J2329" s="471">
        <f>AB2328</f>
        <v>76146</v>
      </c>
      <c r="K2329" s="471"/>
      <c r="L2329" s="471"/>
      <c r="M2329" s="471"/>
      <c r="N2329" s="84"/>
      <c r="O2329" s="84"/>
      <c r="P2329" s="84"/>
      <c r="Q2329" s="84"/>
      <c r="R2329" s="84"/>
      <c r="S2329" s="84"/>
      <c r="T2329" s="84"/>
      <c r="U2329" s="84"/>
      <c r="V2329" s="84"/>
      <c r="W2329" s="84"/>
      <c r="X2329" s="84"/>
      <c r="Y2329" s="84"/>
      <c r="Z2329" s="90"/>
      <c r="AA2329" s="91"/>
      <c r="AB2329" s="91">
        <f>TRUNC(D2329/100*J2329,0)</f>
        <v>27412</v>
      </c>
      <c r="AC2329" s="91"/>
      <c r="AD2329" s="92" t="s">
        <v>4</v>
      </c>
    </row>
    <row r="2330" spans="2:30" ht="19.7" customHeight="1">
      <c r="B2330" s="88" t="s">
        <v>1452</v>
      </c>
      <c r="C2330" s="89" t="s">
        <v>4</v>
      </c>
      <c r="D2330" s="472">
        <v>3</v>
      </c>
      <c r="E2330" s="471"/>
      <c r="F2330" s="471"/>
      <c r="G2330" s="84" t="s">
        <v>98</v>
      </c>
      <c r="H2330" s="84" t="s">
        <v>594</v>
      </c>
      <c r="I2330" s="471">
        <f>[186]노임단가!L67</f>
        <v>83617</v>
      </c>
      <c r="J2330" s="471"/>
      <c r="K2330" s="471"/>
      <c r="L2330" s="471"/>
      <c r="M2330" s="84" t="s">
        <v>594</v>
      </c>
      <c r="N2330" s="471" t="s">
        <v>1449</v>
      </c>
      <c r="O2330" s="471"/>
      <c r="P2330" s="471"/>
      <c r="Q2330" s="471"/>
      <c r="R2330" s="471"/>
      <c r="S2330" s="471"/>
      <c r="T2330" s="471"/>
      <c r="U2330" s="471"/>
      <c r="V2330" s="471"/>
      <c r="W2330" s="84"/>
      <c r="X2330" s="84"/>
      <c r="Y2330" s="84"/>
      <c r="Z2330" s="90"/>
      <c r="AA2330" s="91">
        <f>TRUNC(D2330*I2330*[186]기계경비적용기준!E19,0)</f>
        <v>83617</v>
      </c>
      <c r="AB2330" s="91"/>
      <c r="AC2330" s="91"/>
      <c r="AD2330" s="92" t="s">
        <v>4</v>
      </c>
    </row>
    <row r="2331" spans="2:30" ht="19.7" customHeight="1">
      <c r="B2331" s="88" t="s">
        <v>4</v>
      </c>
      <c r="C2331" s="89" t="s">
        <v>4</v>
      </c>
      <c r="D2331" s="84"/>
      <c r="E2331" s="84"/>
      <c r="F2331" s="84"/>
      <c r="G2331" s="84"/>
      <c r="H2331" s="84"/>
      <c r="I2331" s="84"/>
      <c r="J2331" s="84"/>
      <c r="K2331" s="84"/>
      <c r="L2331" s="84"/>
      <c r="M2331" s="84"/>
      <c r="N2331" s="84"/>
      <c r="O2331" s="84"/>
      <c r="P2331" s="84"/>
      <c r="Q2331" s="84"/>
      <c r="R2331" s="84"/>
      <c r="S2331" s="84"/>
      <c r="T2331" s="84"/>
      <c r="U2331" s="84"/>
      <c r="V2331" s="84"/>
      <c r="W2331" s="84"/>
      <c r="X2331" s="84"/>
      <c r="Y2331" s="84"/>
      <c r="Z2331" s="90"/>
      <c r="AA2331" s="91"/>
      <c r="AB2331" s="91"/>
      <c r="AC2331" s="91"/>
      <c r="AD2331" s="92" t="s">
        <v>4</v>
      </c>
    </row>
    <row r="2332" spans="2:30" ht="19.7" customHeight="1">
      <c r="B2332" s="82" t="s">
        <v>1525</v>
      </c>
      <c r="C2332" s="83" t="s">
        <v>1526</v>
      </c>
      <c r="D2332" s="84"/>
      <c r="E2332" s="84"/>
      <c r="F2332" s="84"/>
      <c r="G2332" s="84"/>
      <c r="H2332" s="84"/>
      <c r="I2332" s="84"/>
      <c r="J2332" s="84"/>
      <c r="K2332" s="84"/>
      <c r="L2332" s="84"/>
      <c r="M2332" s="84"/>
      <c r="N2332" s="84"/>
      <c r="O2332" s="84"/>
      <c r="P2332" s="84"/>
      <c r="Q2332" s="84"/>
      <c r="R2332" s="84"/>
      <c r="S2332" s="84"/>
      <c r="T2332" s="84"/>
      <c r="U2332" s="84"/>
      <c r="V2332" s="84"/>
      <c r="W2332" s="84"/>
      <c r="X2332" s="84"/>
      <c r="Y2332" s="84"/>
      <c r="Z2332" s="85" t="str">
        <f>TEXT(AA2332+AB2332+AC2332,"#,##0")</f>
        <v>194,786</v>
      </c>
      <c r="AA2332" s="86">
        <f>TRUNC(AA2333+AA2334+AA2335+AA2336)</f>
        <v>62712</v>
      </c>
      <c r="AB2332" s="86">
        <f>TRUNC(AB2333+AB2334+AB2335+AB2336)</f>
        <v>103558</v>
      </c>
      <c r="AC2332" s="86">
        <f>TRUNC(AC2333+AC2334+AC2335+AC2336)</f>
        <v>28516</v>
      </c>
      <c r="AD2332" s="87"/>
    </row>
    <row r="2333" spans="2:30" ht="19.7" customHeight="1">
      <c r="B2333" s="88" t="s">
        <v>592</v>
      </c>
      <c r="C2333" s="89" t="s">
        <v>4</v>
      </c>
      <c r="D2333" s="471">
        <v>255696</v>
      </c>
      <c r="E2333" s="471"/>
      <c r="F2333" s="471"/>
      <c r="G2333" s="471"/>
      <c r="H2333" s="471"/>
      <c r="I2333" s="471" t="s">
        <v>593</v>
      </c>
      <c r="J2333" s="471"/>
      <c r="K2333" s="476">
        <f>[186]기계경비적용기준!D7</f>
        <v>1153.3</v>
      </c>
      <c r="L2333" s="471"/>
      <c r="M2333" s="471"/>
      <c r="N2333" s="84" t="s">
        <v>594</v>
      </c>
      <c r="O2333" s="471">
        <v>967</v>
      </c>
      <c r="P2333" s="471"/>
      <c r="Q2333" s="471"/>
      <c r="R2333" s="84" t="s">
        <v>594</v>
      </c>
      <c r="S2333" s="471" t="s">
        <v>595</v>
      </c>
      <c r="T2333" s="471"/>
      <c r="U2333" s="471"/>
      <c r="V2333" s="84"/>
      <c r="W2333" s="84"/>
      <c r="X2333" s="84"/>
      <c r="Y2333" s="84"/>
      <c r="Z2333" s="90"/>
      <c r="AA2333" s="91"/>
      <c r="AB2333" s="91"/>
      <c r="AC2333" s="91">
        <f>TRUNC(TRUNC(D2333*K2333)/1000) * 1000*O2333*0.0000001</f>
        <v>28516.249799999998</v>
      </c>
      <c r="AD2333" s="92" t="s">
        <v>4</v>
      </c>
    </row>
    <row r="2334" spans="2:30" ht="19.7" customHeight="1">
      <c r="B2334" s="88" t="s">
        <v>596</v>
      </c>
      <c r="C2334" s="89" t="s">
        <v>597</v>
      </c>
      <c r="D2334" s="470">
        <v>50.9</v>
      </c>
      <c r="E2334" s="471"/>
      <c r="F2334" s="471"/>
      <c r="G2334" s="471"/>
      <c r="H2334" s="84" t="s">
        <v>598</v>
      </c>
      <c r="I2334" s="84" t="s">
        <v>594</v>
      </c>
      <c r="J2334" s="471">
        <f>[186]자재단가!R6</f>
        <v>1496</v>
      </c>
      <c r="K2334" s="471"/>
      <c r="L2334" s="471"/>
      <c r="M2334" s="471"/>
      <c r="N2334" s="84"/>
      <c r="O2334" s="84"/>
      <c r="P2334" s="84"/>
      <c r="Q2334" s="84"/>
      <c r="R2334" s="84"/>
      <c r="S2334" s="84"/>
      <c r="T2334" s="84"/>
      <c r="U2334" s="84"/>
      <c r="V2334" s="84"/>
      <c r="W2334" s="84"/>
      <c r="X2334" s="84"/>
      <c r="Y2334" s="84"/>
      <c r="Z2334" s="90"/>
      <c r="AA2334" s="91"/>
      <c r="AB2334" s="91">
        <f>TRUNC(D2334*J2334,0)</f>
        <v>76146</v>
      </c>
      <c r="AC2334" s="91"/>
      <c r="AD2334" s="92" t="s">
        <v>4</v>
      </c>
    </row>
    <row r="2335" spans="2:30" ht="19.7" customHeight="1">
      <c r="B2335" s="88" t="s">
        <v>1475</v>
      </c>
      <c r="C2335" s="89" t="s">
        <v>600</v>
      </c>
      <c r="D2335" s="470">
        <v>36</v>
      </c>
      <c r="E2335" s="471"/>
      <c r="F2335" s="471"/>
      <c r="G2335" s="471"/>
      <c r="H2335" s="84" t="s">
        <v>601</v>
      </c>
      <c r="I2335" s="84" t="s">
        <v>594</v>
      </c>
      <c r="J2335" s="471">
        <f>AB2334</f>
        <v>76146</v>
      </c>
      <c r="K2335" s="471"/>
      <c r="L2335" s="471"/>
      <c r="M2335" s="471"/>
      <c r="N2335" s="84"/>
      <c r="O2335" s="84"/>
      <c r="P2335" s="84"/>
      <c r="Q2335" s="84"/>
      <c r="R2335" s="84"/>
      <c r="S2335" s="84"/>
      <c r="T2335" s="84"/>
      <c r="U2335" s="84"/>
      <c r="V2335" s="84"/>
      <c r="W2335" s="84"/>
      <c r="X2335" s="84"/>
      <c r="Y2335" s="84"/>
      <c r="Z2335" s="90"/>
      <c r="AA2335" s="91"/>
      <c r="AB2335" s="91">
        <f>TRUNC(D2335/100*J2335,0)</f>
        <v>27412</v>
      </c>
      <c r="AC2335" s="91"/>
      <c r="AD2335" s="92" t="s">
        <v>4</v>
      </c>
    </row>
    <row r="2336" spans="2:30" ht="19.7" customHeight="1">
      <c r="B2336" s="88" t="s">
        <v>1452</v>
      </c>
      <c r="C2336" s="89" t="s">
        <v>4</v>
      </c>
      <c r="D2336" s="472">
        <v>3</v>
      </c>
      <c r="E2336" s="471"/>
      <c r="F2336" s="471"/>
      <c r="G2336" s="84" t="s">
        <v>98</v>
      </c>
      <c r="H2336" s="84" t="s">
        <v>594</v>
      </c>
      <c r="I2336" s="471">
        <f>[186]노임단가!L67</f>
        <v>83617</v>
      </c>
      <c r="J2336" s="471"/>
      <c r="K2336" s="471"/>
      <c r="L2336" s="471"/>
      <c r="M2336" s="84" t="s">
        <v>594</v>
      </c>
      <c r="N2336" s="471" t="s">
        <v>1480</v>
      </c>
      <c r="O2336" s="471"/>
      <c r="P2336" s="471"/>
      <c r="Q2336" s="471"/>
      <c r="R2336" s="471"/>
      <c r="S2336" s="471"/>
      <c r="T2336" s="471"/>
      <c r="U2336" s="471"/>
      <c r="V2336" s="471"/>
      <c r="W2336" s="84"/>
      <c r="X2336" s="84"/>
      <c r="Y2336" s="84"/>
      <c r="Z2336" s="90"/>
      <c r="AA2336" s="91">
        <f>TRUNC(D2336*I2336*[186]기계경비적용기준!E20,0)</f>
        <v>62712</v>
      </c>
      <c r="AB2336" s="91"/>
      <c r="AC2336" s="91"/>
      <c r="AD2336" s="92" t="s">
        <v>4</v>
      </c>
    </row>
    <row r="2337" spans="2:30" ht="19.7" customHeight="1">
      <c r="B2337" s="88" t="s">
        <v>4</v>
      </c>
      <c r="C2337" s="89" t="s">
        <v>4</v>
      </c>
      <c r="D2337" s="84"/>
      <c r="E2337" s="84"/>
      <c r="F2337" s="84"/>
      <c r="G2337" s="84"/>
      <c r="H2337" s="84"/>
      <c r="I2337" s="84"/>
      <c r="J2337" s="84"/>
      <c r="K2337" s="84"/>
      <c r="L2337" s="84"/>
      <c r="M2337" s="84"/>
      <c r="N2337" s="84"/>
      <c r="O2337" s="84"/>
      <c r="P2337" s="84"/>
      <c r="Q2337" s="84"/>
      <c r="R2337" s="84"/>
      <c r="S2337" s="84"/>
      <c r="T2337" s="84"/>
      <c r="U2337" s="84"/>
      <c r="V2337" s="84"/>
      <c r="W2337" s="84"/>
      <c r="X2337" s="84"/>
      <c r="Y2337" s="84"/>
      <c r="Z2337" s="90"/>
      <c r="AA2337" s="91"/>
      <c r="AB2337" s="91"/>
      <c r="AC2337" s="91"/>
      <c r="AD2337" s="92" t="s">
        <v>4</v>
      </c>
    </row>
    <row r="2338" spans="2:30" ht="19.7" customHeight="1">
      <c r="B2338" s="82" t="s">
        <v>1527</v>
      </c>
      <c r="C2338" s="83" t="s">
        <v>1528</v>
      </c>
      <c r="D2338" s="84"/>
      <c r="E2338" s="84"/>
      <c r="F2338" s="84"/>
      <c r="G2338" s="84"/>
      <c r="H2338" s="84"/>
      <c r="I2338" s="84"/>
      <c r="J2338" s="84"/>
      <c r="K2338" s="84"/>
      <c r="L2338" s="84"/>
      <c r="M2338" s="84"/>
      <c r="N2338" s="84"/>
      <c r="O2338" s="84"/>
      <c r="P2338" s="84"/>
      <c r="Q2338" s="84"/>
      <c r="R2338" s="84"/>
      <c r="S2338" s="84"/>
      <c r="T2338" s="84"/>
      <c r="U2338" s="84"/>
      <c r="V2338" s="84"/>
      <c r="W2338" s="84"/>
      <c r="X2338" s="84"/>
      <c r="Y2338" s="84"/>
      <c r="Z2338" s="85" t="str">
        <f>TEXT(AA2338+AB2338+AC2338,"#,##0")</f>
        <v>216,909</v>
      </c>
      <c r="AA2338" s="86">
        <f>TRUNC(AA2339+AA2340+AA2341+AA2342)</f>
        <v>52260</v>
      </c>
      <c r="AB2338" s="86">
        <f>TRUNC(AB2339+AB2340+AB2341+AB2342)</f>
        <v>129344</v>
      </c>
      <c r="AC2338" s="86">
        <f>TRUNC(AC2339+AC2340+AC2341+AC2342)</f>
        <v>35305</v>
      </c>
      <c r="AD2338" s="87"/>
    </row>
    <row r="2339" spans="2:30" ht="19.7" customHeight="1">
      <c r="B2339" s="88" t="s">
        <v>592</v>
      </c>
      <c r="C2339" s="89" t="s">
        <v>4</v>
      </c>
      <c r="D2339" s="471">
        <v>316577</v>
      </c>
      <c r="E2339" s="471"/>
      <c r="F2339" s="471"/>
      <c r="G2339" s="471"/>
      <c r="H2339" s="471"/>
      <c r="I2339" s="471" t="s">
        <v>593</v>
      </c>
      <c r="J2339" s="471"/>
      <c r="K2339" s="476">
        <f>[186]기계경비적용기준!D7</f>
        <v>1153.3</v>
      </c>
      <c r="L2339" s="471"/>
      <c r="M2339" s="471"/>
      <c r="N2339" s="84" t="s">
        <v>594</v>
      </c>
      <c r="O2339" s="471">
        <v>967</v>
      </c>
      <c r="P2339" s="471"/>
      <c r="Q2339" s="471"/>
      <c r="R2339" s="84" t="s">
        <v>594</v>
      </c>
      <c r="S2339" s="471" t="s">
        <v>595</v>
      </c>
      <c r="T2339" s="471"/>
      <c r="U2339" s="471"/>
      <c r="V2339" s="84"/>
      <c r="W2339" s="84"/>
      <c r="X2339" s="84"/>
      <c r="Y2339" s="84"/>
      <c r="Z2339" s="90"/>
      <c r="AA2339" s="91"/>
      <c r="AB2339" s="91"/>
      <c r="AC2339" s="91">
        <f>TRUNC(TRUNC(D2339*K2339)/1000) * 1000*O2339*0.0000001</f>
        <v>35305.943599999999</v>
      </c>
      <c r="AD2339" s="92" t="s">
        <v>4</v>
      </c>
    </row>
    <row r="2340" spans="2:30" ht="19.7" customHeight="1">
      <c r="B2340" s="88" t="s">
        <v>596</v>
      </c>
      <c r="C2340" s="89" t="s">
        <v>597</v>
      </c>
      <c r="D2340" s="470">
        <v>65.5</v>
      </c>
      <c r="E2340" s="471"/>
      <c r="F2340" s="471"/>
      <c r="G2340" s="471"/>
      <c r="H2340" s="84" t="s">
        <v>598</v>
      </c>
      <c r="I2340" s="84" t="s">
        <v>594</v>
      </c>
      <c r="J2340" s="471">
        <f>[186]자재단가!R6</f>
        <v>1496</v>
      </c>
      <c r="K2340" s="471"/>
      <c r="L2340" s="471"/>
      <c r="M2340" s="471"/>
      <c r="N2340" s="84"/>
      <c r="O2340" s="84"/>
      <c r="P2340" s="84"/>
      <c r="Q2340" s="84"/>
      <c r="R2340" s="84"/>
      <c r="S2340" s="84"/>
      <c r="T2340" s="84"/>
      <c r="U2340" s="84"/>
      <c r="V2340" s="84"/>
      <c r="W2340" s="84"/>
      <c r="X2340" s="84"/>
      <c r="Y2340" s="84"/>
      <c r="Z2340" s="90"/>
      <c r="AA2340" s="91"/>
      <c r="AB2340" s="91">
        <f>TRUNC(D2340*J2340,0)</f>
        <v>97988</v>
      </c>
      <c r="AC2340" s="91"/>
      <c r="AD2340" s="92" t="s">
        <v>4</v>
      </c>
    </row>
    <row r="2341" spans="2:30" ht="19.7" customHeight="1">
      <c r="B2341" s="88" t="s">
        <v>1475</v>
      </c>
      <c r="C2341" s="89" t="s">
        <v>600</v>
      </c>
      <c r="D2341" s="470">
        <v>32</v>
      </c>
      <c r="E2341" s="471"/>
      <c r="F2341" s="471"/>
      <c r="G2341" s="471"/>
      <c r="H2341" s="84" t="s">
        <v>601</v>
      </c>
      <c r="I2341" s="84" t="s">
        <v>594</v>
      </c>
      <c r="J2341" s="471">
        <f>AB2340</f>
        <v>97988</v>
      </c>
      <c r="K2341" s="471"/>
      <c r="L2341" s="471"/>
      <c r="M2341" s="471"/>
      <c r="N2341" s="84"/>
      <c r="O2341" s="84"/>
      <c r="P2341" s="84"/>
      <c r="Q2341" s="84"/>
      <c r="R2341" s="84"/>
      <c r="S2341" s="84"/>
      <c r="T2341" s="84"/>
      <c r="U2341" s="84"/>
      <c r="V2341" s="84"/>
      <c r="W2341" s="84"/>
      <c r="X2341" s="84"/>
      <c r="Y2341" s="84"/>
      <c r="Z2341" s="90"/>
      <c r="AA2341" s="91"/>
      <c r="AB2341" s="91">
        <f>TRUNC(D2341/100*J2341,0)</f>
        <v>31356</v>
      </c>
      <c r="AC2341" s="91"/>
      <c r="AD2341" s="92" t="s">
        <v>4</v>
      </c>
    </row>
    <row r="2342" spans="2:30" ht="19.7" customHeight="1">
      <c r="B2342" s="88" t="s">
        <v>1452</v>
      </c>
      <c r="C2342" s="89" t="s">
        <v>4</v>
      </c>
      <c r="D2342" s="472">
        <v>3</v>
      </c>
      <c r="E2342" s="471"/>
      <c r="F2342" s="471"/>
      <c r="G2342" s="84" t="s">
        <v>98</v>
      </c>
      <c r="H2342" s="84" t="s">
        <v>594</v>
      </c>
      <c r="I2342" s="471">
        <f>[186]노임단가!L67</f>
        <v>83617</v>
      </c>
      <c r="J2342" s="471"/>
      <c r="K2342" s="471"/>
      <c r="L2342" s="471"/>
      <c r="M2342" s="84" t="s">
        <v>594</v>
      </c>
      <c r="N2342" s="471" t="s">
        <v>603</v>
      </c>
      <c r="O2342" s="471"/>
      <c r="P2342" s="471"/>
      <c r="Q2342" s="471"/>
      <c r="R2342" s="471"/>
      <c r="S2342" s="471"/>
      <c r="T2342" s="471"/>
      <c r="U2342" s="471"/>
      <c r="V2342" s="471"/>
      <c r="W2342" s="84"/>
      <c r="X2342" s="84"/>
      <c r="Y2342" s="84"/>
      <c r="Z2342" s="90"/>
      <c r="AA2342" s="91">
        <f>TRUNC(D2342*I2342*[186]기계경비적용기준!E18,0)</f>
        <v>52260</v>
      </c>
      <c r="AB2342" s="91"/>
      <c r="AC2342" s="91"/>
      <c r="AD2342" s="92" t="s">
        <v>4</v>
      </c>
    </row>
    <row r="2343" spans="2:30" ht="19.7" customHeight="1">
      <c r="B2343" s="88" t="s">
        <v>4</v>
      </c>
      <c r="C2343" s="89" t="s">
        <v>4</v>
      </c>
      <c r="D2343" s="84"/>
      <c r="E2343" s="84"/>
      <c r="F2343" s="84"/>
      <c r="G2343" s="84"/>
      <c r="H2343" s="84"/>
      <c r="I2343" s="84"/>
      <c r="J2343" s="84"/>
      <c r="K2343" s="84"/>
      <c r="L2343" s="84"/>
      <c r="M2343" s="84"/>
      <c r="N2343" s="84"/>
      <c r="O2343" s="84"/>
      <c r="P2343" s="84"/>
      <c r="Q2343" s="84"/>
      <c r="R2343" s="84"/>
      <c r="S2343" s="84"/>
      <c r="T2343" s="84"/>
      <c r="U2343" s="84"/>
      <c r="V2343" s="84"/>
      <c r="W2343" s="84"/>
      <c r="X2343" s="84"/>
      <c r="Y2343" s="84"/>
      <c r="Z2343" s="90"/>
      <c r="AA2343" s="91"/>
      <c r="AB2343" s="91"/>
      <c r="AC2343" s="91"/>
      <c r="AD2343" s="92" t="s">
        <v>4</v>
      </c>
    </row>
    <row r="2344" spans="2:30" ht="19.7" customHeight="1">
      <c r="B2344" s="82" t="s">
        <v>1529</v>
      </c>
      <c r="C2344" s="83" t="s">
        <v>1530</v>
      </c>
      <c r="D2344" s="84"/>
      <c r="E2344" s="84"/>
      <c r="F2344" s="84"/>
      <c r="G2344" s="84"/>
      <c r="H2344" s="84"/>
      <c r="I2344" s="84"/>
      <c r="J2344" s="84"/>
      <c r="K2344" s="84"/>
      <c r="L2344" s="84"/>
      <c r="M2344" s="84"/>
      <c r="N2344" s="84"/>
      <c r="O2344" s="84"/>
      <c r="P2344" s="84"/>
      <c r="Q2344" s="84"/>
      <c r="R2344" s="84"/>
      <c r="S2344" s="84"/>
      <c r="T2344" s="84"/>
      <c r="U2344" s="84"/>
      <c r="V2344" s="84"/>
      <c r="W2344" s="84"/>
      <c r="X2344" s="84"/>
      <c r="Y2344" s="84"/>
      <c r="Z2344" s="85" t="str">
        <f>TEXT(AA2344+AB2344+AC2344,"#,##0")</f>
        <v>248,266</v>
      </c>
      <c r="AA2344" s="86">
        <f>TRUNC(AA2345+AA2346+AA2347+AA2348)</f>
        <v>83617</v>
      </c>
      <c r="AB2344" s="86">
        <f>TRUNC(AB2345+AB2346+AB2347+AB2348)</f>
        <v>129344</v>
      </c>
      <c r="AC2344" s="86">
        <f>TRUNC(AC2345+AC2346+AC2347+AC2348)</f>
        <v>35305</v>
      </c>
      <c r="AD2344" s="87"/>
    </row>
    <row r="2345" spans="2:30" ht="19.7" customHeight="1">
      <c r="B2345" s="88" t="s">
        <v>592</v>
      </c>
      <c r="C2345" s="89" t="s">
        <v>4</v>
      </c>
      <c r="D2345" s="471">
        <v>316577</v>
      </c>
      <c r="E2345" s="471"/>
      <c r="F2345" s="471"/>
      <c r="G2345" s="471"/>
      <c r="H2345" s="471"/>
      <c r="I2345" s="471" t="s">
        <v>593</v>
      </c>
      <c r="J2345" s="471"/>
      <c r="K2345" s="476">
        <f>[186]기계경비적용기준!D7</f>
        <v>1153.3</v>
      </c>
      <c r="L2345" s="471"/>
      <c r="M2345" s="471"/>
      <c r="N2345" s="84" t="s">
        <v>594</v>
      </c>
      <c r="O2345" s="471">
        <v>967</v>
      </c>
      <c r="P2345" s="471"/>
      <c r="Q2345" s="471"/>
      <c r="R2345" s="84" t="s">
        <v>594</v>
      </c>
      <c r="S2345" s="471" t="s">
        <v>595</v>
      </c>
      <c r="T2345" s="471"/>
      <c r="U2345" s="471"/>
      <c r="V2345" s="84"/>
      <c r="W2345" s="84"/>
      <c r="X2345" s="84"/>
      <c r="Y2345" s="84"/>
      <c r="Z2345" s="90"/>
      <c r="AA2345" s="91"/>
      <c r="AB2345" s="91"/>
      <c r="AC2345" s="91">
        <f>TRUNC(TRUNC(D2345*K2345)/1000) * 1000*O2345*0.0000001</f>
        <v>35305.943599999999</v>
      </c>
      <c r="AD2345" s="92" t="s">
        <v>4</v>
      </c>
    </row>
    <row r="2346" spans="2:30" ht="19.7" customHeight="1">
      <c r="B2346" s="88" t="s">
        <v>596</v>
      </c>
      <c r="C2346" s="89" t="s">
        <v>597</v>
      </c>
      <c r="D2346" s="470">
        <v>65.5</v>
      </c>
      <c r="E2346" s="471"/>
      <c r="F2346" s="471"/>
      <c r="G2346" s="471"/>
      <c r="H2346" s="84" t="s">
        <v>598</v>
      </c>
      <c r="I2346" s="84" t="s">
        <v>594</v>
      </c>
      <c r="J2346" s="471">
        <f>[186]자재단가!R6</f>
        <v>1496</v>
      </c>
      <c r="K2346" s="471"/>
      <c r="L2346" s="471"/>
      <c r="M2346" s="471"/>
      <c r="N2346" s="84"/>
      <c r="O2346" s="84"/>
      <c r="P2346" s="84"/>
      <c r="Q2346" s="84"/>
      <c r="R2346" s="84"/>
      <c r="S2346" s="84"/>
      <c r="T2346" s="84"/>
      <c r="U2346" s="84"/>
      <c r="V2346" s="84"/>
      <c r="W2346" s="84"/>
      <c r="X2346" s="84"/>
      <c r="Y2346" s="84"/>
      <c r="Z2346" s="90"/>
      <c r="AA2346" s="91"/>
      <c r="AB2346" s="91">
        <f>TRUNC(D2346*J2346,0)</f>
        <v>97988</v>
      </c>
      <c r="AC2346" s="91"/>
      <c r="AD2346" s="92" t="s">
        <v>4</v>
      </c>
    </row>
    <row r="2347" spans="2:30" ht="19.7" customHeight="1">
      <c r="B2347" s="88" t="s">
        <v>1475</v>
      </c>
      <c r="C2347" s="89" t="s">
        <v>600</v>
      </c>
      <c r="D2347" s="470">
        <v>32</v>
      </c>
      <c r="E2347" s="471"/>
      <c r="F2347" s="471"/>
      <c r="G2347" s="471"/>
      <c r="H2347" s="84" t="s">
        <v>601</v>
      </c>
      <c r="I2347" s="84" t="s">
        <v>594</v>
      </c>
      <c r="J2347" s="471">
        <f>AB2346</f>
        <v>97988</v>
      </c>
      <c r="K2347" s="471"/>
      <c r="L2347" s="471"/>
      <c r="M2347" s="471"/>
      <c r="N2347" s="84"/>
      <c r="O2347" s="84"/>
      <c r="P2347" s="84"/>
      <c r="Q2347" s="84"/>
      <c r="R2347" s="84"/>
      <c r="S2347" s="84"/>
      <c r="T2347" s="84"/>
      <c r="U2347" s="84"/>
      <c r="V2347" s="84"/>
      <c r="W2347" s="84"/>
      <c r="X2347" s="84"/>
      <c r="Y2347" s="84"/>
      <c r="Z2347" s="90"/>
      <c r="AA2347" s="91"/>
      <c r="AB2347" s="91">
        <f>TRUNC(D2347/100*J2347,0)</f>
        <v>31356</v>
      </c>
      <c r="AC2347" s="91"/>
      <c r="AD2347" s="92" t="s">
        <v>4</v>
      </c>
    </row>
    <row r="2348" spans="2:30" ht="19.7" customHeight="1">
      <c r="B2348" s="88" t="s">
        <v>1452</v>
      </c>
      <c r="C2348" s="89" t="s">
        <v>4</v>
      </c>
      <c r="D2348" s="472">
        <v>3</v>
      </c>
      <c r="E2348" s="471"/>
      <c r="F2348" s="471"/>
      <c r="G2348" s="84" t="s">
        <v>98</v>
      </c>
      <c r="H2348" s="84" t="s">
        <v>594</v>
      </c>
      <c r="I2348" s="471">
        <f>[186]노임단가!L67</f>
        <v>83617</v>
      </c>
      <c r="J2348" s="471"/>
      <c r="K2348" s="471"/>
      <c r="L2348" s="471"/>
      <c r="M2348" s="84" t="s">
        <v>594</v>
      </c>
      <c r="N2348" s="471" t="s">
        <v>1449</v>
      </c>
      <c r="O2348" s="471"/>
      <c r="P2348" s="471"/>
      <c r="Q2348" s="471"/>
      <c r="R2348" s="471"/>
      <c r="S2348" s="471"/>
      <c r="T2348" s="471"/>
      <c r="U2348" s="471"/>
      <c r="V2348" s="471"/>
      <c r="W2348" s="84"/>
      <c r="X2348" s="84"/>
      <c r="Y2348" s="84"/>
      <c r="Z2348" s="90"/>
      <c r="AA2348" s="91">
        <f>TRUNC(D2348*I2348*[186]기계경비적용기준!E19,0)</f>
        <v>83617</v>
      </c>
      <c r="AB2348" s="91"/>
      <c r="AC2348" s="91"/>
      <c r="AD2348" s="92" t="s">
        <v>4</v>
      </c>
    </row>
    <row r="2349" spans="2:30" ht="19.7" customHeight="1">
      <c r="B2349" s="101" t="s">
        <v>4</v>
      </c>
      <c r="C2349" s="102" t="s">
        <v>4</v>
      </c>
      <c r="D2349" s="103"/>
      <c r="E2349" s="103"/>
      <c r="F2349" s="103"/>
      <c r="G2349" s="103"/>
      <c r="H2349" s="103"/>
      <c r="I2349" s="103"/>
      <c r="J2349" s="103"/>
      <c r="K2349" s="103"/>
      <c r="L2349" s="103"/>
      <c r="M2349" s="103"/>
      <c r="N2349" s="103"/>
      <c r="O2349" s="103"/>
      <c r="P2349" s="103"/>
      <c r="Q2349" s="103"/>
      <c r="R2349" s="103"/>
      <c r="S2349" s="103"/>
      <c r="T2349" s="103"/>
      <c r="U2349" s="103"/>
      <c r="V2349" s="103"/>
      <c r="W2349" s="103"/>
      <c r="X2349" s="103"/>
      <c r="Y2349" s="103"/>
      <c r="Z2349" s="104"/>
      <c r="AA2349" s="105"/>
      <c r="AB2349" s="105"/>
      <c r="AC2349" s="105"/>
      <c r="AD2349" s="106" t="s">
        <v>4</v>
      </c>
    </row>
    <row r="2350" spans="2:30" ht="19.7" customHeight="1">
      <c r="B2350" s="82" t="s">
        <v>1531</v>
      </c>
      <c r="C2350" s="83" t="s">
        <v>1532</v>
      </c>
      <c r="D2350" s="84"/>
      <c r="E2350" s="84"/>
      <c r="F2350" s="84"/>
      <c r="G2350" s="84"/>
      <c r="H2350" s="84"/>
      <c r="I2350" s="84"/>
      <c r="J2350" s="84"/>
      <c r="K2350" s="84"/>
      <c r="L2350" s="84"/>
      <c r="M2350" s="84"/>
      <c r="N2350" s="84"/>
      <c r="O2350" s="84"/>
      <c r="P2350" s="84"/>
      <c r="Q2350" s="84"/>
      <c r="R2350" s="84"/>
      <c r="S2350" s="84"/>
      <c r="T2350" s="84"/>
      <c r="U2350" s="84"/>
      <c r="V2350" s="84"/>
      <c r="W2350" s="84"/>
      <c r="X2350" s="84"/>
      <c r="Y2350" s="84"/>
      <c r="Z2350" s="85" t="str">
        <f>TEXT(AA2350+AB2350+AC2350,"#,##0")</f>
        <v>227,361</v>
      </c>
      <c r="AA2350" s="86">
        <f>TRUNC(AA2351+AA2352+AA2353+AA2354)</f>
        <v>62712</v>
      </c>
      <c r="AB2350" s="86">
        <f>TRUNC(AB2351+AB2352+AB2353+AB2354)</f>
        <v>129344</v>
      </c>
      <c r="AC2350" s="86">
        <f>TRUNC(AC2351+AC2352+AC2353+AC2354)</f>
        <v>35305</v>
      </c>
      <c r="AD2350" s="87"/>
    </row>
    <row r="2351" spans="2:30" ht="19.7" customHeight="1">
      <c r="B2351" s="88" t="s">
        <v>592</v>
      </c>
      <c r="C2351" s="89" t="s">
        <v>4</v>
      </c>
      <c r="D2351" s="471">
        <v>316577</v>
      </c>
      <c r="E2351" s="471"/>
      <c r="F2351" s="471"/>
      <c r="G2351" s="471"/>
      <c r="H2351" s="471"/>
      <c r="I2351" s="471" t="s">
        <v>593</v>
      </c>
      <c r="J2351" s="471"/>
      <c r="K2351" s="476">
        <f>[186]기계경비적용기준!D7</f>
        <v>1153.3</v>
      </c>
      <c r="L2351" s="471"/>
      <c r="M2351" s="471"/>
      <c r="N2351" s="84" t="s">
        <v>594</v>
      </c>
      <c r="O2351" s="471">
        <v>967</v>
      </c>
      <c r="P2351" s="471"/>
      <c r="Q2351" s="471"/>
      <c r="R2351" s="84" t="s">
        <v>594</v>
      </c>
      <c r="S2351" s="471" t="s">
        <v>595</v>
      </c>
      <c r="T2351" s="471"/>
      <c r="U2351" s="471"/>
      <c r="V2351" s="84"/>
      <c r="W2351" s="84"/>
      <c r="X2351" s="84"/>
      <c r="Y2351" s="84"/>
      <c r="Z2351" s="90"/>
      <c r="AA2351" s="91"/>
      <c r="AB2351" s="91"/>
      <c r="AC2351" s="91">
        <f>TRUNC(TRUNC(D2351*K2351)/1000) * 1000*O2351*0.0000001</f>
        <v>35305.943599999999</v>
      </c>
      <c r="AD2351" s="92" t="s">
        <v>4</v>
      </c>
    </row>
    <row r="2352" spans="2:30" ht="19.7" customHeight="1">
      <c r="B2352" s="88" t="s">
        <v>596</v>
      </c>
      <c r="C2352" s="89" t="s">
        <v>597</v>
      </c>
      <c r="D2352" s="470">
        <v>65.5</v>
      </c>
      <c r="E2352" s="471"/>
      <c r="F2352" s="471"/>
      <c r="G2352" s="471"/>
      <c r="H2352" s="84" t="s">
        <v>598</v>
      </c>
      <c r="I2352" s="84" t="s">
        <v>594</v>
      </c>
      <c r="J2352" s="471">
        <f>[186]자재단가!R6</f>
        <v>1496</v>
      </c>
      <c r="K2352" s="471"/>
      <c r="L2352" s="471"/>
      <c r="M2352" s="471"/>
      <c r="N2352" s="84"/>
      <c r="O2352" s="84"/>
      <c r="P2352" s="84"/>
      <c r="Q2352" s="84"/>
      <c r="R2352" s="84"/>
      <c r="S2352" s="84"/>
      <c r="T2352" s="84"/>
      <c r="U2352" s="84"/>
      <c r="V2352" s="84"/>
      <c r="W2352" s="84"/>
      <c r="X2352" s="84"/>
      <c r="Y2352" s="84"/>
      <c r="Z2352" s="90"/>
      <c r="AA2352" s="91"/>
      <c r="AB2352" s="91">
        <f>TRUNC(D2352*J2352,0)</f>
        <v>97988</v>
      </c>
      <c r="AC2352" s="91"/>
      <c r="AD2352" s="92" t="s">
        <v>4</v>
      </c>
    </row>
    <row r="2353" spans="2:30" ht="19.7" customHeight="1">
      <c r="B2353" s="88" t="s">
        <v>1475</v>
      </c>
      <c r="C2353" s="89" t="s">
        <v>600</v>
      </c>
      <c r="D2353" s="470">
        <v>32</v>
      </c>
      <c r="E2353" s="471"/>
      <c r="F2353" s="471"/>
      <c r="G2353" s="471"/>
      <c r="H2353" s="84" t="s">
        <v>601</v>
      </c>
      <c r="I2353" s="84" t="s">
        <v>594</v>
      </c>
      <c r="J2353" s="471">
        <f>AB2352</f>
        <v>97988</v>
      </c>
      <c r="K2353" s="471"/>
      <c r="L2353" s="471"/>
      <c r="M2353" s="471"/>
      <c r="N2353" s="84"/>
      <c r="O2353" s="84"/>
      <c r="P2353" s="84"/>
      <c r="Q2353" s="84"/>
      <c r="R2353" s="84"/>
      <c r="S2353" s="84"/>
      <c r="T2353" s="84"/>
      <c r="U2353" s="84"/>
      <c r="V2353" s="84"/>
      <c r="W2353" s="84"/>
      <c r="X2353" s="84"/>
      <c r="Y2353" s="84"/>
      <c r="Z2353" s="90"/>
      <c r="AA2353" s="91"/>
      <c r="AB2353" s="91">
        <f>TRUNC(D2353/100*J2353,0)</f>
        <v>31356</v>
      </c>
      <c r="AC2353" s="91"/>
      <c r="AD2353" s="92" t="s">
        <v>4</v>
      </c>
    </row>
    <row r="2354" spans="2:30" ht="19.7" customHeight="1">
      <c r="B2354" s="88" t="s">
        <v>1452</v>
      </c>
      <c r="C2354" s="89" t="s">
        <v>4</v>
      </c>
      <c r="D2354" s="472">
        <v>3</v>
      </c>
      <c r="E2354" s="471"/>
      <c r="F2354" s="471"/>
      <c r="G2354" s="84" t="s">
        <v>98</v>
      </c>
      <c r="H2354" s="84" t="s">
        <v>594</v>
      </c>
      <c r="I2354" s="471">
        <f>[186]노임단가!L67</f>
        <v>83617</v>
      </c>
      <c r="J2354" s="471"/>
      <c r="K2354" s="471"/>
      <c r="L2354" s="471"/>
      <c r="M2354" s="84" t="s">
        <v>594</v>
      </c>
      <c r="N2354" s="471" t="s">
        <v>1480</v>
      </c>
      <c r="O2354" s="471"/>
      <c r="P2354" s="471"/>
      <c r="Q2354" s="471"/>
      <c r="R2354" s="471"/>
      <c r="S2354" s="471"/>
      <c r="T2354" s="471"/>
      <c r="U2354" s="471"/>
      <c r="V2354" s="471"/>
      <c r="W2354" s="84"/>
      <c r="X2354" s="84"/>
      <c r="Y2354" s="84"/>
      <c r="Z2354" s="90"/>
      <c r="AA2354" s="91">
        <f>TRUNC(D2354*I2354*[186]기계경비적용기준!E20,0)</f>
        <v>62712</v>
      </c>
      <c r="AB2354" s="91"/>
      <c r="AC2354" s="91"/>
      <c r="AD2354" s="92" t="s">
        <v>4</v>
      </c>
    </row>
    <row r="2355" spans="2:30" ht="19.7" customHeight="1">
      <c r="B2355" s="88" t="s">
        <v>4</v>
      </c>
      <c r="C2355" s="89" t="s">
        <v>4</v>
      </c>
      <c r="D2355" s="84"/>
      <c r="E2355" s="84"/>
      <c r="F2355" s="84"/>
      <c r="G2355" s="84"/>
      <c r="H2355" s="84"/>
      <c r="I2355" s="84"/>
      <c r="J2355" s="84"/>
      <c r="K2355" s="84"/>
      <c r="L2355" s="84"/>
      <c r="M2355" s="84"/>
      <c r="N2355" s="84"/>
      <c r="O2355" s="84"/>
      <c r="P2355" s="84"/>
      <c r="Q2355" s="84"/>
      <c r="R2355" s="84"/>
      <c r="S2355" s="84"/>
      <c r="T2355" s="84"/>
      <c r="U2355" s="84"/>
      <c r="V2355" s="84"/>
      <c r="W2355" s="84"/>
      <c r="X2355" s="84"/>
      <c r="Y2355" s="84"/>
      <c r="Z2355" s="90"/>
      <c r="AA2355" s="91"/>
      <c r="AB2355" s="91"/>
      <c r="AC2355" s="91"/>
      <c r="AD2355" s="92" t="s">
        <v>4</v>
      </c>
    </row>
    <row r="2356" spans="2:30" ht="19.7" customHeight="1">
      <c r="B2356" s="82" t="s">
        <v>1533</v>
      </c>
      <c r="C2356" s="83" t="s">
        <v>1534</v>
      </c>
      <c r="D2356" s="84"/>
      <c r="E2356" s="84"/>
      <c r="F2356" s="84"/>
      <c r="G2356" s="84"/>
      <c r="H2356" s="84"/>
      <c r="I2356" s="84"/>
      <c r="J2356" s="84"/>
      <c r="K2356" s="84"/>
      <c r="L2356" s="84"/>
      <c r="M2356" s="84"/>
      <c r="N2356" s="84"/>
      <c r="O2356" s="84"/>
      <c r="P2356" s="84"/>
      <c r="Q2356" s="84"/>
      <c r="R2356" s="84"/>
      <c r="S2356" s="84"/>
      <c r="T2356" s="84"/>
      <c r="U2356" s="84"/>
      <c r="V2356" s="84"/>
      <c r="W2356" s="84"/>
      <c r="X2356" s="84"/>
      <c r="Y2356" s="84"/>
      <c r="Z2356" s="85" t="str">
        <f>TEXT(AA2356+AB2356+AC2356,"#,##0")</f>
        <v>234,718</v>
      </c>
      <c r="AA2356" s="86">
        <f>TRUNC(AA2357+AA2358+AA2359+AA2360)</f>
        <v>52260</v>
      </c>
      <c r="AB2356" s="86">
        <f>TRUNC(AB2357+AB2358+AB2359+AB2360)</f>
        <v>143758</v>
      </c>
      <c r="AC2356" s="86">
        <f>TRUNC(AC2357+AC2358+AC2359+AC2360)</f>
        <v>38700</v>
      </c>
      <c r="AD2356" s="87"/>
    </row>
    <row r="2357" spans="2:30" ht="19.7" customHeight="1">
      <c r="B2357" s="88" t="s">
        <v>592</v>
      </c>
      <c r="C2357" s="89" t="s">
        <v>4</v>
      </c>
      <c r="D2357" s="471">
        <v>347018</v>
      </c>
      <c r="E2357" s="471"/>
      <c r="F2357" s="471"/>
      <c r="G2357" s="471"/>
      <c r="H2357" s="471"/>
      <c r="I2357" s="471" t="s">
        <v>593</v>
      </c>
      <c r="J2357" s="471"/>
      <c r="K2357" s="476">
        <f>[186]기계경비적용기준!D7</f>
        <v>1153.3</v>
      </c>
      <c r="L2357" s="471"/>
      <c r="M2357" s="471"/>
      <c r="N2357" s="84" t="s">
        <v>594</v>
      </c>
      <c r="O2357" s="471">
        <v>967</v>
      </c>
      <c r="P2357" s="471"/>
      <c r="Q2357" s="471"/>
      <c r="R2357" s="84" t="s">
        <v>594</v>
      </c>
      <c r="S2357" s="471" t="s">
        <v>595</v>
      </c>
      <c r="T2357" s="471"/>
      <c r="U2357" s="471"/>
      <c r="V2357" s="84"/>
      <c r="W2357" s="84"/>
      <c r="X2357" s="84"/>
      <c r="Y2357" s="84"/>
      <c r="Z2357" s="90"/>
      <c r="AA2357" s="91"/>
      <c r="AB2357" s="91"/>
      <c r="AC2357" s="91">
        <f>TRUNC(TRUNC(D2357*K2357)/1000) * 1000*O2357*0.0000001</f>
        <v>38700.790499999996</v>
      </c>
      <c r="AD2357" s="92" t="s">
        <v>4</v>
      </c>
    </row>
    <row r="2358" spans="2:30" ht="19.7" customHeight="1">
      <c r="B2358" s="88" t="s">
        <v>596</v>
      </c>
      <c r="C2358" s="89" t="s">
        <v>597</v>
      </c>
      <c r="D2358" s="470">
        <v>72.8</v>
      </c>
      <c r="E2358" s="471"/>
      <c r="F2358" s="471"/>
      <c r="G2358" s="471"/>
      <c r="H2358" s="84" t="s">
        <v>598</v>
      </c>
      <c r="I2358" s="84" t="s">
        <v>594</v>
      </c>
      <c r="J2358" s="471">
        <f>[186]자재단가!R6</f>
        <v>1496</v>
      </c>
      <c r="K2358" s="471"/>
      <c r="L2358" s="471"/>
      <c r="M2358" s="471"/>
      <c r="N2358" s="84"/>
      <c r="O2358" s="84"/>
      <c r="P2358" s="84"/>
      <c r="Q2358" s="84"/>
      <c r="R2358" s="84"/>
      <c r="S2358" s="84"/>
      <c r="T2358" s="84"/>
      <c r="U2358" s="84"/>
      <c r="V2358" s="84"/>
      <c r="W2358" s="84"/>
      <c r="X2358" s="84"/>
      <c r="Y2358" s="84"/>
      <c r="Z2358" s="90"/>
      <c r="AA2358" s="91"/>
      <c r="AB2358" s="91">
        <f>TRUNC(D2358*J2358,0)</f>
        <v>108908</v>
      </c>
      <c r="AC2358" s="91"/>
      <c r="AD2358" s="92" t="s">
        <v>4</v>
      </c>
    </row>
    <row r="2359" spans="2:30" ht="19.7" customHeight="1">
      <c r="B2359" s="88" t="s">
        <v>1475</v>
      </c>
      <c r="C2359" s="89" t="s">
        <v>600</v>
      </c>
      <c r="D2359" s="470">
        <v>32</v>
      </c>
      <c r="E2359" s="471"/>
      <c r="F2359" s="471"/>
      <c r="G2359" s="471"/>
      <c r="H2359" s="84" t="s">
        <v>601</v>
      </c>
      <c r="I2359" s="84" t="s">
        <v>594</v>
      </c>
      <c r="J2359" s="471">
        <f>AB2358</f>
        <v>108908</v>
      </c>
      <c r="K2359" s="471"/>
      <c r="L2359" s="471"/>
      <c r="M2359" s="471"/>
      <c r="N2359" s="84"/>
      <c r="O2359" s="84"/>
      <c r="P2359" s="84"/>
      <c r="Q2359" s="84"/>
      <c r="R2359" s="84"/>
      <c r="S2359" s="84"/>
      <c r="T2359" s="84"/>
      <c r="U2359" s="84"/>
      <c r="V2359" s="84"/>
      <c r="W2359" s="84"/>
      <c r="X2359" s="84"/>
      <c r="Y2359" s="84"/>
      <c r="Z2359" s="90"/>
      <c r="AA2359" s="91"/>
      <c r="AB2359" s="91">
        <f>TRUNC(D2359/100*J2359,0)</f>
        <v>34850</v>
      </c>
      <c r="AC2359" s="91"/>
      <c r="AD2359" s="92" t="s">
        <v>4</v>
      </c>
    </row>
    <row r="2360" spans="2:30" ht="19.7" customHeight="1">
      <c r="B2360" s="88" t="s">
        <v>1452</v>
      </c>
      <c r="C2360" s="89" t="s">
        <v>4</v>
      </c>
      <c r="D2360" s="472">
        <v>3</v>
      </c>
      <c r="E2360" s="471"/>
      <c r="F2360" s="471"/>
      <c r="G2360" s="84" t="s">
        <v>98</v>
      </c>
      <c r="H2360" s="84" t="s">
        <v>594</v>
      </c>
      <c r="I2360" s="471">
        <f>[186]노임단가!L67</f>
        <v>83617</v>
      </c>
      <c r="J2360" s="471"/>
      <c r="K2360" s="471"/>
      <c r="L2360" s="471"/>
      <c r="M2360" s="84" t="s">
        <v>594</v>
      </c>
      <c r="N2360" s="471" t="s">
        <v>603</v>
      </c>
      <c r="O2360" s="471"/>
      <c r="P2360" s="471"/>
      <c r="Q2360" s="471"/>
      <c r="R2360" s="471"/>
      <c r="S2360" s="471"/>
      <c r="T2360" s="471"/>
      <c r="U2360" s="471"/>
      <c r="V2360" s="471"/>
      <c r="W2360" s="84"/>
      <c r="X2360" s="84"/>
      <c r="Y2360" s="84"/>
      <c r="Z2360" s="90"/>
      <c r="AA2360" s="91">
        <f>TRUNC(D2360*I2360*[186]기계경비적용기준!E18,0)</f>
        <v>52260</v>
      </c>
      <c r="AB2360" s="91"/>
      <c r="AC2360" s="91"/>
      <c r="AD2360" s="92" t="s">
        <v>4</v>
      </c>
    </row>
    <row r="2361" spans="2:30" ht="19.7" customHeight="1">
      <c r="B2361" s="88" t="s">
        <v>4</v>
      </c>
      <c r="C2361" s="89" t="s">
        <v>4</v>
      </c>
      <c r="D2361" s="84"/>
      <c r="E2361" s="84"/>
      <c r="F2361" s="84"/>
      <c r="G2361" s="84"/>
      <c r="H2361" s="84"/>
      <c r="I2361" s="84"/>
      <c r="J2361" s="84"/>
      <c r="K2361" s="84"/>
      <c r="L2361" s="84"/>
      <c r="M2361" s="84"/>
      <c r="N2361" s="84"/>
      <c r="O2361" s="84"/>
      <c r="P2361" s="84"/>
      <c r="Q2361" s="84"/>
      <c r="R2361" s="84"/>
      <c r="S2361" s="84"/>
      <c r="T2361" s="84"/>
      <c r="U2361" s="84"/>
      <c r="V2361" s="84"/>
      <c r="W2361" s="84"/>
      <c r="X2361" s="84"/>
      <c r="Y2361" s="84"/>
      <c r="Z2361" s="90"/>
      <c r="AA2361" s="91"/>
      <c r="AB2361" s="91"/>
      <c r="AC2361" s="91"/>
      <c r="AD2361" s="92" t="s">
        <v>4</v>
      </c>
    </row>
    <row r="2362" spans="2:30" ht="19.7" customHeight="1">
      <c r="B2362" s="82" t="s">
        <v>1535</v>
      </c>
      <c r="C2362" s="83" t="s">
        <v>1536</v>
      </c>
      <c r="D2362" s="84"/>
      <c r="E2362" s="84"/>
      <c r="F2362" s="84"/>
      <c r="G2362" s="84"/>
      <c r="H2362" s="84"/>
      <c r="I2362" s="84"/>
      <c r="J2362" s="84"/>
      <c r="K2362" s="84"/>
      <c r="L2362" s="84"/>
      <c r="M2362" s="84"/>
      <c r="N2362" s="84"/>
      <c r="O2362" s="84"/>
      <c r="P2362" s="84"/>
      <c r="Q2362" s="84"/>
      <c r="R2362" s="84"/>
      <c r="S2362" s="84"/>
      <c r="T2362" s="84"/>
      <c r="U2362" s="84"/>
      <c r="V2362" s="84"/>
      <c r="W2362" s="84"/>
      <c r="X2362" s="84"/>
      <c r="Y2362" s="84"/>
      <c r="Z2362" s="85" t="str">
        <f>TEXT(AA2362+AB2362+AC2362,"#,##0")</f>
        <v>266,075</v>
      </c>
      <c r="AA2362" s="86">
        <f>TRUNC(AA2363+AA2364+AA2365+AA2366)</f>
        <v>83617</v>
      </c>
      <c r="AB2362" s="86">
        <f>TRUNC(AB2363+AB2364+AB2365+AB2366)</f>
        <v>143758</v>
      </c>
      <c r="AC2362" s="86">
        <f>TRUNC(AC2363+AC2364+AC2365+AC2366)</f>
        <v>38700</v>
      </c>
      <c r="AD2362" s="87"/>
    </row>
    <row r="2363" spans="2:30" ht="19.7" customHeight="1">
      <c r="B2363" s="88" t="s">
        <v>592</v>
      </c>
      <c r="C2363" s="89" t="s">
        <v>4</v>
      </c>
      <c r="D2363" s="471">
        <v>347018</v>
      </c>
      <c r="E2363" s="471"/>
      <c r="F2363" s="471"/>
      <c r="G2363" s="471"/>
      <c r="H2363" s="471"/>
      <c r="I2363" s="471" t="s">
        <v>593</v>
      </c>
      <c r="J2363" s="471"/>
      <c r="K2363" s="476">
        <f>[186]기계경비적용기준!D7</f>
        <v>1153.3</v>
      </c>
      <c r="L2363" s="471"/>
      <c r="M2363" s="471"/>
      <c r="N2363" s="84" t="s">
        <v>594</v>
      </c>
      <c r="O2363" s="471">
        <v>967</v>
      </c>
      <c r="P2363" s="471"/>
      <c r="Q2363" s="471"/>
      <c r="R2363" s="84" t="s">
        <v>594</v>
      </c>
      <c r="S2363" s="471" t="s">
        <v>595</v>
      </c>
      <c r="T2363" s="471"/>
      <c r="U2363" s="471"/>
      <c r="V2363" s="84"/>
      <c r="W2363" s="84"/>
      <c r="X2363" s="84"/>
      <c r="Y2363" s="84"/>
      <c r="Z2363" s="90"/>
      <c r="AA2363" s="91"/>
      <c r="AB2363" s="91"/>
      <c r="AC2363" s="91">
        <f>TRUNC(TRUNC(D2363*K2363)/1000) * 1000*O2363*0.0000001</f>
        <v>38700.790499999996</v>
      </c>
      <c r="AD2363" s="92" t="s">
        <v>4</v>
      </c>
    </row>
    <row r="2364" spans="2:30" ht="19.7" customHeight="1">
      <c r="B2364" s="88" t="s">
        <v>596</v>
      </c>
      <c r="C2364" s="89" t="s">
        <v>597</v>
      </c>
      <c r="D2364" s="470">
        <v>72.8</v>
      </c>
      <c r="E2364" s="471"/>
      <c r="F2364" s="471"/>
      <c r="G2364" s="471"/>
      <c r="H2364" s="84" t="s">
        <v>598</v>
      </c>
      <c r="I2364" s="84" t="s">
        <v>594</v>
      </c>
      <c r="J2364" s="471">
        <f>[186]자재단가!R6</f>
        <v>1496</v>
      </c>
      <c r="K2364" s="471"/>
      <c r="L2364" s="471"/>
      <c r="M2364" s="471"/>
      <c r="N2364" s="84"/>
      <c r="O2364" s="84"/>
      <c r="P2364" s="84"/>
      <c r="Q2364" s="84"/>
      <c r="R2364" s="84"/>
      <c r="S2364" s="84"/>
      <c r="T2364" s="84"/>
      <c r="U2364" s="84"/>
      <c r="V2364" s="84"/>
      <c r="W2364" s="84"/>
      <c r="X2364" s="84"/>
      <c r="Y2364" s="84"/>
      <c r="Z2364" s="90"/>
      <c r="AA2364" s="91"/>
      <c r="AB2364" s="91">
        <f>TRUNC(D2364*J2364,0)</f>
        <v>108908</v>
      </c>
      <c r="AC2364" s="91"/>
      <c r="AD2364" s="92" t="s">
        <v>4</v>
      </c>
    </row>
    <row r="2365" spans="2:30" ht="19.7" customHeight="1">
      <c r="B2365" s="88" t="s">
        <v>1475</v>
      </c>
      <c r="C2365" s="89" t="s">
        <v>600</v>
      </c>
      <c r="D2365" s="470">
        <v>32</v>
      </c>
      <c r="E2365" s="471"/>
      <c r="F2365" s="471"/>
      <c r="G2365" s="471"/>
      <c r="H2365" s="84" t="s">
        <v>601</v>
      </c>
      <c r="I2365" s="84" t="s">
        <v>594</v>
      </c>
      <c r="J2365" s="471">
        <f>AB2364</f>
        <v>108908</v>
      </c>
      <c r="K2365" s="471"/>
      <c r="L2365" s="471"/>
      <c r="M2365" s="471"/>
      <c r="N2365" s="84"/>
      <c r="O2365" s="84"/>
      <c r="P2365" s="84"/>
      <c r="Q2365" s="84"/>
      <c r="R2365" s="84"/>
      <c r="S2365" s="84"/>
      <c r="T2365" s="84"/>
      <c r="U2365" s="84"/>
      <c r="V2365" s="84"/>
      <c r="W2365" s="84"/>
      <c r="X2365" s="84"/>
      <c r="Y2365" s="84"/>
      <c r="Z2365" s="90"/>
      <c r="AA2365" s="91"/>
      <c r="AB2365" s="91">
        <f>TRUNC(D2365/100*J2365,0)</f>
        <v>34850</v>
      </c>
      <c r="AC2365" s="91"/>
      <c r="AD2365" s="92" t="s">
        <v>4</v>
      </c>
    </row>
    <row r="2366" spans="2:30" ht="19.7" customHeight="1">
      <c r="B2366" s="88" t="s">
        <v>1452</v>
      </c>
      <c r="C2366" s="89" t="s">
        <v>4</v>
      </c>
      <c r="D2366" s="472">
        <v>3</v>
      </c>
      <c r="E2366" s="471"/>
      <c r="F2366" s="471"/>
      <c r="G2366" s="84" t="s">
        <v>98</v>
      </c>
      <c r="H2366" s="84" t="s">
        <v>594</v>
      </c>
      <c r="I2366" s="471">
        <f>[186]노임단가!L67</f>
        <v>83617</v>
      </c>
      <c r="J2366" s="471"/>
      <c r="K2366" s="471"/>
      <c r="L2366" s="471"/>
      <c r="M2366" s="84" t="s">
        <v>594</v>
      </c>
      <c r="N2366" s="471" t="s">
        <v>1449</v>
      </c>
      <c r="O2366" s="471"/>
      <c r="P2366" s="471"/>
      <c r="Q2366" s="471"/>
      <c r="R2366" s="471"/>
      <c r="S2366" s="471"/>
      <c r="T2366" s="471"/>
      <c r="U2366" s="471"/>
      <c r="V2366" s="471"/>
      <c r="W2366" s="84"/>
      <c r="X2366" s="84"/>
      <c r="Y2366" s="84"/>
      <c r="Z2366" s="90"/>
      <c r="AA2366" s="91">
        <f>TRUNC(D2366*I2366*[186]기계경비적용기준!E19,0)</f>
        <v>83617</v>
      </c>
      <c r="AB2366" s="91"/>
      <c r="AC2366" s="91"/>
      <c r="AD2366" s="92" t="s">
        <v>4</v>
      </c>
    </row>
    <row r="2367" spans="2:30" ht="19.7" customHeight="1">
      <c r="B2367" s="88" t="s">
        <v>4</v>
      </c>
      <c r="C2367" s="89" t="s">
        <v>4</v>
      </c>
      <c r="D2367" s="84"/>
      <c r="E2367" s="84"/>
      <c r="F2367" s="84"/>
      <c r="G2367" s="84"/>
      <c r="H2367" s="84"/>
      <c r="I2367" s="84"/>
      <c r="J2367" s="84"/>
      <c r="K2367" s="84"/>
      <c r="L2367" s="84"/>
      <c r="M2367" s="84"/>
      <c r="N2367" s="84"/>
      <c r="O2367" s="84"/>
      <c r="P2367" s="84"/>
      <c r="Q2367" s="84"/>
      <c r="R2367" s="84"/>
      <c r="S2367" s="84"/>
      <c r="T2367" s="84"/>
      <c r="U2367" s="84"/>
      <c r="V2367" s="84"/>
      <c r="W2367" s="84"/>
      <c r="X2367" s="84"/>
      <c r="Y2367" s="84"/>
      <c r="Z2367" s="90"/>
      <c r="AA2367" s="91"/>
      <c r="AB2367" s="91"/>
      <c r="AC2367" s="91"/>
      <c r="AD2367" s="92" t="s">
        <v>4</v>
      </c>
    </row>
    <row r="2368" spans="2:30" ht="19.7" customHeight="1">
      <c r="B2368" s="82" t="s">
        <v>1537</v>
      </c>
      <c r="C2368" s="83" t="s">
        <v>1538</v>
      </c>
      <c r="D2368" s="84"/>
      <c r="E2368" s="84"/>
      <c r="F2368" s="84"/>
      <c r="G2368" s="84"/>
      <c r="H2368" s="84"/>
      <c r="I2368" s="84"/>
      <c r="J2368" s="84"/>
      <c r="K2368" s="84"/>
      <c r="L2368" s="84"/>
      <c r="M2368" s="84"/>
      <c r="N2368" s="84"/>
      <c r="O2368" s="84"/>
      <c r="P2368" s="84"/>
      <c r="Q2368" s="84"/>
      <c r="R2368" s="84"/>
      <c r="S2368" s="84"/>
      <c r="T2368" s="84"/>
      <c r="U2368" s="84"/>
      <c r="V2368" s="84"/>
      <c r="W2368" s="84"/>
      <c r="X2368" s="84"/>
      <c r="Y2368" s="84"/>
      <c r="Z2368" s="85" t="str">
        <f>TEXT(AA2368+AB2368+AC2368,"#,##0")</f>
        <v>245,170</v>
      </c>
      <c r="AA2368" s="86">
        <f>TRUNC(AA2369+AA2370+AA2371+AA2372)</f>
        <v>62712</v>
      </c>
      <c r="AB2368" s="86">
        <f>TRUNC(AB2369+AB2370+AB2371+AB2372)</f>
        <v>143758</v>
      </c>
      <c r="AC2368" s="86">
        <f>TRUNC(AC2369+AC2370+AC2371+AC2372)</f>
        <v>38700</v>
      </c>
      <c r="AD2368" s="87"/>
    </row>
    <row r="2369" spans="2:30" ht="19.7" customHeight="1">
      <c r="B2369" s="88" t="s">
        <v>592</v>
      </c>
      <c r="C2369" s="89" t="s">
        <v>4</v>
      </c>
      <c r="D2369" s="471">
        <v>347018</v>
      </c>
      <c r="E2369" s="471"/>
      <c r="F2369" s="471"/>
      <c r="G2369" s="471"/>
      <c r="H2369" s="471"/>
      <c r="I2369" s="471" t="s">
        <v>593</v>
      </c>
      <c r="J2369" s="471"/>
      <c r="K2369" s="476">
        <f>[186]기계경비적용기준!D7</f>
        <v>1153.3</v>
      </c>
      <c r="L2369" s="471"/>
      <c r="M2369" s="471"/>
      <c r="N2369" s="84" t="s">
        <v>594</v>
      </c>
      <c r="O2369" s="471">
        <v>967</v>
      </c>
      <c r="P2369" s="471"/>
      <c r="Q2369" s="471"/>
      <c r="R2369" s="84" t="s">
        <v>594</v>
      </c>
      <c r="S2369" s="471" t="s">
        <v>595</v>
      </c>
      <c r="T2369" s="471"/>
      <c r="U2369" s="471"/>
      <c r="V2369" s="84"/>
      <c r="W2369" s="84"/>
      <c r="X2369" s="84"/>
      <c r="Y2369" s="84"/>
      <c r="Z2369" s="90"/>
      <c r="AA2369" s="91"/>
      <c r="AB2369" s="91"/>
      <c r="AC2369" s="91">
        <f>TRUNC(TRUNC(D2369*K2369)/1000) * 1000*O2369*0.0000001</f>
        <v>38700.790499999996</v>
      </c>
      <c r="AD2369" s="92" t="s">
        <v>4</v>
      </c>
    </row>
    <row r="2370" spans="2:30" ht="19.7" customHeight="1">
      <c r="B2370" s="88" t="s">
        <v>596</v>
      </c>
      <c r="C2370" s="89" t="s">
        <v>597</v>
      </c>
      <c r="D2370" s="470">
        <v>72.8</v>
      </c>
      <c r="E2370" s="471"/>
      <c r="F2370" s="471"/>
      <c r="G2370" s="471"/>
      <c r="H2370" s="84" t="s">
        <v>598</v>
      </c>
      <c r="I2370" s="84" t="s">
        <v>594</v>
      </c>
      <c r="J2370" s="471">
        <f>[186]자재단가!R6</f>
        <v>1496</v>
      </c>
      <c r="K2370" s="471"/>
      <c r="L2370" s="471"/>
      <c r="M2370" s="471"/>
      <c r="N2370" s="84"/>
      <c r="O2370" s="84"/>
      <c r="P2370" s="84"/>
      <c r="Q2370" s="84"/>
      <c r="R2370" s="84"/>
      <c r="S2370" s="84"/>
      <c r="T2370" s="84"/>
      <c r="U2370" s="84"/>
      <c r="V2370" s="84"/>
      <c r="W2370" s="84"/>
      <c r="X2370" s="84"/>
      <c r="Y2370" s="84"/>
      <c r="Z2370" s="90"/>
      <c r="AA2370" s="91"/>
      <c r="AB2370" s="91">
        <f>TRUNC(D2370*J2370,0)</f>
        <v>108908</v>
      </c>
      <c r="AC2370" s="91"/>
      <c r="AD2370" s="92" t="s">
        <v>4</v>
      </c>
    </row>
    <row r="2371" spans="2:30" ht="19.7" customHeight="1">
      <c r="B2371" s="88" t="s">
        <v>1475</v>
      </c>
      <c r="C2371" s="89" t="s">
        <v>600</v>
      </c>
      <c r="D2371" s="470">
        <v>32</v>
      </c>
      <c r="E2371" s="471"/>
      <c r="F2371" s="471"/>
      <c r="G2371" s="471"/>
      <c r="H2371" s="84" t="s">
        <v>601</v>
      </c>
      <c r="I2371" s="84" t="s">
        <v>594</v>
      </c>
      <c r="J2371" s="471">
        <f>AB2370</f>
        <v>108908</v>
      </c>
      <c r="K2371" s="471"/>
      <c r="L2371" s="471"/>
      <c r="M2371" s="471"/>
      <c r="N2371" s="84"/>
      <c r="O2371" s="84"/>
      <c r="P2371" s="84"/>
      <c r="Q2371" s="84"/>
      <c r="R2371" s="84"/>
      <c r="S2371" s="84"/>
      <c r="T2371" s="84"/>
      <c r="U2371" s="84"/>
      <c r="V2371" s="84"/>
      <c r="W2371" s="84"/>
      <c r="X2371" s="84"/>
      <c r="Y2371" s="84"/>
      <c r="Z2371" s="90"/>
      <c r="AA2371" s="91"/>
      <c r="AB2371" s="91">
        <f>TRUNC(D2371/100*J2371,0)</f>
        <v>34850</v>
      </c>
      <c r="AC2371" s="91"/>
      <c r="AD2371" s="92" t="s">
        <v>4</v>
      </c>
    </row>
    <row r="2372" spans="2:30" ht="19.7" customHeight="1">
      <c r="B2372" s="88" t="s">
        <v>1452</v>
      </c>
      <c r="C2372" s="89" t="s">
        <v>4</v>
      </c>
      <c r="D2372" s="472">
        <v>3</v>
      </c>
      <c r="E2372" s="471"/>
      <c r="F2372" s="471"/>
      <c r="G2372" s="84" t="s">
        <v>98</v>
      </c>
      <c r="H2372" s="84" t="s">
        <v>594</v>
      </c>
      <c r="I2372" s="471">
        <f>[186]노임단가!L67</f>
        <v>83617</v>
      </c>
      <c r="J2372" s="471"/>
      <c r="K2372" s="471"/>
      <c r="L2372" s="471"/>
      <c r="M2372" s="84" t="s">
        <v>594</v>
      </c>
      <c r="N2372" s="471" t="s">
        <v>1480</v>
      </c>
      <c r="O2372" s="471"/>
      <c r="P2372" s="471"/>
      <c r="Q2372" s="471"/>
      <c r="R2372" s="471"/>
      <c r="S2372" s="471"/>
      <c r="T2372" s="471"/>
      <c r="U2372" s="471"/>
      <c r="V2372" s="471"/>
      <c r="W2372" s="84"/>
      <c r="X2372" s="84"/>
      <c r="Y2372" s="84"/>
      <c r="Z2372" s="90"/>
      <c r="AA2372" s="91">
        <f>TRUNC(D2372*I2372*[186]기계경비적용기준!E20,0)</f>
        <v>62712</v>
      </c>
      <c r="AB2372" s="91"/>
      <c r="AC2372" s="91"/>
      <c r="AD2372" s="92" t="s">
        <v>4</v>
      </c>
    </row>
    <row r="2373" spans="2:30" ht="19.7" customHeight="1">
      <c r="B2373" s="88" t="s">
        <v>4</v>
      </c>
      <c r="C2373" s="89" t="s">
        <v>4</v>
      </c>
      <c r="D2373" s="84"/>
      <c r="E2373" s="84"/>
      <c r="F2373" s="84"/>
      <c r="G2373" s="84"/>
      <c r="H2373" s="84"/>
      <c r="I2373" s="84"/>
      <c r="J2373" s="84"/>
      <c r="K2373" s="84"/>
      <c r="L2373" s="84"/>
      <c r="M2373" s="84"/>
      <c r="N2373" s="84"/>
      <c r="O2373" s="84"/>
      <c r="P2373" s="84"/>
      <c r="Q2373" s="84"/>
      <c r="R2373" s="84"/>
      <c r="S2373" s="84"/>
      <c r="T2373" s="84"/>
      <c r="U2373" s="84"/>
      <c r="V2373" s="84"/>
      <c r="W2373" s="84"/>
      <c r="X2373" s="84"/>
      <c r="Y2373" s="84"/>
      <c r="Z2373" s="90"/>
      <c r="AA2373" s="91"/>
      <c r="AB2373" s="91"/>
      <c r="AC2373" s="91"/>
      <c r="AD2373" s="92" t="s">
        <v>4</v>
      </c>
    </row>
    <row r="2374" spans="2:30" ht="19.7" customHeight="1">
      <c r="B2374" s="82" t="s">
        <v>1539</v>
      </c>
      <c r="C2374" s="83" t="s">
        <v>1540</v>
      </c>
      <c r="D2374" s="84"/>
      <c r="E2374" s="84"/>
      <c r="F2374" s="84"/>
      <c r="G2374" s="84"/>
      <c r="H2374" s="84"/>
      <c r="I2374" s="84"/>
      <c r="J2374" s="84"/>
      <c r="K2374" s="84"/>
      <c r="L2374" s="84"/>
      <c r="M2374" s="84"/>
      <c r="N2374" s="84"/>
      <c r="O2374" s="84"/>
      <c r="P2374" s="84"/>
      <c r="Q2374" s="84"/>
      <c r="R2374" s="84"/>
      <c r="S2374" s="84"/>
      <c r="T2374" s="84"/>
      <c r="U2374" s="84"/>
      <c r="V2374" s="84"/>
      <c r="W2374" s="84"/>
      <c r="X2374" s="84"/>
      <c r="Y2374" s="84"/>
      <c r="Z2374" s="85" t="str">
        <f>TEXT(AA2374+AB2374+AC2374,"#,##0")</f>
        <v>346,504</v>
      </c>
      <c r="AA2374" s="86">
        <f>TRUNC(AA2375+AA2376+AA2377+AA2378)</f>
        <v>69680</v>
      </c>
      <c r="AB2374" s="86">
        <f>TRUNC(AB2375+AB2376+AB2377+AB2378)</f>
        <v>221150</v>
      </c>
      <c r="AC2374" s="86">
        <f>TRUNC(AC2375+AC2376+AC2377+AC2378)</f>
        <v>55674</v>
      </c>
      <c r="AD2374" s="87"/>
    </row>
    <row r="2375" spans="2:30" ht="19.7" customHeight="1">
      <c r="B2375" s="101" t="s">
        <v>592</v>
      </c>
      <c r="C2375" s="102" t="s">
        <v>4</v>
      </c>
      <c r="D2375" s="477">
        <v>499218</v>
      </c>
      <c r="E2375" s="477"/>
      <c r="F2375" s="477"/>
      <c r="G2375" s="477"/>
      <c r="H2375" s="477"/>
      <c r="I2375" s="477" t="s">
        <v>593</v>
      </c>
      <c r="J2375" s="477"/>
      <c r="K2375" s="480">
        <f>[186]기계경비적용기준!D7</f>
        <v>1153.3</v>
      </c>
      <c r="L2375" s="477"/>
      <c r="M2375" s="477"/>
      <c r="N2375" s="103" t="s">
        <v>594</v>
      </c>
      <c r="O2375" s="477">
        <v>967</v>
      </c>
      <c r="P2375" s="477"/>
      <c r="Q2375" s="477"/>
      <c r="R2375" s="103" t="s">
        <v>594</v>
      </c>
      <c r="S2375" s="477" t="s">
        <v>595</v>
      </c>
      <c r="T2375" s="477"/>
      <c r="U2375" s="477"/>
      <c r="V2375" s="103"/>
      <c r="W2375" s="103"/>
      <c r="X2375" s="103"/>
      <c r="Y2375" s="103"/>
      <c r="Z2375" s="104"/>
      <c r="AA2375" s="105"/>
      <c r="AB2375" s="105"/>
      <c r="AC2375" s="105">
        <f>TRUNC(TRUNC(D2375*K2375)/1000) * 1000*O2375*0.0000001</f>
        <v>55674.831599999998</v>
      </c>
      <c r="AD2375" s="106" t="s">
        <v>4</v>
      </c>
    </row>
    <row r="2376" spans="2:30" ht="19.7" customHeight="1">
      <c r="B2376" s="88" t="s">
        <v>596</v>
      </c>
      <c r="C2376" s="89" t="s">
        <v>597</v>
      </c>
      <c r="D2376" s="470">
        <v>116.4</v>
      </c>
      <c r="E2376" s="471"/>
      <c r="F2376" s="471"/>
      <c r="G2376" s="471"/>
      <c r="H2376" s="84" t="s">
        <v>598</v>
      </c>
      <c r="I2376" s="84" t="s">
        <v>594</v>
      </c>
      <c r="J2376" s="471">
        <f>[186]자재단가!R6</f>
        <v>1496</v>
      </c>
      <c r="K2376" s="471"/>
      <c r="L2376" s="471"/>
      <c r="M2376" s="471"/>
      <c r="N2376" s="84"/>
      <c r="O2376" s="84"/>
      <c r="P2376" s="84"/>
      <c r="Q2376" s="84"/>
      <c r="R2376" s="84"/>
      <c r="S2376" s="84"/>
      <c r="T2376" s="84"/>
      <c r="U2376" s="84"/>
      <c r="V2376" s="84"/>
      <c r="W2376" s="84"/>
      <c r="X2376" s="84"/>
      <c r="Y2376" s="84"/>
      <c r="Z2376" s="90"/>
      <c r="AA2376" s="91"/>
      <c r="AB2376" s="91">
        <f>TRUNC(D2376*J2376,0)</f>
        <v>174134</v>
      </c>
      <c r="AC2376" s="91"/>
      <c r="AD2376" s="92" t="s">
        <v>4</v>
      </c>
    </row>
    <row r="2377" spans="2:30" ht="19.7" customHeight="1">
      <c r="B2377" s="88" t="s">
        <v>1475</v>
      </c>
      <c r="C2377" s="89" t="s">
        <v>600</v>
      </c>
      <c r="D2377" s="470">
        <v>27</v>
      </c>
      <c r="E2377" s="471"/>
      <c r="F2377" s="471"/>
      <c r="G2377" s="471"/>
      <c r="H2377" s="84" t="s">
        <v>601</v>
      </c>
      <c r="I2377" s="84" t="s">
        <v>594</v>
      </c>
      <c r="J2377" s="471">
        <f>AB2376</f>
        <v>174134</v>
      </c>
      <c r="K2377" s="471"/>
      <c r="L2377" s="471"/>
      <c r="M2377" s="471"/>
      <c r="N2377" s="84"/>
      <c r="O2377" s="84"/>
      <c r="P2377" s="84"/>
      <c r="Q2377" s="84"/>
      <c r="R2377" s="84"/>
      <c r="S2377" s="84"/>
      <c r="T2377" s="84"/>
      <c r="U2377" s="84"/>
      <c r="V2377" s="84"/>
      <c r="W2377" s="84"/>
      <c r="X2377" s="84"/>
      <c r="Y2377" s="84"/>
      <c r="Z2377" s="90"/>
      <c r="AA2377" s="91"/>
      <c r="AB2377" s="91">
        <f>TRUNC(D2377/100*J2377,0)</f>
        <v>47016</v>
      </c>
      <c r="AC2377" s="91"/>
      <c r="AD2377" s="92" t="s">
        <v>4</v>
      </c>
    </row>
    <row r="2378" spans="2:30" ht="19.7" customHeight="1">
      <c r="B2378" s="88" t="s">
        <v>1452</v>
      </c>
      <c r="C2378" s="89" t="s">
        <v>4</v>
      </c>
      <c r="D2378" s="472">
        <v>4</v>
      </c>
      <c r="E2378" s="471"/>
      <c r="F2378" s="471"/>
      <c r="G2378" s="84" t="s">
        <v>98</v>
      </c>
      <c r="H2378" s="84" t="s">
        <v>594</v>
      </c>
      <c r="I2378" s="471">
        <f>[186]노임단가!L67</f>
        <v>83617</v>
      </c>
      <c r="J2378" s="471"/>
      <c r="K2378" s="471"/>
      <c r="L2378" s="471"/>
      <c r="M2378" s="84" t="s">
        <v>594</v>
      </c>
      <c r="N2378" s="471" t="s">
        <v>603</v>
      </c>
      <c r="O2378" s="471"/>
      <c r="P2378" s="471"/>
      <c r="Q2378" s="471"/>
      <c r="R2378" s="471"/>
      <c r="S2378" s="471"/>
      <c r="T2378" s="471"/>
      <c r="U2378" s="471"/>
      <c r="V2378" s="471"/>
      <c r="W2378" s="84"/>
      <c r="X2378" s="84"/>
      <c r="Y2378" s="84"/>
      <c r="Z2378" s="90"/>
      <c r="AA2378" s="91">
        <f>TRUNC(D2378*I2378*[186]기계경비적용기준!E18,0)</f>
        <v>69680</v>
      </c>
      <c r="AB2378" s="91"/>
      <c r="AC2378" s="91"/>
      <c r="AD2378" s="92" t="s">
        <v>4</v>
      </c>
    </row>
    <row r="2379" spans="2:30" ht="19.7" customHeight="1">
      <c r="B2379" s="88" t="s">
        <v>4</v>
      </c>
      <c r="C2379" s="89" t="s">
        <v>4</v>
      </c>
      <c r="D2379" s="84"/>
      <c r="E2379" s="84"/>
      <c r="F2379" s="84"/>
      <c r="G2379" s="84"/>
      <c r="H2379" s="84"/>
      <c r="I2379" s="84"/>
      <c r="J2379" s="84"/>
      <c r="K2379" s="84"/>
      <c r="L2379" s="84"/>
      <c r="M2379" s="84"/>
      <c r="N2379" s="84"/>
      <c r="O2379" s="84"/>
      <c r="P2379" s="84"/>
      <c r="Q2379" s="84"/>
      <c r="R2379" s="84"/>
      <c r="S2379" s="84"/>
      <c r="T2379" s="84"/>
      <c r="U2379" s="84"/>
      <c r="V2379" s="84"/>
      <c r="W2379" s="84"/>
      <c r="X2379" s="84"/>
      <c r="Y2379" s="84"/>
      <c r="Z2379" s="90"/>
      <c r="AA2379" s="91"/>
      <c r="AB2379" s="91"/>
      <c r="AC2379" s="91"/>
      <c r="AD2379" s="92" t="s">
        <v>4</v>
      </c>
    </row>
    <row r="2380" spans="2:30" ht="19.7" customHeight="1">
      <c r="B2380" s="82" t="s">
        <v>1541</v>
      </c>
      <c r="C2380" s="83" t="s">
        <v>1542</v>
      </c>
      <c r="D2380" s="84"/>
      <c r="E2380" s="84"/>
      <c r="F2380" s="84"/>
      <c r="G2380" s="84"/>
      <c r="H2380" s="84"/>
      <c r="I2380" s="84"/>
      <c r="J2380" s="84"/>
      <c r="K2380" s="84"/>
      <c r="L2380" s="84"/>
      <c r="M2380" s="84"/>
      <c r="N2380" s="84"/>
      <c r="O2380" s="84"/>
      <c r="P2380" s="84"/>
      <c r="Q2380" s="84"/>
      <c r="R2380" s="84"/>
      <c r="S2380" s="84"/>
      <c r="T2380" s="84"/>
      <c r="U2380" s="84"/>
      <c r="V2380" s="84"/>
      <c r="W2380" s="84"/>
      <c r="X2380" s="84"/>
      <c r="Y2380" s="84"/>
      <c r="Z2380" s="85" t="str">
        <f>TEXT(AA2380+AB2380+AC2380,"#,##0")</f>
        <v>388,313</v>
      </c>
      <c r="AA2380" s="86">
        <f>TRUNC(AA2381+AA2382+AA2383+AA2384)</f>
        <v>111489</v>
      </c>
      <c r="AB2380" s="86">
        <f>TRUNC(AB2381+AB2382+AB2383+AB2384)</f>
        <v>221150</v>
      </c>
      <c r="AC2380" s="86">
        <f>TRUNC(AC2381+AC2382+AC2383+AC2384)</f>
        <v>55674</v>
      </c>
      <c r="AD2380" s="87"/>
    </row>
    <row r="2381" spans="2:30" ht="19.7" customHeight="1">
      <c r="B2381" s="88" t="s">
        <v>592</v>
      </c>
      <c r="C2381" s="89" t="s">
        <v>4</v>
      </c>
      <c r="D2381" s="471">
        <v>499218</v>
      </c>
      <c r="E2381" s="471"/>
      <c r="F2381" s="471"/>
      <c r="G2381" s="471"/>
      <c r="H2381" s="471"/>
      <c r="I2381" s="471" t="s">
        <v>593</v>
      </c>
      <c r="J2381" s="471"/>
      <c r="K2381" s="476">
        <f>[186]기계경비적용기준!D7</f>
        <v>1153.3</v>
      </c>
      <c r="L2381" s="471"/>
      <c r="M2381" s="471"/>
      <c r="N2381" s="84" t="s">
        <v>594</v>
      </c>
      <c r="O2381" s="471">
        <v>967</v>
      </c>
      <c r="P2381" s="471"/>
      <c r="Q2381" s="471"/>
      <c r="R2381" s="84" t="s">
        <v>594</v>
      </c>
      <c r="S2381" s="471" t="s">
        <v>595</v>
      </c>
      <c r="T2381" s="471"/>
      <c r="U2381" s="471"/>
      <c r="V2381" s="84"/>
      <c r="W2381" s="84"/>
      <c r="X2381" s="84"/>
      <c r="Y2381" s="84"/>
      <c r="Z2381" s="90"/>
      <c r="AA2381" s="91"/>
      <c r="AB2381" s="91"/>
      <c r="AC2381" s="91">
        <f>TRUNC(TRUNC(D2381*K2381)/1000) * 1000*O2381*0.0000001</f>
        <v>55674.831599999998</v>
      </c>
      <c r="AD2381" s="92" t="s">
        <v>4</v>
      </c>
    </row>
    <row r="2382" spans="2:30" ht="19.7" customHeight="1">
      <c r="B2382" s="88" t="s">
        <v>596</v>
      </c>
      <c r="C2382" s="89" t="s">
        <v>597</v>
      </c>
      <c r="D2382" s="470">
        <v>116.4</v>
      </c>
      <c r="E2382" s="471"/>
      <c r="F2382" s="471"/>
      <c r="G2382" s="471"/>
      <c r="H2382" s="84" t="s">
        <v>598</v>
      </c>
      <c r="I2382" s="84" t="s">
        <v>594</v>
      </c>
      <c r="J2382" s="471">
        <f>[186]자재단가!R6</f>
        <v>1496</v>
      </c>
      <c r="K2382" s="471"/>
      <c r="L2382" s="471"/>
      <c r="M2382" s="471"/>
      <c r="N2382" s="84"/>
      <c r="O2382" s="84"/>
      <c r="P2382" s="84"/>
      <c r="Q2382" s="84"/>
      <c r="R2382" s="84"/>
      <c r="S2382" s="84"/>
      <c r="T2382" s="84"/>
      <c r="U2382" s="84"/>
      <c r="V2382" s="84"/>
      <c r="W2382" s="84"/>
      <c r="X2382" s="84"/>
      <c r="Y2382" s="84"/>
      <c r="Z2382" s="90"/>
      <c r="AA2382" s="91"/>
      <c r="AB2382" s="91">
        <f>TRUNC(D2382*J2382,0)</f>
        <v>174134</v>
      </c>
      <c r="AC2382" s="91"/>
      <c r="AD2382" s="92" t="s">
        <v>4</v>
      </c>
    </row>
    <row r="2383" spans="2:30" ht="19.7" customHeight="1">
      <c r="B2383" s="88" t="s">
        <v>1475</v>
      </c>
      <c r="C2383" s="89" t="s">
        <v>600</v>
      </c>
      <c r="D2383" s="470">
        <v>27</v>
      </c>
      <c r="E2383" s="471"/>
      <c r="F2383" s="471"/>
      <c r="G2383" s="471"/>
      <c r="H2383" s="84" t="s">
        <v>601</v>
      </c>
      <c r="I2383" s="84" t="s">
        <v>594</v>
      </c>
      <c r="J2383" s="471">
        <f>AB2382</f>
        <v>174134</v>
      </c>
      <c r="K2383" s="471"/>
      <c r="L2383" s="471"/>
      <c r="M2383" s="471"/>
      <c r="N2383" s="84"/>
      <c r="O2383" s="84"/>
      <c r="P2383" s="84"/>
      <c r="Q2383" s="84"/>
      <c r="R2383" s="84"/>
      <c r="S2383" s="84"/>
      <c r="T2383" s="84"/>
      <c r="U2383" s="84"/>
      <c r="V2383" s="84"/>
      <c r="W2383" s="84"/>
      <c r="X2383" s="84"/>
      <c r="Y2383" s="84"/>
      <c r="Z2383" s="90"/>
      <c r="AA2383" s="91"/>
      <c r="AB2383" s="91">
        <f>TRUNC(D2383/100*J2383,0)</f>
        <v>47016</v>
      </c>
      <c r="AC2383" s="91"/>
      <c r="AD2383" s="92" t="s">
        <v>4</v>
      </c>
    </row>
    <row r="2384" spans="2:30" ht="19.7" customHeight="1">
      <c r="B2384" s="88" t="s">
        <v>1452</v>
      </c>
      <c r="C2384" s="89" t="s">
        <v>4</v>
      </c>
      <c r="D2384" s="472">
        <v>4</v>
      </c>
      <c r="E2384" s="471"/>
      <c r="F2384" s="471"/>
      <c r="G2384" s="84" t="s">
        <v>98</v>
      </c>
      <c r="H2384" s="84" t="s">
        <v>594</v>
      </c>
      <c r="I2384" s="471">
        <f>[186]노임단가!L67</f>
        <v>83617</v>
      </c>
      <c r="J2384" s="471"/>
      <c r="K2384" s="471"/>
      <c r="L2384" s="471"/>
      <c r="M2384" s="84" t="s">
        <v>594</v>
      </c>
      <c r="N2384" s="471" t="s">
        <v>1449</v>
      </c>
      <c r="O2384" s="471"/>
      <c r="P2384" s="471"/>
      <c r="Q2384" s="471"/>
      <c r="R2384" s="471"/>
      <c r="S2384" s="471"/>
      <c r="T2384" s="471"/>
      <c r="U2384" s="471"/>
      <c r="V2384" s="471"/>
      <c r="W2384" s="84"/>
      <c r="X2384" s="84"/>
      <c r="Y2384" s="84"/>
      <c r="Z2384" s="90"/>
      <c r="AA2384" s="91">
        <f>TRUNC(D2384*I2384*[186]기계경비적용기준!E19,0)</f>
        <v>111489</v>
      </c>
      <c r="AB2384" s="91"/>
      <c r="AC2384" s="91"/>
      <c r="AD2384" s="92" t="s">
        <v>4</v>
      </c>
    </row>
    <row r="2385" spans="2:30" ht="19.7" customHeight="1">
      <c r="B2385" s="88" t="s">
        <v>4</v>
      </c>
      <c r="C2385" s="89" t="s">
        <v>4</v>
      </c>
      <c r="D2385" s="84"/>
      <c r="E2385" s="84"/>
      <c r="F2385" s="84"/>
      <c r="G2385" s="84"/>
      <c r="H2385" s="84"/>
      <c r="I2385" s="84"/>
      <c r="J2385" s="84"/>
      <c r="K2385" s="84"/>
      <c r="L2385" s="84"/>
      <c r="M2385" s="84"/>
      <c r="N2385" s="84"/>
      <c r="O2385" s="84"/>
      <c r="P2385" s="84"/>
      <c r="Q2385" s="84"/>
      <c r="R2385" s="84"/>
      <c r="S2385" s="84"/>
      <c r="T2385" s="84"/>
      <c r="U2385" s="84"/>
      <c r="V2385" s="84"/>
      <c r="W2385" s="84"/>
      <c r="X2385" s="84"/>
      <c r="Y2385" s="84"/>
      <c r="Z2385" s="90"/>
      <c r="AA2385" s="91"/>
      <c r="AB2385" s="91"/>
      <c r="AC2385" s="91"/>
      <c r="AD2385" s="92" t="s">
        <v>4</v>
      </c>
    </row>
    <row r="2386" spans="2:30" ht="19.7" customHeight="1">
      <c r="B2386" s="82" t="s">
        <v>1543</v>
      </c>
      <c r="C2386" s="83" t="s">
        <v>1544</v>
      </c>
      <c r="D2386" s="84"/>
      <c r="E2386" s="84"/>
      <c r="F2386" s="84"/>
      <c r="G2386" s="84"/>
      <c r="H2386" s="84"/>
      <c r="I2386" s="84"/>
      <c r="J2386" s="84"/>
      <c r="K2386" s="84"/>
      <c r="L2386" s="84"/>
      <c r="M2386" s="84"/>
      <c r="N2386" s="84"/>
      <c r="O2386" s="84"/>
      <c r="P2386" s="84"/>
      <c r="Q2386" s="84"/>
      <c r="R2386" s="84"/>
      <c r="S2386" s="84"/>
      <c r="T2386" s="84"/>
      <c r="U2386" s="84"/>
      <c r="V2386" s="84"/>
      <c r="W2386" s="84"/>
      <c r="X2386" s="84"/>
      <c r="Y2386" s="84"/>
      <c r="Z2386" s="85" t="str">
        <f>TEXT(AA2386+AB2386+AC2386,"#,##0")</f>
        <v>360,441</v>
      </c>
      <c r="AA2386" s="86">
        <f>TRUNC(AA2387+AA2388+AA2389+AA2390)</f>
        <v>83617</v>
      </c>
      <c r="AB2386" s="86">
        <f>TRUNC(AB2387+AB2388+AB2389+AB2390)</f>
        <v>221150</v>
      </c>
      <c r="AC2386" s="86">
        <f>TRUNC(AC2387+AC2388+AC2389+AC2390)</f>
        <v>55674</v>
      </c>
      <c r="AD2386" s="87"/>
    </row>
    <row r="2387" spans="2:30" ht="19.7" customHeight="1">
      <c r="B2387" s="88" t="s">
        <v>592</v>
      </c>
      <c r="C2387" s="89" t="s">
        <v>4</v>
      </c>
      <c r="D2387" s="471">
        <v>499218</v>
      </c>
      <c r="E2387" s="471"/>
      <c r="F2387" s="471"/>
      <c r="G2387" s="471"/>
      <c r="H2387" s="471"/>
      <c r="I2387" s="471" t="s">
        <v>593</v>
      </c>
      <c r="J2387" s="471"/>
      <c r="K2387" s="476">
        <f>[186]기계경비적용기준!D7</f>
        <v>1153.3</v>
      </c>
      <c r="L2387" s="471"/>
      <c r="M2387" s="471"/>
      <c r="N2387" s="84" t="s">
        <v>594</v>
      </c>
      <c r="O2387" s="471">
        <v>967</v>
      </c>
      <c r="P2387" s="471"/>
      <c r="Q2387" s="471"/>
      <c r="R2387" s="84" t="s">
        <v>594</v>
      </c>
      <c r="S2387" s="471" t="s">
        <v>595</v>
      </c>
      <c r="T2387" s="471"/>
      <c r="U2387" s="471"/>
      <c r="V2387" s="84"/>
      <c r="W2387" s="84"/>
      <c r="X2387" s="84"/>
      <c r="Y2387" s="84"/>
      <c r="Z2387" s="90"/>
      <c r="AA2387" s="91"/>
      <c r="AB2387" s="91"/>
      <c r="AC2387" s="91">
        <f>TRUNC(TRUNC(D2387*K2387)/1000) * 1000*O2387*0.0000001</f>
        <v>55674.831599999998</v>
      </c>
      <c r="AD2387" s="92" t="s">
        <v>4</v>
      </c>
    </row>
    <row r="2388" spans="2:30" ht="19.7" customHeight="1">
      <c r="B2388" s="88" t="s">
        <v>596</v>
      </c>
      <c r="C2388" s="89" t="s">
        <v>597</v>
      </c>
      <c r="D2388" s="470">
        <v>116.4</v>
      </c>
      <c r="E2388" s="471"/>
      <c r="F2388" s="471"/>
      <c r="G2388" s="471"/>
      <c r="H2388" s="84" t="s">
        <v>598</v>
      </c>
      <c r="I2388" s="84" t="s">
        <v>594</v>
      </c>
      <c r="J2388" s="471">
        <f>[186]자재단가!R6</f>
        <v>1496</v>
      </c>
      <c r="K2388" s="471"/>
      <c r="L2388" s="471"/>
      <c r="M2388" s="471"/>
      <c r="N2388" s="84"/>
      <c r="O2388" s="84"/>
      <c r="P2388" s="84"/>
      <c r="Q2388" s="84"/>
      <c r="R2388" s="84"/>
      <c r="S2388" s="84"/>
      <c r="T2388" s="84"/>
      <c r="U2388" s="84"/>
      <c r="V2388" s="84"/>
      <c r="W2388" s="84"/>
      <c r="X2388" s="84"/>
      <c r="Y2388" s="84"/>
      <c r="Z2388" s="90"/>
      <c r="AA2388" s="91"/>
      <c r="AB2388" s="91">
        <f>TRUNC(D2388*J2388,0)</f>
        <v>174134</v>
      </c>
      <c r="AC2388" s="91"/>
      <c r="AD2388" s="92" t="s">
        <v>4</v>
      </c>
    </row>
    <row r="2389" spans="2:30" ht="19.7" customHeight="1">
      <c r="B2389" s="88" t="s">
        <v>1475</v>
      </c>
      <c r="C2389" s="89" t="s">
        <v>600</v>
      </c>
      <c r="D2389" s="470">
        <v>27</v>
      </c>
      <c r="E2389" s="471"/>
      <c r="F2389" s="471"/>
      <c r="G2389" s="471"/>
      <c r="H2389" s="84" t="s">
        <v>601</v>
      </c>
      <c r="I2389" s="84" t="s">
        <v>594</v>
      </c>
      <c r="J2389" s="471">
        <f>AB2388</f>
        <v>174134</v>
      </c>
      <c r="K2389" s="471"/>
      <c r="L2389" s="471"/>
      <c r="M2389" s="471"/>
      <c r="N2389" s="84"/>
      <c r="O2389" s="84"/>
      <c r="P2389" s="84"/>
      <c r="Q2389" s="84"/>
      <c r="R2389" s="84"/>
      <c r="S2389" s="84"/>
      <c r="T2389" s="84"/>
      <c r="U2389" s="84"/>
      <c r="V2389" s="84"/>
      <c r="W2389" s="84"/>
      <c r="X2389" s="84"/>
      <c r="Y2389" s="84"/>
      <c r="Z2389" s="90"/>
      <c r="AA2389" s="91"/>
      <c r="AB2389" s="91">
        <f>TRUNC(D2389/100*J2389,0)</f>
        <v>47016</v>
      </c>
      <c r="AC2389" s="91"/>
      <c r="AD2389" s="92" t="s">
        <v>4</v>
      </c>
    </row>
    <row r="2390" spans="2:30" ht="19.7" customHeight="1">
      <c r="B2390" s="88" t="s">
        <v>1452</v>
      </c>
      <c r="C2390" s="89" t="s">
        <v>4</v>
      </c>
      <c r="D2390" s="472">
        <v>4</v>
      </c>
      <c r="E2390" s="471"/>
      <c r="F2390" s="471"/>
      <c r="G2390" s="84" t="s">
        <v>98</v>
      </c>
      <c r="H2390" s="84" t="s">
        <v>594</v>
      </c>
      <c r="I2390" s="471">
        <f>[186]노임단가!L67</f>
        <v>83617</v>
      </c>
      <c r="J2390" s="471"/>
      <c r="K2390" s="471"/>
      <c r="L2390" s="471"/>
      <c r="M2390" s="84" t="s">
        <v>594</v>
      </c>
      <c r="N2390" s="471" t="s">
        <v>1480</v>
      </c>
      <c r="O2390" s="471"/>
      <c r="P2390" s="471"/>
      <c r="Q2390" s="471"/>
      <c r="R2390" s="471"/>
      <c r="S2390" s="471"/>
      <c r="T2390" s="471"/>
      <c r="U2390" s="471"/>
      <c r="V2390" s="471"/>
      <c r="W2390" s="84"/>
      <c r="X2390" s="84"/>
      <c r="Y2390" s="84"/>
      <c r="Z2390" s="90"/>
      <c r="AA2390" s="91">
        <f>TRUNC(D2390*I2390*[186]기계경비적용기준!E20,0)</f>
        <v>83617</v>
      </c>
      <c r="AB2390" s="91"/>
      <c r="AC2390" s="91"/>
      <c r="AD2390" s="92" t="s">
        <v>4</v>
      </c>
    </row>
    <row r="2391" spans="2:30" ht="19.7" customHeight="1">
      <c r="B2391" s="88" t="s">
        <v>4</v>
      </c>
      <c r="C2391" s="89" t="s">
        <v>4</v>
      </c>
      <c r="D2391" s="84"/>
      <c r="E2391" s="84"/>
      <c r="F2391" s="84"/>
      <c r="G2391" s="84"/>
      <c r="H2391" s="84"/>
      <c r="I2391" s="84"/>
      <c r="J2391" s="84"/>
      <c r="K2391" s="84"/>
      <c r="L2391" s="84"/>
      <c r="M2391" s="84"/>
      <c r="N2391" s="84"/>
      <c r="O2391" s="84"/>
      <c r="P2391" s="84"/>
      <c r="Q2391" s="84"/>
      <c r="R2391" s="84"/>
      <c r="S2391" s="84"/>
      <c r="T2391" s="84"/>
      <c r="U2391" s="84"/>
      <c r="V2391" s="84"/>
      <c r="W2391" s="84"/>
      <c r="X2391" s="84"/>
      <c r="Y2391" s="84"/>
      <c r="Z2391" s="90"/>
      <c r="AA2391" s="91"/>
      <c r="AB2391" s="91"/>
      <c r="AC2391" s="91"/>
      <c r="AD2391" s="92" t="s">
        <v>4</v>
      </c>
    </row>
    <row r="2392" spans="2:30" ht="19.7" customHeight="1">
      <c r="B2392" s="82" t="s">
        <v>1545</v>
      </c>
      <c r="C2392" s="83" t="s">
        <v>1456</v>
      </c>
      <c r="D2392" s="84"/>
      <c r="E2392" s="84"/>
      <c r="F2392" s="84"/>
      <c r="G2392" s="84"/>
      <c r="H2392" s="84"/>
      <c r="I2392" s="84"/>
      <c r="J2392" s="84"/>
      <c r="K2392" s="84"/>
      <c r="L2392" s="84"/>
      <c r="M2392" s="84"/>
      <c r="N2392" s="84"/>
      <c r="O2392" s="84"/>
      <c r="P2392" s="84"/>
      <c r="Q2392" s="84"/>
      <c r="R2392" s="84"/>
      <c r="S2392" s="84"/>
      <c r="T2392" s="84"/>
      <c r="U2392" s="84"/>
      <c r="V2392" s="84"/>
      <c r="W2392" s="84"/>
      <c r="X2392" s="84"/>
      <c r="Y2392" s="84"/>
      <c r="Z2392" s="85" t="str">
        <f>TEXT(AA2392+AB2392+AC2392,"#,##0")</f>
        <v>416,277</v>
      </c>
      <c r="AA2392" s="86">
        <f>TRUNC(AA2393+AA2394+AA2395+AA2396)</f>
        <v>69680</v>
      </c>
      <c r="AB2392" s="86">
        <f>TRUNC(AB2393+AB2394+AB2395+AB2396)</f>
        <v>276438</v>
      </c>
      <c r="AC2392" s="86">
        <f>TRUNC(AC2393+AC2394+AC2395+AC2396)</f>
        <v>70159</v>
      </c>
      <c r="AD2392" s="87"/>
    </row>
    <row r="2393" spans="2:30" ht="19.7" customHeight="1">
      <c r="B2393" s="88" t="s">
        <v>592</v>
      </c>
      <c r="C2393" s="89" t="s">
        <v>4</v>
      </c>
      <c r="D2393" s="471">
        <v>629094</v>
      </c>
      <c r="E2393" s="471"/>
      <c r="F2393" s="471"/>
      <c r="G2393" s="471"/>
      <c r="H2393" s="471"/>
      <c r="I2393" s="471" t="s">
        <v>593</v>
      </c>
      <c r="J2393" s="471"/>
      <c r="K2393" s="476">
        <f>[186]기계경비적용기준!D7</f>
        <v>1153.3</v>
      </c>
      <c r="L2393" s="471"/>
      <c r="M2393" s="471"/>
      <c r="N2393" s="84" t="s">
        <v>594</v>
      </c>
      <c r="O2393" s="471">
        <v>967</v>
      </c>
      <c r="P2393" s="471"/>
      <c r="Q2393" s="471"/>
      <c r="R2393" s="84" t="s">
        <v>594</v>
      </c>
      <c r="S2393" s="471" t="s">
        <v>595</v>
      </c>
      <c r="T2393" s="471"/>
      <c r="U2393" s="471"/>
      <c r="V2393" s="84"/>
      <c r="W2393" s="84"/>
      <c r="X2393" s="84"/>
      <c r="Y2393" s="84"/>
      <c r="Z2393" s="90"/>
      <c r="AA2393" s="91"/>
      <c r="AB2393" s="91"/>
      <c r="AC2393" s="91">
        <f>TRUNC(TRUNC(D2393*K2393)/1000) * 1000*O2393*0.0000001</f>
        <v>70159.137799999997</v>
      </c>
      <c r="AD2393" s="92" t="s">
        <v>4</v>
      </c>
    </row>
    <row r="2394" spans="2:30" ht="19.7" customHeight="1">
      <c r="B2394" s="88" t="s">
        <v>596</v>
      </c>
      <c r="C2394" s="89" t="s">
        <v>597</v>
      </c>
      <c r="D2394" s="470">
        <v>145.5</v>
      </c>
      <c r="E2394" s="471"/>
      <c r="F2394" s="471"/>
      <c r="G2394" s="471"/>
      <c r="H2394" s="84" t="s">
        <v>598</v>
      </c>
      <c r="I2394" s="84" t="s">
        <v>594</v>
      </c>
      <c r="J2394" s="471">
        <f>[186]자재단가!R6</f>
        <v>1496</v>
      </c>
      <c r="K2394" s="471"/>
      <c r="L2394" s="471"/>
      <c r="M2394" s="471"/>
      <c r="N2394" s="84"/>
      <c r="O2394" s="84"/>
      <c r="P2394" s="84"/>
      <c r="Q2394" s="84"/>
      <c r="R2394" s="84"/>
      <c r="S2394" s="84"/>
      <c r="T2394" s="84"/>
      <c r="U2394" s="84"/>
      <c r="V2394" s="84"/>
      <c r="W2394" s="84"/>
      <c r="X2394" s="84"/>
      <c r="Y2394" s="84"/>
      <c r="Z2394" s="90"/>
      <c r="AA2394" s="91"/>
      <c r="AB2394" s="91">
        <f>TRUNC(D2394*J2394,0)</f>
        <v>217668</v>
      </c>
      <c r="AC2394" s="91"/>
      <c r="AD2394" s="92" t="s">
        <v>4</v>
      </c>
    </row>
    <row r="2395" spans="2:30" ht="19.7" customHeight="1">
      <c r="B2395" s="88" t="s">
        <v>1475</v>
      </c>
      <c r="C2395" s="89" t="s">
        <v>600</v>
      </c>
      <c r="D2395" s="470">
        <v>27</v>
      </c>
      <c r="E2395" s="471"/>
      <c r="F2395" s="471"/>
      <c r="G2395" s="471"/>
      <c r="H2395" s="84" t="s">
        <v>601</v>
      </c>
      <c r="I2395" s="84" t="s">
        <v>594</v>
      </c>
      <c r="J2395" s="471">
        <f>AB2394</f>
        <v>217668</v>
      </c>
      <c r="K2395" s="471"/>
      <c r="L2395" s="471"/>
      <c r="M2395" s="471"/>
      <c r="N2395" s="84"/>
      <c r="O2395" s="84"/>
      <c r="P2395" s="84"/>
      <c r="Q2395" s="84"/>
      <c r="R2395" s="84"/>
      <c r="S2395" s="84"/>
      <c r="T2395" s="84"/>
      <c r="U2395" s="84"/>
      <c r="V2395" s="84"/>
      <c r="W2395" s="84"/>
      <c r="X2395" s="84"/>
      <c r="Y2395" s="84"/>
      <c r="Z2395" s="90"/>
      <c r="AA2395" s="91"/>
      <c r="AB2395" s="91">
        <f>TRUNC(D2395/100*J2395,0)</f>
        <v>58770</v>
      </c>
      <c r="AC2395" s="91"/>
      <c r="AD2395" s="92" t="s">
        <v>4</v>
      </c>
    </row>
    <row r="2396" spans="2:30" ht="19.7" customHeight="1">
      <c r="B2396" s="88" t="s">
        <v>1452</v>
      </c>
      <c r="C2396" s="89" t="s">
        <v>4</v>
      </c>
      <c r="D2396" s="472">
        <v>4</v>
      </c>
      <c r="E2396" s="471"/>
      <c r="F2396" s="471"/>
      <c r="G2396" s="84" t="s">
        <v>98</v>
      </c>
      <c r="H2396" s="84" t="s">
        <v>594</v>
      </c>
      <c r="I2396" s="471">
        <f>[186]노임단가!L67</f>
        <v>83617</v>
      </c>
      <c r="J2396" s="471"/>
      <c r="K2396" s="471"/>
      <c r="L2396" s="471"/>
      <c r="M2396" s="84" t="s">
        <v>594</v>
      </c>
      <c r="N2396" s="471" t="s">
        <v>603</v>
      </c>
      <c r="O2396" s="471"/>
      <c r="P2396" s="471"/>
      <c r="Q2396" s="471"/>
      <c r="R2396" s="471"/>
      <c r="S2396" s="471"/>
      <c r="T2396" s="471"/>
      <c r="U2396" s="471"/>
      <c r="V2396" s="471"/>
      <c r="W2396" s="84"/>
      <c r="X2396" s="84"/>
      <c r="Y2396" s="84"/>
      <c r="Z2396" s="90"/>
      <c r="AA2396" s="91">
        <f>TRUNC(D2396*I2396*[186]기계경비적용기준!E18,0)</f>
        <v>69680</v>
      </c>
      <c r="AB2396" s="91"/>
      <c r="AC2396" s="91"/>
      <c r="AD2396" s="92" t="s">
        <v>4</v>
      </c>
    </row>
    <row r="2397" spans="2:30" ht="19.7" customHeight="1">
      <c r="B2397" s="88" t="s">
        <v>4</v>
      </c>
      <c r="C2397" s="89" t="s">
        <v>4</v>
      </c>
      <c r="D2397" s="84"/>
      <c r="E2397" s="84"/>
      <c r="F2397" s="84"/>
      <c r="G2397" s="84"/>
      <c r="H2397" s="84"/>
      <c r="I2397" s="84"/>
      <c r="J2397" s="84"/>
      <c r="K2397" s="84"/>
      <c r="L2397" s="84"/>
      <c r="M2397" s="84"/>
      <c r="N2397" s="84"/>
      <c r="O2397" s="84"/>
      <c r="P2397" s="84"/>
      <c r="Q2397" s="84"/>
      <c r="R2397" s="84"/>
      <c r="S2397" s="84"/>
      <c r="T2397" s="84"/>
      <c r="U2397" s="84"/>
      <c r="V2397" s="84"/>
      <c r="W2397" s="84"/>
      <c r="X2397" s="84"/>
      <c r="Y2397" s="84"/>
      <c r="Z2397" s="90"/>
      <c r="AA2397" s="91"/>
      <c r="AB2397" s="91"/>
      <c r="AC2397" s="91"/>
      <c r="AD2397" s="92" t="s">
        <v>4</v>
      </c>
    </row>
    <row r="2398" spans="2:30" ht="19.7" customHeight="1">
      <c r="B2398" s="82" t="s">
        <v>1546</v>
      </c>
      <c r="C2398" s="83" t="s">
        <v>1547</v>
      </c>
      <c r="D2398" s="84"/>
      <c r="E2398" s="84"/>
      <c r="F2398" s="84"/>
      <c r="G2398" s="84"/>
      <c r="H2398" s="84"/>
      <c r="I2398" s="84"/>
      <c r="J2398" s="84"/>
      <c r="K2398" s="84"/>
      <c r="L2398" s="84"/>
      <c r="M2398" s="84"/>
      <c r="N2398" s="84"/>
      <c r="O2398" s="84"/>
      <c r="P2398" s="84"/>
      <c r="Q2398" s="84"/>
      <c r="R2398" s="84"/>
      <c r="S2398" s="84"/>
      <c r="T2398" s="84"/>
      <c r="U2398" s="84"/>
      <c r="V2398" s="84"/>
      <c r="W2398" s="84"/>
      <c r="X2398" s="84"/>
      <c r="Y2398" s="84"/>
      <c r="Z2398" s="85" t="str">
        <f>TEXT(AA2398+AB2398+AC2398,"#,##0")</f>
        <v>458,086</v>
      </c>
      <c r="AA2398" s="86">
        <f>TRUNC(AA2399+AA2400+AA2401+AA2402)</f>
        <v>111489</v>
      </c>
      <c r="AB2398" s="86">
        <f>TRUNC(AB2399+AB2400+AB2401+AB2402)</f>
        <v>276438</v>
      </c>
      <c r="AC2398" s="86">
        <f>TRUNC(AC2399+AC2400+AC2401+AC2402)</f>
        <v>70159</v>
      </c>
      <c r="AD2398" s="87"/>
    </row>
    <row r="2399" spans="2:30" ht="19.7" customHeight="1">
      <c r="B2399" s="88" t="s">
        <v>592</v>
      </c>
      <c r="C2399" s="89" t="s">
        <v>4</v>
      </c>
      <c r="D2399" s="471">
        <v>629094</v>
      </c>
      <c r="E2399" s="471"/>
      <c r="F2399" s="471"/>
      <c r="G2399" s="471"/>
      <c r="H2399" s="471"/>
      <c r="I2399" s="471" t="s">
        <v>593</v>
      </c>
      <c r="J2399" s="471"/>
      <c r="K2399" s="476">
        <f>[186]기계경비적용기준!D7</f>
        <v>1153.3</v>
      </c>
      <c r="L2399" s="471"/>
      <c r="M2399" s="471"/>
      <c r="N2399" s="84" t="s">
        <v>594</v>
      </c>
      <c r="O2399" s="471">
        <v>967</v>
      </c>
      <c r="P2399" s="471"/>
      <c r="Q2399" s="471"/>
      <c r="R2399" s="84" t="s">
        <v>594</v>
      </c>
      <c r="S2399" s="471" t="s">
        <v>595</v>
      </c>
      <c r="T2399" s="471"/>
      <c r="U2399" s="471"/>
      <c r="V2399" s="84"/>
      <c r="W2399" s="84"/>
      <c r="X2399" s="84"/>
      <c r="Y2399" s="84"/>
      <c r="Z2399" s="90"/>
      <c r="AA2399" s="91"/>
      <c r="AB2399" s="91"/>
      <c r="AC2399" s="91">
        <f>TRUNC(TRUNC(D2399*K2399)/1000) * 1000*O2399*0.0000001</f>
        <v>70159.137799999997</v>
      </c>
      <c r="AD2399" s="92" t="s">
        <v>4</v>
      </c>
    </row>
    <row r="2400" spans="2:30" ht="19.7" customHeight="1">
      <c r="B2400" s="88" t="s">
        <v>596</v>
      </c>
      <c r="C2400" s="89" t="s">
        <v>597</v>
      </c>
      <c r="D2400" s="470">
        <v>145.5</v>
      </c>
      <c r="E2400" s="471"/>
      <c r="F2400" s="471"/>
      <c r="G2400" s="471"/>
      <c r="H2400" s="84" t="s">
        <v>598</v>
      </c>
      <c r="I2400" s="84" t="s">
        <v>594</v>
      </c>
      <c r="J2400" s="471">
        <f>[186]자재단가!R6</f>
        <v>1496</v>
      </c>
      <c r="K2400" s="471"/>
      <c r="L2400" s="471"/>
      <c r="M2400" s="471"/>
      <c r="N2400" s="84"/>
      <c r="O2400" s="84"/>
      <c r="P2400" s="84"/>
      <c r="Q2400" s="84"/>
      <c r="R2400" s="84"/>
      <c r="S2400" s="84"/>
      <c r="T2400" s="84"/>
      <c r="U2400" s="84"/>
      <c r="V2400" s="84"/>
      <c r="W2400" s="84"/>
      <c r="X2400" s="84"/>
      <c r="Y2400" s="84"/>
      <c r="Z2400" s="90"/>
      <c r="AA2400" s="91"/>
      <c r="AB2400" s="91">
        <f>TRUNC(D2400*J2400,0)</f>
        <v>217668</v>
      </c>
      <c r="AC2400" s="91"/>
      <c r="AD2400" s="92" t="s">
        <v>4</v>
      </c>
    </row>
    <row r="2401" spans="2:30" ht="19.7" customHeight="1">
      <c r="B2401" s="101" t="s">
        <v>1475</v>
      </c>
      <c r="C2401" s="102" t="s">
        <v>600</v>
      </c>
      <c r="D2401" s="479">
        <v>27</v>
      </c>
      <c r="E2401" s="477"/>
      <c r="F2401" s="477"/>
      <c r="G2401" s="477"/>
      <c r="H2401" s="103" t="s">
        <v>601</v>
      </c>
      <c r="I2401" s="103" t="s">
        <v>594</v>
      </c>
      <c r="J2401" s="477">
        <f>AB2400</f>
        <v>217668</v>
      </c>
      <c r="K2401" s="477"/>
      <c r="L2401" s="477"/>
      <c r="M2401" s="477"/>
      <c r="N2401" s="103"/>
      <c r="O2401" s="103"/>
      <c r="P2401" s="103"/>
      <c r="Q2401" s="103"/>
      <c r="R2401" s="103"/>
      <c r="S2401" s="103"/>
      <c r="T2401" s="103"/>
      <c r="U2401" s="103"/>
      <c r="V2401" s="103"/>
      <c r="W2401" s="103"/>
      <c r="X2401" s="103"/>
      <c r="Y2401" s="103"/>
      <c r="Z2401" s="104"/>
      <c r="AA2401" s="105"/>
      <c r="AB2401" s="105">
        <f>TRUNC(D2401/100*J2401,0)</f>
        <v>58770</v>
      </c>
      <c r="AC2401" s="105"/>
      <c r="AD2401" s="106" t="s">
        <v>4</v>
      </c>
    </row>
    <row r="2402" spans="2:30" ht="19.7" customHeight="1">
      <c r="B2402" s="88" t="s">
        <v>1452</v>
      </c>
      <c r="C2402" s="89" t="s">
        <v>4</v>
      </c>
      <c r="D2402" s="472">
        <v>4</v>
      </c>
      <c r="E2402" s="471"/>
      <c r="F2402" s="471"/>
      <c r="G2402" s="84" t="s">
        <v>98</v>
      </c>
      <c r="H2402" s="84" t="s">
        <v>594</v>
      </c>
      <c r="I2402" s="471">
        <f>[186]노임단가!L67</f>
        <v>83617</v>
      </c>
      <c r="J2402" s="471"/>
      <c r="K2402" s="471"/>
      <c r="L2402" s="471"/>
      <c r="M2402" s="84" t="s">
        <v>594</v>
      </c>
      <c r="N2402" s="471" t="s">
        <v>1449</v>
      </c>
      <c r="O2402" s="471"/>
      <c r="P2402" s="471"/>
      <c r="Q2402" s="471"/>
      <c r="R2402" s="471"/>
      <c r="S2402" s="471"/>
      <c r="T2402" s="471"/>
      <c r="U2402" s="471"/>
      <c r="V2402" s="471"/>
      <c r="W2402" s="84"/>
      <c r="X2402" s="84"/>
      <c r="Y2402" s="84"/>
      <c r="Z2402" s="90"/>
      <c r="AA2402" s="91">
        <f>TRUNC(D2402*I2402*[186]기계경비적용기준!E19,0)</f>
        <v>111489</v>
      </c>
      <c r="AB2402" s="91"/>
      <c r="AC2402" s="91"/>
      <c r="AD2402" s="92" t="s">
        <v>4</v>
      </c>
    </row>
    <row r="2403" spans="2:30" ht="19.7" customHeight="1">
      <c r="B2403" s="88" t="s">
        <v>4</v>
      </c>
      <c r="C2403" s="89" t="s">
        <v>4</v>
      </c>
      <c r="D2403" s="84"/>
      <c r="E2403" s="84"/>
      <c r="F2403" s="84"/>
      <c r="G2403" s="84"/>
      <c r="H2403" s="84"/>
      <c r="I2403" s="84"/>
      <c r="J2403" s="84"/>
      <c r="K2403" s="84"/>
      <c r="L2403" s="84"/>
      <c r="M2403" s="84"/>
      <c r="N2403" s="84"/>
      <c r="O2403" s="84"/>
      <c r="P2403" s="84"/>
      <c r="Q2403" s="84"/>
      <c r="R2403" s="84"/>
      <c r="S2403" s="84"/>
      <c r="T2403" s="84"/>
      <c r="U2403" s="84"/>
      <c r="V2403" s="84"/>
      <c r="W2403" s="84"/>
      <c r="X2403" s="84"/>
      <c r="Y2403" s="84"/>
      <c r="Z2403" s="90"/>
      <c r="AA2403" s="91"/>
      <c r="AB2403" s="91"/>
      <c r="AC2403" s="91"/>
      <c r="AD2403" s="92" t="s">
        <v>4</v>
      </c>
    </row>
    <row r="2404" spans="2:30" ht="19.7" customHeight="1">
      <c r="B2404" s="82" t="s">
        <v>1548</v>
      </c>
      <c r="C2404" s="83" t="s">
        <v>1549</v>
      </c>
      <c r="D2404" s="84"/>
      <c r="E2404" s="84"/>
      <c r="F2404" s="84"/>
      <c r="G2404" s="84"/>
      <c r="H2404" s="84"/>
      <c r="I2404" s="84"/>
      <c r="J2404" s="84"/>
      <c r="K2404" s="84"/>
      <c r="L2404" s="84"/>
      <c r="M2404" s="84"/>
      <c r="N2404" s="84"/>
      <c r="O2404" s="84"/>
      <c r="P2404" s="84"/>
      <c r="Q2404" s="84"/>
      <c r="R2404" s="84"/>
      <c r="S2404" s="84"/>
      <c r="T2404" s="84"/>
      <c r="U2404" s="84"/>
      <c r="V2404" s="84"/>
      <c r="W2404" s="84"/>
      <c r="X2404" s="84"/>
      <c r="Y2404" s="84"/>
      <c r="Z2404" s="85" t="str">
        <f>TEXT(AA2404+AB2404+AC2404,"#,##0")</f>
        <v>430,214</v>
      </c>
      <c r="AA2404" s="86">
        <f>TRUNC(AA2405+AA2406+AA2407+AA2408)</f>
        <v>83617</v>
      </c>
      <c r="AB2404" s="86">
        <f>TRUNC(AB2405+AB2406+AB2407+AB2408)</f>
        <v>276438</v>
      </c>
      <c r="AC2404" s="86">
        <f>TRUNC(AC2405+AC2406+AC2407+AC2408)</f>
        <v>70159</v>
      </c>
      <c r="AD2404" s="87"/>
    </row>
    <row r="2405" spans="2:30" ht="19.7" customHeight="1">
      <c r="B2405" s="88" t="s">
        <v>592</v>
      </c>
      <c r="C2405" s="89" t="s">
        <v>4</v>
      </c>
      <c r="D2405" s="471">
        <v>629094</v>
      </c>
      <c r="E2405" s="471"/>
      <c r="F2405" s="471"/>
      <c r="G2405" s="471"/>
      <c r="H2405" s="471"/>
      <c r="I2405" s="471" t="s">
        <v>593</v>
      </c>
      <c r="J2405" s="471"/>
      <c r="K2405" s="476">
        <f>[186]기계경비적용기준!D7</f>
        <v>1153.3</v>
      </c>
      <c r="L2405" s="471"/>
      <c r="M2405" s="471"/>
      <c r="N2405" s="84" t="s">
        <v>594</v>
      </c>
      <c r="O2405" s="471">
        <v>967</v>
      </c>
      <c r="P2405" s="471"/>
      <c r="Q2405" s="471"/>
      <c r="R2405" s="84" t="s">
        <v>594</v>
      </c>
      <c r="S2405" s="471" t="s">
        <v>595</v>
      </c>
      <c r="T2405" s="471"/>
      <c r="U2405" s="471"/>
      <c r="V2405" s="84"/>
      <c r="W2405" s="84"/>
      <c r="X2405" s="84"/>
      <c r="Y2405" s="84"/>
      <c r="Z2405" s="90"/>
      <c r="AA2405" s="91"/>
      <c r="AB2405" s="91"/>
      <c r="AC2405" s="91">
        <f>TRUNC(TRUNC(D2405*K2405)/1000) * 1000*O2405*0.0000001</f>
        <v>70159.137799999997</v>
      </c>
      <c r="AD2405" s="92" t="s">
        <v>4</v>
      </c>
    </row>
    <row r="2406" spans="2:30" ht="19.7" customHeight="1">
      <c r="B2406" s="88" t="s">
        <v>596</v>
      </c>
      <c r="C2406" s="89" t="s">
        <v>597</v>
      </c>
      <c r="D2406" s="470">
        <v>145.5</v>
      </c>
      <c r="E2406" s="471"/>
      <c r="F2406" s="471"/>
      <c r="G2406" s="471"/>
      <c r="H2406" s="84" t="s">
        <v>598</v>
      </c>
      <c r="I2406" s="84" t="s">
        <v>594</v>
      </c>
      <c r="J2406" s="471">
        <f>[186]자재단가!R6</f>
        <v>1496</v>
      </c>
      <c r="K2406" s="471"/>
      <c r="L2406" s="471"/>
      <c r="M2406" s="471"/>
      <c r="N2406" s="84"/>
      <c r="O2406" s="84"/>
      <c r="P2406" s="84"/>
      <c r="Q2406" s="84"/>
      <c r="R2406" s="84"/>
      <c r="S2406" s="84"/>
      <c r="T2406" s="84"/>
      <c r="U2406" s="84"/>
      <c r="V2406" s="84"/>
      <c r="W2406" s="84"/>
      <c r="X2406" s="84"/>
      <c r="Y2406" s="84"/>
      <c r="Z2406" s="90"/>
      <c r="AA2406" s="91"/>
      <c r="AB2406" s="91">
        <f>TRUNC(D2406*J2406,0)</f>
        <v>217668</v>
      </c>
      <c r="AC2406" s="91"/>
      <c r="AD2406" s="92" t="s">
        <v>4</v>
      </c>
    </row>
    <row r="2407" spans="2:30" ht="19.7" customHeight="1">
      <c r="B2407" s="88" t="s">
        <v>1475</v>
      </c>
      <c r="C2407" s="89" t="s">
        <v>600</v>
      </c>
      <c r="D2407" s="470">
        <v>27</v>
      </c>
      <c r="E2407" s="471"/>
      <c r="F2407" s="471"/>
      <c r="G2407" s="471"/>
      <c r="H2407" s="84" t="s">
        <v>601</v>
      </c>
      <c r="I2407" s="84" t="s">
        <v>594</v>
      </c>
      <c r="J2407" s="471">
        <f>AB2406</f>
        <v>217668</v>
      </c>
      <c r="K2407" s="471"/>
      <c r="L2407" s="471"/>
      <c r="M2407" s="471"/>
      <c r="N2407" s="84"/>
      <c r="O2407" s="84"/>
      <c r="P2407" s="84"/>
      <c r="Q2407" s="84"/>
      <c r="R2407" s="84"/>
      <c r="S2407" s="84"/>
      <c r="T2407" s="84"/>
      <c r="U2407" s="84"/>
      <c r="V2407" s="84"/>
      <c r="W2407" s="84"/>
      <c r="X2407" s="84"/>
      <c r="Y2407" s="84"/>
      <c r="Z2407" s="90"/>
      <c r="AA2407" s="91"/>
      <c r="AB2407" s="91">
        <f>TRUNC(D2407/100*J2407,0)</f>
        <v>58770</v>
      </c>
      <c r="AC2407" s="91"/>
      <c r="AD2407" s="92" t="s">
        <v>4</v>
      </c>
    </row>
    <row r="2408" spans="2:30" ht="19.7" customHeight="1">
      <c r="B2408" s="88" t="s">
        <v>1452</v>
      </c>
      <c r="C2408" s="89" t="s">
        <v>4</v>
      </c>
      <c r="D2408" s="472">
        <v>4</v>
      </c>
      <c r="E2408" s="471"/>
      <c r="F2408" s="471"/>
      <c r="G2408" s="84" t="s">
        <v>98</v>
      </c>
      <c r="H2408" s="84" t="s">
        <v>594</v>
      </c>
      <c r="I2408" s="471">
        <f>[186]노임단가!L67</f>
        <v>83617</v>
      </c>
      <c r="J2408" s="471"/>
      <c r="K2408" s="471"/>
      <c r="L2408" s="471"/>
      <c r="M2408" s="84" t="s">
        <v>594</v>
      </c>
      <c r="N2408" s="471" t="s">
        <v>1480</v>
      </c>
      <c r="O2408" s="471"/>
      <c r="P2408" s="471"/>
      <c r="Q2408" s="471"/>
      <c r="R2408" s="471"/>
      <c r="S2408" s="471"/>
      <c r="T2408" s="471"/>
      <c r="U2408" s="471"/>
      <c r="V2408" s="471"/>
      <c r="W2408" s="84"/>
      <c r="X2408" s="84"/>
      <c r="Y2408" s="84"/>
      <c r="Z2408" s="90"/>
      <c r="AA2408" s="91">
        <f>TRUNC(D2408*I2408*[186]기계경비적용기준!E20,0)</f>
        <v>83617</v>
      </c>
      <c r="AB2408" s="91"/>
      <c r="AC2408" s="91"/>
      <c r="AD2408" s="92" t="s">
        <v>4</v>
      </c>
    </row>
    <row r="2409" spans="2:30" ht="19.7" customHeight="1">
      <c r="B2409" s="88" t="s">
        <v>4</v>
      </c>
      <c r="C2409" s="89" t="s">
        <v>4</v>
      </c>
      <c r="D2409" s="84"/>
      <c r="E2409" s="84"/>
      <c r="F2409" s="84"/>
      <c r="G2409" s="84"/>
      <c r="H2409" s="84"/>
      <c r="I2409" s="84"/>
      <c r="J2409" s="84"/>
      <c r="K2409" s="84"/>
      <c r="L2409" s="84"/>
      <c r="M2409" s="84"/>
      <c r="N2409" s="84"/>
      <c r="O2409" s="84"/>
      <c r="P2409" s="84"/>
      <c r="Q2409" s="84"/>
      <c r="R2409" s="84"/>
      <c r="S2409" s="84"/>
      <c r="T2409" s="84"/>
      <c r="U2409" s="84"/>
      <c r="V2409" s="84"/>
      <c r="W2409" s="84"/>
      <c r="X2409" s="84"/>
      <c r="Y2409" s="84"/>
      <c r="Z2409" s="90"/>
      <c r="AA2409" s="91"/>
      <c r="AB2409" s="91"/>
      <c r="AC2409" s="91"/>
      <c r="AD2409" s="92" t="s">
        <v>4</v>
      </c>
    </row>
    <row r="2410" spans="2:30" ht="19.7" customHeight="1">
      <c r="B2410" s="82" t="s">
        <v>1550</v>
      </c>
      <c r="C2410" s="83" t="s">
        <v>1551</v>
      </c>
      <c r="D2410" s="84"/>
      <c r="E2410" s="84"/>
      <c r="F2410" s="84"/>
      <c r="G2410" s="84"/>
      <c r="H2410" s="84"/>
      <c r="I2410" s="84"/>
      <c r="J2410" s="84"/>
      <c r="K2410" s="84"/>
      <c r="L2410" s="84"/>
      <c r="M2410" s="84"/>
      <c r="N2410" s="84"/>
      <c r="O2410" s="84"/>
      <c r="P2410" s="84"/>
      <c r="Q2410" s="84"/>
      <c r="R2410" s="84"/>
      <c r="S2410" s="84"/>
      <c r="T2410" s="84"/>
      <c r="U2410" s="84"/>
      <c r="V2410" s="84"/>
      <c r="W2410" s="84"/>
      <c r="X2410" s="84"/>
      <c r="Y2410" s="84"/>
      <c r="Z2410" s="85" t="str">
        <f>TEXT(AA2410+AB2410+AC2410,"#,##0")</f>
        <v>844,357</v>
      </c>
      <c r="AA2410" s="86">
        <f>TRUNC(AA2411+AA2412+AA2413+AA2414)</f>
        <v>69680</v>
      </c>
      <c r="AB2410" s="86">
        <f>TRUNC(AB2411+AB2412+AB2413+AB2414)</f>
        <v>616435</v>
      </c>
      <c r="AC2410" s="86">
        <f>TRUNC(AC2411+AC2412+AC2413+AC2414)</f>
        <v>158242</v>
      </c>
      <c r="AD2410" s="87"/>
    </row>
    <row r="2411" spans="2:30" ht="19.7" customHeight="1">
      <c r="B2411" s="88" t="s">
        <v>592</v>
      </c>
      <c r="C2411" s="89" t="s">
        <v>4</v>
      </c>
      <c r="D2411" s="471">
        <v>1418908</v>
      </c>
      <c r="E2411" s="471"/>
      <c r="F2411" s="471"/>
      <c r="G2411" s="471"/>
      <c r="H2411" s="471"/>
      <c r="I2411" s="471" t="s">
        <v>593</v>
      </c>
      <c r="J2411" s="471"/>
      <c r="K2411" s="476">
        <f>[186]기계경비적용기준!D7</f>
        <v>1153.3</v>
      </c>
      <c r="L2411" s="471"/>
      <c r="M2411" s="471"/>
      <c r="N2411" s="84" t="s">
        <v>594</v>
      </c>
      <c r="O2411" s="471">
        <v>967</v>
      </c>
      <c r="P2411" s="471"/>
      <c r="Q2411" s="471"/>
      <c r="R2411" s="84" t="s">
        <v>594</v>
      </c>
      <c r="S2411" s="471" t="s">
        <v>595</v>
      </c>
      <c r="T2411" s="471"/>
      <c r="U2411" s="471"/>
      <c r="V2411" s="84"/>
      <c r="W2411" s="84"/>
      <c r="X2411" s="84"/>
      <c r="Y2411" s="84"/>
      <c r="Z2411" s="90"/>
      <c r="AA2411" s="91"/>
      <c r="AB2411" s="91"/>
      <c r="AC2411" s="91">
        <f>TRUNC(TRUNC(D2411*K2411)/1000) * 1000*O2411*0.0000001</f>
        <v>158242.39419999998</v>
      </c>
      <c r="AD2411" s="92" t="s">
        <v>4</v>
      </c>
    </row>
    <row r="2412" spans="2:30" ht="19.7" customHeight="1">
      <c r="B2412" s="88" t="s">
        <v>596</v>
      </c>
      <c r="C2412" s="89" t="s">
        <v>597</v>
      </c>
      <c r="D2412" s="470">
        <v>349.2</v>
      </c>
      <c r="E2412" s="471"/>
      <c r="F2412" s="471"/>
      <c r="G2412" s="471"/>
      <c r="H2412" s="84" t="s">
        <v>598</v>
      </c>
      <c r="I2412" s="84" t="s">
        <v>594</v>
      </c>
      <c r="J2412" s="471">
        <f>[186]자재단가!R6</f>
        <v>1496</v>
      </c>
      <c r="K2412" s="471"/>
      <c r="L2412" s="471"/>
      <c r="M2412" s="471"/>
      <c r="N2412" s="84"/>
      <c r="O2412" s="84"/>
      <c r="P2412" s="84"/>
      <c r="Q2412" s="84"/>
      <c r="R2412" s="84"/>
      <c r="S2412" s="84"/>
      <c r="T2412" s="84"/>
      <c r="U2412" s="84"/>
      <c r="V2412" s="84"/>
      <c r="W2412" s="84"/>
      <c r="X2412" s="84"/>
      <c r="Y2412" s="84"/>
      <c r="Z2412" s="90"/>
      <c r="AA2412" s="91"/>
      <c r="AB2412" s="91">
        <f>TRUNC(D2412*J2412,0)</f>
        <v>522403</v>
      </c>
      <c r="AC2412" s="91"/>
      <c r="AD2412" s="92" t="s">
        <v>4</v>
      </c>
    </row>
    <row r="2413" spans="2:30" ht="19.7" customHeight="1">
      <c r="B2413" s="88" t="s">
        <v>1475</v>
      </c>
      <c r="C2413" s="89" t="s">
        <v>600</v>
      </c>
      <c r="D2413" s="470">
        <v>18</v>
      </c>
      <c r="E2413" s="471"/>
      <c r="F2413" s="471"/>
      <c r="G2413" s="471"/>
      <c r="H2413" s="84" t="s">
        <v>601</v>
      </c>
      <c r="I2413" s="84" t="s">
        <v>594</v>
      </c>
      <c r="J2413" s="471">
        <f>AB2412</f>
        <v>522403</v>
      </c>
      <c r="K2413" s="471"/>
      <c r="L2413" s="471"/>
      <c r="M2413" s="471"/>
      <c r="N2413" s="84"/>
      <c r="O2413" s="84"/>
      <c r="P2413" s="84"/>
      <c r="Q2413" s="84"/>
      <c r="R2413" s="84"/>
      <c r="S2413" s="84"/>
      <c r="T2413" s="84"/>
      <c r="U2413" s="84"/>
      <c r="V2413" s="84"/>
      <c r="W2413" s="84"/>
      <c r="X2413" s="84"/>
      <c r="Y2413" s="84"/>
      <c r="Z2413" s="90"/>
      <c r="AA2413" s="91"/>
      <c r="AB2413" s="91">
        <f>TRUNC(D2413/100*J2413,0)</f>
        <v>94032</v>
      </c>
      <c r="AC2413" s="91"/>
      <c r="AD2413" s="92" t="s">
        <v>4</v>
      </c>
    </row>
    <row r="2414" spans="2:30" ht="19.7" customHeight="1">
      <c r="B2414" s="88" t="s">
        <v>1452</v>
      </c>
      <c r="C2414" s="89" t="s">
        <v>4</v>
      </c>
      <c r="D2414" s="472">
        <v>4</v>
      </c>
      <c r="E2414" s="471"/>
      <c r="F2414" s="471"/>
      <c r="G2414" s="84" t="s">
        <v>98</v>
      </c>
      <c r="H2414" s="84" t="s">
        <v>594</v>
      </c>
      <c r="I2414" s="471">
        <f>[186]노임단가!L67</f>
        <v>83617</v>
      </c>
      <c r="J2414" s="471"/>
      <c r="K2414" s="471"/>
      <c r="L2414" s="471"/>
      <c r="M2414" s="84" t="s">
        <v>594</v>
      </c>
      <c r="N2414" s="471" t="s">
        <v>603</v>
      </c>
      <c r="O2414" s="471"/>
      <c r="P2414" s="471"/>
      <c r="Q2414" s="471"/>
      <c r="R2414" s="471"/>
      <c r="S2414" s="471"/>
      <c r="T2414" s="471"/>
      <c r="U2414" s="471"/>
      <c r="V2414" s="471"/>
      <c r="W2414" s="84"/>
      <c r="X2414" s="84"/>
      <c r="Y2414" s="84"/>
      <c r="Z2414" s="90"/>
      <c r="AA2414" s="91">
        <f>TRUNC(D2414*I2414*[186]기계경비적용기준!E18,0)</f>
        <v>69680</v>
      </c>
      <c r="AB2414" s="91"/>
      <c r="AC2414" s="91"/>
      <c r="AD2414" s="92" t="s">
        <v>4</v>
      </c>
    </row>
    <row r="2415" spans="2:30" ht="19.7" customHeight="1">
      <c r="B2415" s="88" t="s">
        <v>4</v>
      </c>
      <c r="C2415" s="89" t="s">
        <v>4</v>
      </c>
      <c r="D2415" s="84"/>
      <c r="E2415" s="84"/>
      <c r="F2415" s="84"/>
      <c r="G2415" s="84"/>
      <c r="H2415" s="84"/>
      <c r="I2415" s="84"/>
      <c r="J2415" s="84"/>
      <c r="K2415" s="84"/>
      <c r="L2415" s="84"/>
      <c r="M2415" s="84"/>
      <c r="N2415" s="84"/>
      <c r="O2415" s="84"/>
      <c r="P2415" s="84"/>
      <c r="Q2415" s="84"/>
      <c r="R2415" s="84"/>
      <c r="S2415" s="84"/>
      <c r="T2415" s="84"/>
      <c r="U2415" s="84"/>
      <c r="V2415" s="84"/>
      <c r="W2415" s="84"/>
      <c r="X2415" s="84"/>
      <c r="Y2415" s="84"/>
      <c r="Z2415" s="90"/>
      <c r="AA2415" s="91"/>
      <c r="AB2415" s="91"/>
      <c r="AC2415" s="91"/>
      <c r="AD2415" s="92" t="s">
        <v>4</v>
      </c>
    </row>
    <row r="2416" spans="2:30" ht="19.7" customHeight="1">
      <c r="B2416" s="82" t="s">
        <v>1552</v>
      </c>
      <c r="C2416" s="83" t="s">
        <v>1553</v>
      </c>
      <c r="D2416" s="84"/>
      <c r="E2416" s="84"/>
      <c r="F2416" s="84"/>
      <c r="G2416" s="84"/>
      <c r="H2416" s="84"/>
      <c r="I2416" s="84"/>
      <c r="J2416" s="84"/>
      <c r="K2416" s="84"/>
      <c r="L2416" s="84"/>
      <c r="M2416" s="84"/>
      <c r="N2416" s="84"/>
      <c r="O2416" s="84"/>
      <c r="P2416" s="84"/>
      <c r="Q2416" s="84"/>
      <c r="R2416" s="84"/>
      <c r="S2416" s="84"/>
      <c r="T2416" s="84"/>
      <c r="U2416" s="84"/>
      <c r="V2416" s="84"/>
      <c r="W2416" s="84"/>
      <c r="X2416" s="84"/>
      <c r="Y2416" s="84"/>
      <c r="Z2416" s="85" t="str">
        <f>TEXT(AA2416+AB2416+AC2416,"#,##0")</f>
        <v>886,166</v>
      </c>
      <c r="AA2416" s="86">
        <f>TRUNC(AA2417+AA2418+AA2419+AA2420)</f>
        <v>111489</v>
      </c>
      <c r="AB2416" s="86">
        <f>TRUNC(AB2417+AB2418+AB2419+AB2420)</f>
        <v>616435</v>
      </c>
      <c r="AC2416" s="86">
        <f>TRUNC(AC2417+AC2418+AC2419+AC2420)</f>
        <v>158242</v>
      </c>
      <c r="AD2416" s="87"/>
    </row>
    <row r="2417" spans="2:30" ht="19.7" customHeight="1">
      <c r="B2417" s="88" t="s">
        <v>592</v>
      </c>
      <c r="C2417" s="89" t="s">
        <v>4</v>
      </c>
      <c r="D2417" s="471">
        <v>1418908</v>
      </c>
      <c r="E2417" s="471"/>
      <c r="F2417" s="471"/>
      <c r="G2417" s="471"/>
      <c r="H2417" s="471"/>
      <c r="I2417" s="471" t="s">
        <v>593</v>
      </c>
      <c r="J2417" s="471"/>
      <c r="K2417" s="476">
        <f>[186]기계경비적용기준!D7</f>
        <v>1153.3</v>
      </c>
      <c r="L2417" s="471"/>
      <c r="M2417" s="471"/>
      <c r="N2417" s="84" t="s">
        <v>594</v>
      </c>
      <c r="O2417" s="471">
        <v>967</v>
      </c>
      <c r="P2417" s="471"/>
      <c r="Q2417" s="471"/>
      <c r="R2417" s="84" t="s">
        <v>594</v>
      </c>
      <c r="S2417" s="471" t="s">
        <v>595</v>
      </c>
      <c r="T2417" s="471"/>
      <c r="U2417" s="471"/>
      <c r="V2417" s="84"/>
      <c r="W2417" s="84"/>
      <c r="X2417" s="84"/>
      <c r="Y2417" s="84"/>
      <c r="Z2417" s="90"/>
      <c r="AA2417" s="91"/>
      <c r="AB2417" s="91"/>
      <c r="AC2417" s="91">
        <f>TRUNC(TRUNC(D2417*K2417)/1000) * 1000*O2417*0.0000001</f>
        <v>158242.39419999998</v>
      </c>
      <c r="AD2417" s="92" t="s">
        <v>4</v>
      </c>
    </row>
    <row r="2418" spans="2:30" ht="19.7" customHeight="1">
      <c r="B2418" s="88" t="s">
        <v>596</v>
      </c>
      <c r="C2418" s="89" t="s">
        <v>597</v>
      </c>
      <c r="D2418" s="470">
        <v>349.2</v>
      </c>
      <c r="E2418" s="471"/>
      <c r="F2418" s="471"/>
      <c r="G2418" s="471"/>
      <c r="H2418" s="84" t="s">
        <v>598</v>
      </c>
      <c r="I2418" s="84" t="s">
        <v>594</v>
      </c>
      <c r="J2418" s="471">
        <f>[186]자재단가!R6</f>
        <v>1496</v>
      </c>
      <c r="K2418" s="471"/>
      <c r="L2418" s="471"/>
      <c r="M2418" s="471"/>
      <c r="N2418" s="84"/>
      <c r="O2418" s="84"/>
      <c r="P2418" s="84"/>
      <c r="Q2418" s="84"/>
      <c r="R2418" s="84"/>
      <c r="S2418" s="84"/>
      <c r="T2418" s="84"/>
      <c r="U2418" s="84"/>
      <c r="V2418" s="84"/>
      <c r="W2418" s="84"/>
      <c r="X2418" s="84"/>
      <c r="Y2418" s="84"/>
      <c r="Z2418" s="90"/>
      <c r="AA2418" s="91"/>
      <c r="AB2418" s="91">
        <f>TRUNC(D2418*J2418,0)</f>
        <v>522403</v>
      </c>
      <c r="AC2418" s="91"/>
      <c r="AD2418" s="92" t="s">
        <v>4</v>
      </c>
    </row>
    <row r="2419" spans="2:30" ht="19.7" customHeight="1">
      <c r="B2419" s="88" t="s">
        <v>1475</v>
      </c>
      <c r="C2419" s="89" t="s">
        <v>600</v>
      </c>
      <c r="D2419" s="470">
        <v>18</v>
      </c>
      <c r="E2419" s="471"/>
      <c r="F2419" s="471"/>
      <c r="G2419" s="471"/>
      <c r="H2419" s="84" t="s">
        <v>601</v>
      </c>
      <c r="I2419" s="84" t="s">
        <v>594</v>
      </c>
      <c r="J2419" s="471">
        <f>AB2418</f>
        <v>522403</v>
      </c>
      <c r="K2419" s="471"/>
      <c r="L2419" s="471"/>
      <c r="M2419" s="471"/>
      <c r="N2419" s="84"/>
      <c r="O2419" s="84"/>
      <c r="P2419" s="84"/>
      <c r="Q2419" s="84"/>
      <c r="R2419" s="84"/>
      <c r="S2419" s="84"/>
      <c r="T2419" s="84"/>
      <c r="U2419" s="84"/>
      <c r="V2419" s="84"/>
      <c r="W2419" s="84"/>
      <c r="X2419" s="84"/>
      <c r="Y2419" s="84"/>
      <c r="Z2419" s="90"/>
      <c r="AA2419" s="91"/>
      <c r="AB2419" s="91">
        <f>TRUNC(D2419/100*J2419,0)</f>
        <v>94032</v>
      </c>
      <c r="AC2419" s="91"/>
      <c r="AD2419" s="92" t="s">
        <v>4</v>
      </c>
    </row>
    <row r="2420" spans="2:30" ht="19.7" customHeight="1">
      <c r="B2420" s="88" t="s">
        <v>1452</v>
      </c>
      <c r="C2420" s="89" t="s">
        <v>4</v>
      </c>
      <c r="D2420" s="472">
        <v>4</v>
      </c>
      <c r="E2420" s="471"/>
      <c r="F2420" s="471"/>
      <c r="G2420" s="84" t="s">
        <v>98</v>
      </c>
      <c r="H2420" s="84" t="s">
        <v>594</v>
      </c>
      <c r="I2420" s="471">
        <f>[186]노임단가!L67</f>
        <v>83617</v>
      </c>
      <c r="J2420" s="471"/>
      <c r="K2420" s="471"/>
      <c r="L2420" s="471"/>
      <c r="M2420" s="84" t="s">
        <v>594</v>
      </c>
      <c r="N2420" s="471" t="s">
        <v>1449</v>
      </c>
      <c r="O2420" s="471"/>
      <c r="P2420" s="471"/>
      <c r="Q2420" s="471"/>
      <c r="R2420" s="471"/>
      <c r="S2420" s="471"/>
      <c r="T2420" s="471"/>
      <c r="U2420" s="471"/>
      <c r="V2420" s="471"/>
      <c r="W2420" s="84"/>
      <c r="X2420" s="84"/>
      <c r="Y2420" s="84"/>
      <c r="Z2420" s="90"/>
      <c r="AA2420" s="91">
        <f>TRUNC(D2420*I2420*[186]기계경비적용기준!E19,0)</f>
        <v>111489</v>
      </c>
      <c r="AB2420" s="91"/>
      <c r="AC2420" s="91"/>
      <c r="AD2420" s="92" t="s">
        <v>4</v>
      </c>
    </row>
    <row r="2421" spans="2:30" ht="19.7" customHeight="1">
      <c r="B2421" s="88" t="s">
        <v>4</v>
      </c>
      <c r="C2421" s="89" t="s">
        <v>4</v>
      </c>
      <c r="D2421" s="84"/>
      <c r="E2421" s="84"/>
      <c r="F2421" s="84"/>
      <c r="G2421" s="84"/>
      <c r="H2421" s="84"/>
      <c r="I2421" s="84"/>
      <c r="J2421" s="84"/>
      <c r="K2421" s="84"/>
      <c r="L2421" s="84"/>
      <c r="M2421" s="84"/>
      <c r="N2421" s="84"/>
      <c r="O2421" s="84"/>
      <c r="P2421" s="84"/>
      <c r="Q2421" s="84"/>
      <c r="R2421" s="84"/>
      <c r="S2421" s="84"/>
      <c r="T2421" s="84"/>
      <c r="U2421" s="84"/>
      <c r="V2421" s="84"/>
      <c r="W2421" s="84"/>
      <c r="X2421" s="84"/>
      <c r="Y2421" s="84"/>
      <c r="Z2421" s="90"/>
      <c r="AA2421" s="91"/>
      <c r="AB2421" s="91"/>
      <c r="AC2421" s="91"/>
      <c r="AD2421" s="92" t="s">
        <v>4</v>
      </c>
    </row>
    <row r="2422" spans="2:30" ht="19.7" customHeight="1">
      <c r="B2422" s="82" t="s">
        <v>1554</v>
      </c>
      <c r="C2422" s="83" t="s">
        <v>1555</v>
      </c>
      <c r="D2422" s="84"/>
      <c r="E2422" s="84"/>
      <c r="F2422" s="84"/>
      <c r="G2422" s="84"/>
      <c r="H2422" s="84"/>
      <c r="I2422" s="84"/>
      <c r="J2422" s="84"/>
      <c r="K2422" s="84"/>
      <c r="L2422" s="84"/>
      <c r="M2422" s="84"/>
      <c r="N2422" s="84"/>
      <c r="O2422" s="84"/>
      <c r="P2422" s="84"/>
      <c r="Q2422" s="84"/>
      <c r="R2422" s="84"/>
      <c r="S2422" s="84"/>
      <c r="T2422" s="84"/>
      <c r="U2422" s="84"/>
      <c r="V2422" s="84"/>
      <c r="W2422" s="84"/>
      <c r="X2422" s="84"/>
      <c r="Y2422" s="84"/>
      <c r="Z2422" s="85" t="str">
        <f>TEXT(AA2422+AB2422+AC2422,"#,##0")</f>
        <v>858,294</v>
      </c>
      <c r="AA2422" s="86">
        <f>TRUNC(AA2423+AA2424+AA2425+AA2426)</f>
        <v>83617</v>
      </c>
      <c r="AB2422" s="86">
        <f>TRUNC(AB2423+AB2424+AB2425+AB2426)</f>
        <v>616435</v>
      </c>
      <c r="AC2422" s="86">
        <f>TRUNC(AC2423+AC2424+AC2425+AC2426)</f>
        <v>158242</v>
      </c>
      <c r="AD2422" s="87"/>
    </row>
    <row r="2423" spans="2:30" ht="19.7" customHeight="1">
      <c r="B2423" s="88" t="s">
        <v>592</v>
      </c>
      <c r="C2423" s="89" t="s">
        <v>4</v>
      </c>
      <c r="D2423" s="471">
        <v>1418908</v>
      </c>
      <c r="E2423" s="471"/>
      <c r="F2423" s="471"/>
      <c r="G2423" s="471"/>
      <c r="H2423" s="471"/>
      <c r="I2423" s="471" t="s">
        <v>593</v>
      </c>
      <c r="J2423" s="471"/>
      <c r="K2423" s="476">
        <f>[186]기계경비적용기준!D7</f>
        <v>1153.3</v>
      </c>
      <c r="L2423" s="471"/>
      <c r="M2423" s="471"/>
      <c r="N2423" s="84" t="s">
        <v>594</v>
      </c>
      <c r="O2423" s="471">
        <v>967</v>
      </c>
      <c r="P2423" s="471"/>
      <c r="Q2423" s="471"/>
      <c r="R2423" s="84" t="s">
        <v>594</v>
      </c>
      <c r="S2423" s="471" t="s">
        <v>595</v>
      </c>
      <c r="T2423" s="471"/>
      <c r="U2423" s="471"/>
      <c r="V2423" s="84"/>
      <c r="W2423" s="84"/>
      <c r="X2423" s="84"/>
      <c r="Y2423" s="84"/>
      <c r="Z2423" s="90"/>
      <c r="AA2423" s="91"/>
      <c r="AB2423" s="91"/>
      <c r="AC2423" s="91">
        <f>TRUNC(TRUNC(D2423*K2423)/1000) * 1000*O2423*0.0000001</f>
        <v>158242.39419999998</v>
      </c>
      <c r="AD2423" s="92" t="s">
        <v>4</v>
      </c>
    </row>
    <row r="2424" spans="2:30" ht="19.7" customHeight="1">
      <c r="B2424" s="88" t="s">
        <v>596</v>
      </c>
      <c r="C2424" s="89" t="s">
        <v>597</v>
      </c>
      <c r="D2424" s="470">
        <v>349.2</v>
      </c>
      <c r="E2424" s="471"/>
      <c r="F2424" s="471"/>
      <c r="G2424" s="471"/>
      <c r="H2424" s="84" t="s">
        <v>598</v>
      </c>
      <c r="I2424" s="84" t="s">
        <v>594</v>
      </c>
      <c r="J2424" s="471">
        <f>[186]자재단가!R6</f>
        <v>1496</v>
      </c>
      <c r="K2424" s="471"/>
      <c r="L2424" s="471"/>
      <c r="M2424" s="471"/>
      <c r="N2424" s="84"/>
      <c r="O2424" s="84"/>
      <c r="P2424" s="84"/>
      <c r="Q2424" s="84"/>
      <c r="R2424" s="84"/>
      <c r="S2424" s="84"/>
      <c r="T2424" s="84"/>
      <c r="U2424" s="84"/>
      <c r="V2424" s="84"/>
      <c r="W2424" s="84"/>
      <c r="X2424" s="84"/>
      <c r="Y2424" s="84"/>
      <c r="Z2424" s="90"/>
      <c r="AA2424" s="91"/>
      <c r="AB2424" s="91">
        <f>TRUNC(D2424*J2424,0)</f>
        <v>522403</v>
      </c>
      <c r="AC2424" s="91"/>
      <c r="AD2424" s="92" t="s">
        <v>4</v>
      </c>
    </row>
    <row r="2425" spans="2:30" ht="19.7" customHeight="1">
      <c r="B2425" s="88" t="s">
        <v>1475</v>
      </c>
      <c r="C2425" s="89" t="s">
        <v>600</v>
      </c>
      <c r="D2425" s="470">
        <v>18</v>
      </c>
      <c r="E2425" s="471"/>
      <c r="F2425" s="471"/>
      <c r="G2425" s="471"/>
      <c r="H2425" s="84" t="s">
        <v>601</v>
      </c>
      <c r="I2425" s="84" t="s">
        <v>594</v>
      </c>
      <c r="J2425" s="471">
        <f>AB2424</f>
        <v>522403</v>
      </c>
      <c r="K2425" s="471"/>
      <c r="L2425" s="471"/>
      <c r="M2425" s="471"/>
      <c r="N2425" s="84"/>
      <c r="O2425" s="84"/>
      <c r="P2425" s="84"/>
      <c r="Q2425" s="84"/>
      <c r="R2425" s="84"/>
      <c r="S2425" s="84"/>
      <c r="T2425" s="84"/>
      <c r="U2425" s="84"/>
      <c r="V2425" s="84"/>
      <c r="W2425" s="84"/>
      <c r="X2425" s="84"/>
      <c r="Y2425" s="84"/>
      <c r="Z2425" s="90"/>
      <c r="AA2425" s="91"/>
      <c r="AB2425" s="91">
        <f>TRUNC(D2425/100*J2425,0)</f>
        <v>94032</v>
      </c>
      <c r="AC2425" s="91"/>
      <c r="AD2425" s="92" t="s">
        <v>4</v>
      </c>
    </row>
    <row r="2426" spans="2:30" ht="19.7" customHeight="1">
      <c r="B2426" s="88" t="s">
        <v>1452</v>
      </c>
      <c r="C2426" s="89" t="s">
        <v>4</v>
      </c>
      <c r="D2426" s="472">
        <v>4</v>
      </c>
      <c r="E2426" s="471"/>
      <c r="F2426" s="471"/>
      <c r="G2426" s="84" t="s">
        <v>98</v>
      </c>
      <c r="H2426" s="84" t="s">
        <v>594</v>
      </c>
      <c r="I2426" s="471">
        <f>[186]노임단가!L67</f>
        <v>83617</v>
      </c>
      <c r="J2426" s="471"/>
      <c r="K2426" s="471"/>
      <c r="L2426" s="471"/>
      <c r="M2426" s="84" t="s">
        <v>594</v>
      </c>
      <c r="N2426" s="471" t="s">
        <v>1480</v>
      </c>
      <c r="O2426" s="471"/>
      <c r="P2426" s="471"/>
      <c r="Q2426" s="471"/>
      <c r="R2426" s="471"/>
      <c r="S2426" s="471"/>
      <c r="T2426" s="471"/>
      <c r="U2426" s="471"/>
      <c r="V2426" s="471"/>
      <c r="W2426" s="84"/>
      <c r="X2426" s="84"/>
      <c r="Y2426" s="84"/>
      <c r="Z2426" s="90"/>
      <c r="AA2426" s="91">
        <f>TRUNC(D2426*I2426*[186]기계경비적용기준!E20,0)</f>
        <v>83617</v>
      </c>
      <c r="AB2426" s="91"/>
      <c r="AC2426" s="91"/>
      <c r="AD2426" s="92" t="s">
        <v>4</v>
      </c>
    </row>
    <row r="2427" spans="2:30" ht="19.7" customHeight="1">
      <c r="B2427" s="101" t="s">
        <v>4</v>
      </c>
      <c r="C2427" s="102" t="s">
        <v>4</v>
      </c>
      <c r="D2427" s="103"/>
      <c r="E2427" s="103"/>
      <c r="F2427" s="103"/>
      <c r="G2427" s="103"/>
      <c r="H2427" s="103"/>
      <c r="I2427" s="103"/>
      <c r="J2427" s="103"/>
      <c r="K2427" s="103"/>
      <c r="L2427" s="103"/>
      <c r="M2427" s="103"/>
      <c r="N2427" s="103"/>
      <c r="O2427" s="103"/>
      <c r="P2427" s="103"/>
      <c r="Q2427" s="103"/>
      <c r="R2427" s="103"/>
      <c r="S2427" s="103"/>
      <c r="T2427" s="103"/>
      <c r="U2427" s="103"/>
      <c r="V2427" s="103"/>
      <c r="W2427" s="103"/>
      <c r="X2427" s="103"/>
      <c r="Y2427" s="103"/>
      <c r="Z2427" s="104"/>
      <c r="AA2427" s="105"/>
      <c r="AB2427" s="105"/>
      <c r="AC2427" s="105"/>
      <c r="AD2427" s="106" t="s">
        <v>4</v>
      </c>
    </row>
    <row r="2428" spans="2:30" ht="19.7" customHeight="1">
      <c r="B2428" s="82" t="s">
        <v>1556</v>
      </c>
      <c r="C2428" s="83" t="s">
        <v>1557</v>
      </c>
      <c r="D2428" s="84"/>
      <c r="E2428" s="84"/>
      <c r="F2428" s="84"/>
      <c r="G2428" s="84"/>
      <c r="H2428" s="84"/>
      <c r="I2428" s="84"/>
      <c r="J2428" s="84"/>
      <c r="K2428" s="84"/>
      <c r="L2428" s="84"/>
      <c r="M2428" s="84"/>
      <c r="N2428" s="84"/>
      <c r="O2428" s="84"/>
      <c r="P2428" s="84"/>
      <c r="Q2428" s="84"/>
      <c r="R2428" s="84"/>
      <c r="S2428" s="84"/>
      <c r="T2428" s="84"/>
      <c r="U2428" s="84"/>
      <c r="V2428" s="84"/>
      <c r="W2428" s="84"/>
      <c r="X2428" s="84"/>
      <c r="Y2428" s="84"/>
      <c r="Z2428" s="85" t="str">
        <f>TEXT(AA2428+AB2428+AC2428,"#,##0")</f>
        <v>40,342</v>
      </c>
      <c r="AA2428" s="86">
        <f>TRUNC(AA2429+AA2430+AA2431+AA2432)</f>
        <v>34840</v>
      </c>
      <c r="AB2428" s="86">
        <f>TRUNC(AB2429+AB2430+AB2431+AB2432)</f>
        <v>3168</v>
      </c>
      <c r="AC2428" s="86">
        <f>TRUNC(AC2429+AC2430+AC2431+AC2432)</f>
        <v>2334</v>
      </c>
      <c r="AD2428" s="87"/>
    </row>
    <row r="2429" spans="2:30" ht="19.7" customHeight="1">
      <c r="B2429" s="88" t="s">
        <v>592</v>
      </c>
      <c r="C2429" s="89" t="s">
        <v>4</v>
      </c>
      <c r="D2429" s="471">
        <v>21306</v>
      </c>
      <c r="E2429" s="471"/>
      <c r="F2429" s="471"/>
      <c r="G2429" s="471"/>
      <c r="H2429" s="471"/>
      <c r="I2429" s="471" t="s">
        <v>593</v>
      </c>
      <c r="J2429" s="471"/>
      <c r="K2429" s="476">
        <f>[186]기계경비적용기준!D7</f>
        <v>1153.3</v>
      </c>
      <c r="L2429" s="471"/>
      <c r="M2429" s="471"/>
      <c r="N2429" s="84" t="s">
        <v>594</v>
      </c>
      <c r="O2429" s="471">
        <v>950</v>
      </c>
      <c r="P2429" s="471"/>
      <c r="Q2429" s="471"/>
      <c r="R2429" s="84" t="s">
        <v>594</v>
      </c>
      <c r="S2429" s="471" t="s">
        <v>595</v>
      </c>
      <c r="T2429" s="471"/>
      <c r="U2429" s="471"/>
      <c r="V2429" s="84"/>
      <c r="W2429" s="84"/>
      <c r="X2429" s="84"/>
      <c r="Y2429" s="84"/>
      <c r="Z2429" s="90"/>
      <c r="AA2429" s="91"/>
      <c r="AB2429" s="91"/>
      <c r="AC2429" s="91">
        <f>TRUNC(TRUNC(D2429*K2429)/1000) * 1000*O2429*0.0000001</f>
        <v>2334.3399999999997</v>
      </c>
      <c r="AD2429" s="92" t="s">
        <v>4</v>
      </c>
    </row>
    <row r="2430" spans="2:30" ht="19.7" customHeight="1">
      <c r="B2430" s="88" t="s">
        <v>596</v>
      </c>
      <c r="C2430" s="89" t="s">
        <v>597</v>
      </c>
      <c r="D2430" s="470">
        <v>1.3</v>
      </c>
      <c r="E2430" s="471"/>
      <c r="F2430" s="471"/>
      <c r="G2430" s="471"/>
      <c r="H2430" s="84" t="s">
        <v>598</v>
      </c>
      <c r="I2430" s="84" t="s">
        <v>594</v>
      </c>
      <c r="J2430" s="471">
        <f>[186]자재단가!R6</f>
        <v>1496</v>
      </c>
      <c r="K2430" s="471"/>
      <c r="L2430" s="471"/>
      <c r="M2430" s="471"/>
      <c r="N2430" s="84"/>
      <c r="O2430" s="84"/>
      <c r="P2430" s="84"/>
      <c r="Q2430" s="84"/>
      <c r="R2430" s="84"/>
      <c r="S2430" s="84"/>
      <c r="T2430" s="84"/>
      <c r="U2430" s="84"/>
      <c r="V2430" s="84"/>
      <c r="W2430" s="84"/>
      <c r="X2430" s="84"/>
      <c r="Y2430" s="84"/>
      <c r="Z2430" s="90"/>
      <c r="AA2430" s="91"/>
      <c r="AB2430" s="91">
        <f>TRUNC(D2430*J2430,0)</f>
        <v>1944</v>
      </c>
      <c r="AC2430" s="91"/>
      <c r="AD2430" s="92" t="s">
        <v>4</v>
      </c>
    </row>
    <row r="2431" spans="2:30" ht="19.7" customHeight="1">
      <c r="B2431" s="88" t="s">
        <v>1475</v>
      </c>
      <c r="C2431" s="89" t="s">
        <v>600</v>
      </c>
      <c r="D2431" s="470">
        <v>63</v>
      </c>
      <c r="E2431" s="471"/>
      <c r="F2431" s="471"/>
      <c r="G2431" s="471"/>
      <c r="H2431" s="84" t="s">
        <v>601</v>
      </c>
      <c r="I2431" s="84" t="s">
        <v>594</v>
      </c>
      <c r="J2431" s="471">
        <f>AB2430</f>
        <v>1944</v>
      </c>
      <c r="K2431" s="471"/>
      <c r="L2431" s="471"/>
      <c r="M2431" s="471"/>
      <c r="N2431" s="84"/>
      <c r="O2431" s="84"/>
      <c r="P2431" s="84"/>
      <c r="Q2431" s="84"/>
      <c r="R2431" s="84"/>
      <c r="S2431" s="84"/>
      <c r="T2431" s="84"/>
      <c r="U2431" s="84"/>
      <c r="V2431" s="84"/>
      <c r="W2431" s="84"/>
      <c r="X2431" s="84"/>
      <c r="Y2431" s="84"/>
      <c r="Z2431" s="90"/>
      <c r="AA2431" s="91"/>
      <c r="AB2431" s="91">
        <f>TRUNC(D2431/100*J2431,0)</f>
        <v>1224</v>
      </c>
      <c r="AC2431" s="91"/>
      <c r="AD2431" s="92" t="s">
        <v>4</v>
      </c>
    </row>
    <row r="2432" spans="2:30" ht="19.7" customHeight="1">
      <c r="B2432" s="88" t="s">
        <v>1452</v>
      </c>
      <c r="C2432" s="89" t="s">
        <v>4</v>
      </c>
      <c r="D2432" s="472">
        <v>2</v>
      </c>
      <c r="E2432" s="471"/>
      <c r="F2432" s="471"/>
      <c r="G2432" s="84" t="s">
        <v>98</v>
      </c>
      <c r="H2432" s="84" t="s">
        <v>594</v>
      </c>
      <c r="I2432" s="471">
        <f>[186]노임단가!L67</f>
        <v>83617</v>
      </c>
      <c r="J2432" s="471"/>
      <c r="K2432" s="471"/>
      <c r="L2432" s="471"/>
      <c r="M2432" s="84" t="s">
        <v>594</v>
      </c>
      <c r="N2432" s="471" t="s">
        <v>603</v>
      </c>
      <c r="O2432" s="471"/>
      <c r="P2432" s="471"/>
      <c r="Q2432" s="471"/>
      <c r="R2432" s="471"/>
      <c r="S2432" s="471"/>
      <c r="T2432" s="471"/>
      <c r="U2432" s="471"/>
      <c r="V2432" s="471"/>
      <c r="W2432" s="84"/>
      <c r="X2432" s="84"/>
      <c r="Y2432" s="84"/>
      <c r="Z2432" s="90"/>
      <c r="AA2432" s="91">
        <f>TRUNC(D2432*I2432*[186]기계경비적용기준!E18,0)</f>
        <v>34840</v>
      </c>
      <c r="AB2432" s="91"/>
      <c r="AC2432" s="91"/>
      <c r="AD2432" s="92" t="s">
        <v>4</v>
      </c>
    </row>
    <row r="2433" spans="2:30" ht="19.7" customHeight="1">
      <c r="B2433" s="88" t="s">
        <v>4</v>
      </c>
      <c r="C2433" s="89" t="s">
        <v>4</v>
      </c>
      <c r="D2433" s="84"/>
      <c r="E2433" s="84"/>
      <c r="F2433" s="84"/>
      <c r="G2433" s="84"/>
      <c r="H2433" s="84"/>
      <c r="I2433" s="84"/>
      <c r="J2433" s="84"/>
      <c r="K2433" s="84"/>
      <c r="L2433" s="84"/>
      <c r="M2433" s="84"/>
      <c r="N2433" s="84"/>
      <c r="O2433" s="84"/>
      <c r="P2433" s="84"/>
      <c r="Q2433" s="84"/>
      <c r="R2433" s="84"/>
      <c r="S2433" s="84"/>
      <c r="T2433" s="84"/>
      <c r="U2433" s="84"/>
      <c r="V2433" s="84"/>
      <c r="W2433" s="84"/>
      <c r="X2433" s="84"/>
      <c r="Y2433" s="84"/>
      <c r="Z2433" s="90"/>
      <c r="AA2433" s="91"/>
      <c r="AB2433" s="91"/>
      <c r="AC2433" s="91"/>
      <c r="AD2433" s="92" t="s">
        <v>4</v>
      </c>
    </row>
    <row r="2434" spans="2:30" ht="19.7" customHeight="1">
      <c r="B2434" s="82" t="s">
        <v>1558</v>
      </c>
      <c r="C2434" s="83" t="s">
        <v>1559</v>
      </c>
      <c r="D2434" s="84"/>
      <c r="E2434" s="84"/>
      <c r="F2434" s="84"/>
      <c r="G2434" s="84"/>
      <c r="H2434" s="84"/>
      <c r="I2434" s="84"/>
      <c r="J2434" s="84"/>
      <c r="K2434" s="84"/>
      <c r="L2434" s="84"/>
      <c r="M2434" s="84"/>
      <c r="N2434" s="84"/>
      <c r="O2434" s="84"/>
      <c r="P2434" s="84"/>
      <c r="Q2434" s="84"/>
      <c r="R2434" s="84"/>
      <c r="S2434" s="84"/>
      <c r="T2434" s="84"/>
      <c r="U2434" s="84"/>
      <c r="V2434" s="84"/>
      <c r="W2434" s="84"/>
      <c r="X2434" s="84"/>
      <c r="Y2434" s="84"/>
      <c r="Z2434" s="85" t="str">
        <f>TEXT(AA2434+AB2434+AC2434,"#,##0")</f>
        <v>47,310</v>
      </c>
      <c r="AA2434" s="86">
        <f>TRUNC(AA2435+AA2436+AA2437+AA2438)</f>
        <v>41808</v>
      </c>
      <c r="AB2434" s="86">
        <f>TRUNC(AB2435+AB2436+AB2437+AB2438)</f>
        <v>3168</v>
      </c>
      <c r="AC2434" s="86">
        <f>TRUNC(AC2435+AC2436+AC2437+AC2438)</f>
        <v>2334</v>
      </c>
      <c r="AD2434" s="87"/>
    </row>
    <row r="2435" spans="2:30" ht="19.7" customHeight="1">
      <c r="B2435" s="88" t="s">
        <v>592</v>
      </c>
      <c r="C2435" s="89" t="s">
        <v>4</v>
      </c>
      <c r="D2435" s="471">
        <v>21306</v>
      </c>
      <c r="E2435" s="471"/>
      <c r="F2435" s="471"/>
      <c r="G2435" s="471"/>
      <c r="H2435" s="471"/>
      <c r="I2435" s="471" t="s">
        <v>593</v>
      </c>
      <c r="J2435" s="471"/>
      <c r="K2435" s="476">
        <f>[186]기계경비적용기준!D7</f>
        <v>1153.3</v>
      </c>
      <c r="L2435" s="471"/>
      <c r="M2435" s="471"/>
      <c r="N2435" s="84" t="s">
        <v>594</v>
      </c>
      <c r="O2435" s="471">
        <v>950</v>
      </c>
      <c r="P2435" s="471"/>
      <c r="Q2435" s="471"/>
      <c r="R2435" s="84" t="s">
        <v>594</v>
      </c>
      <c r="S2435" s="471" t="s">
        <v>595</v>
      </c>
      <c r="T2435" s="471"/>
      <c r="U2435" s="471"/>
      <c r="V2435" s="84"/>
      <c r="W2435" s="84"/>
      <c r="X2435" s="84"/>
      <c r="Y2435" s="84"/>
      <c r="Z2435" s="90"/>
      <c r="AA2435" s="91"/>
      <c r="AB2435" s="91"/>
      <c r="AC2435" s="91">
        <f>TRUNC(TRUNC(D2435*K2435)/1000) * 1000*O2435*0.0000001</f>
        <v>2334.3399999999997</v>
      </c>
      <c r="AD2435" s="92" t="s">
        <v>4</v>
      </c>
    </row>
    <row r="2436" spans="2:30" ht="19.7" customHeight="1">
      <c r="B2436" s="88" t="s">
        <v>596</v>
      </c>
      <c r="C2436" s="89" t="s">
        <v>597</v>
      </c>
      <c r="D2436" s="470">
        <v>1.3</v>
      </c>
      <c r="E2436" s="471"/>
      <c r="F2436" s="471"/>
      <c r="G2436" s="471"/>
      <c r="H2436" s="84" t="s">
        <v>598</v>
      </c>
      <c r="I2436" s="84" t="s">
        <v>594</v>
      </c>
      <c r="J2436" s="471">
        <f>[186]자재단가!R6</f>
        <v>1496</v>
      </c>
      <c r="K2436" s="471"/>
      <c r="L2436" s="471"/>
      <c r="M2436" s="471"/>
      <c r="N2436" s="84"/>
      <c r="O2436" s="84"/>
      <c r="P2436" s="84"/>
      <c r="Q2436" s="84"/>
      <c r="R2436" s="84"/>
      <c r="S2436" s="84"/>
      <c r="T2436" s="84"/>
      <c r="U2436" s="84"/>
      <c r="V2436" s="84"/>
      <c r="W2436" s="84"/>
      <c r="X2436" s="84"/>
      <c r="Y2436" s="84"/>
      <c r="Z2436" s="90"/>
      <c r="AA2436" s="91"/>
      <c r="AB2436" s="91">
        <f>TRUNC(D2436*J2436,0)</f>
        <v>1944</v>
      </c>
      <c r="AC2436" s="91"/>
      <c r="AD2436" s="92" t="s">
        <v>4</v>
      </c>
    </row>
    <row r="2437" spans="2:30" ht="19.7" customHeight="1">
      <c r="B2437" s="88" t="s">
        <v>1475</v>
      </c>
      <c r="C2437" s="89" t="s">
        <v>600</v>
      </c>
      <c r="D2437" s="470">
        <v>63</v>
      </c>
      <c r="E2437" s="471"/>
      <c r="F2437" s="471"/>
      <c r="G2437" s="471"/>
      <c r="H2437" s="84" t="s">
        <v>601</v>
      </c>
      <c r="I2437" s="84" t="s">
        <v>594</v>
      </c>
      <c r="J2437" s="471">
        <f>AB2436</f>
        <v>1944</v>
      </c>
      <c r="K2437" s="471"/>
      <c r="L2437" s="471"/>
      <c r="M2437" s="471"/>
      <c r="N2437" s="84"/>
      <c r="O2437" s="84"/>
      <c r="P2437" s="84"/>
      <c r="Q2437" s="84"/>
      <c r="R2437" s="84"/>
      <c r="S2437" s="84"/>
      <c r="T2437" s="84"/>
      <c r="U2437" s="84"/>
      <c r="V2437" s="84"/>
      <c r="W2437" s="84"/>
      <c r="X2437" s="84"/>
      <c r="Y2437" s="84"/>
      <c r="Z2437" s="90"/>
      <c r="AA2437" s="91"/>
      <c r="AB2437" s="91">
        <f>TRUNC(D2437/100*J2437,0)</f>
        <v>1224</v>
      </c>
      <c r="AC2437" s="91"/>
      <c r="AD2437" s="92" t="s">
        <v>4</v>
      </c>
    </row>
    <row r="2438" spans="2:30" ht="19.7" customHeight="1">
      <c r="B2438" s="88" t="s">
        <v>1452</v>
      </c>
      <c r="C2438" s="89" t="s">
        <v>4</v>
      </c>
      <c r="D2438" s="472">
        <v>2</v>
      </c>
      <c r="E2438" s="471"/>
      <c r="F2438" s="471"/>
      <c r="G2438" s="84" t="s">
        <v>98</v>
      </c>
      <c r="H2438" s="84" t="s">
        <v>594</v>
      </c>
      <c r="I2438" s="471">
        <f>[186]노임단가!L67</f>
        <v>83617</v>
      </c>
      <c r="J2438" s="471"/>
      <c r="K2438" s="471"/>
      <c r="L2438" s="471"/>
      <c r="M2438" s="84" t="s">
        <v>594</v>
      </c>
      <c r="N2438" s="471" t="s">
        <v>1480</v>
      </c>
      <c r="O2438" s="471"/>
      <c r="P2438" s="471"/>
      <c r="Q2438" s="471"/>
      <c r="R2438" s="471"/>
      <c r="S2438" s="471"/>
      <c r="T2438" s="471"/>
      <c r="U2438" s="471"/>
      <c r="V2438" s="471"/>
      <c r="W2438" s="84"/>
      <c r="X2438" s="84"/>
      <c r="Y2438" s="84"/>
      <c r="Z2438" s="90"/>
      <c r="AA2438" s="91">
        <f>TRUNC(D2438*I2438*[186]기계경비적용기준!E20,0)</f>
        <v>41808</v>
      </c>
      <c r="AB2438" s="91"/>
      <c r="AC2438" s="91"/>
      <c r="AD2438" s="92" t="s">
        <v>4</v>
      </c>
    </row>
    <row r="2439" spans="2:30" ht="19.7" customHeight="1">
      <c r="B2439" s="88" t="s">
        <v>4</v>
      </c>
      <c r="C2439" s="89" t="s">
        <v>4</v>
      </c>
      <c r="D2439" s="84"/>
      <c r="E2439" s="84"/>
      <c r="F2439" s="84"/>
      <c r="G2439" s="84"/>
      <c r="H2439" s="84"/>
      <c r="I2439" s="84"/>
      <c r="J2439" s="84"/>
      <c r="K2439" s="84"/>
      <c r="L2439" s="84"/>
      <c r="M2439" s="84"/>
      <c r="N2439" s="84"/>
      <c r="O2439" s="84"/>
      <c r="P2439" s="84"/>
      <c r="Q2439" s="84"/>
      <c r="R2439" s="84"/>
      <c r="S2439" s="84"/>
      <c r="T2439" s="84"/>
      <c r="U2439" s="84"/>
      <c r="V2439" s="84"/>
      <c r="W2439" s="84"/>
      <c r="X2439" s="84"/>
      <c r="Y2439" s="84"/>
      <c r="Z2439" s="90"/>
      <c r="AA2439" s="91"/>
      <c r="AB2439" s="91"/>
      <c r="AC2439" s="91"/>
      <c r="AD2439" s="92" t="s">
        <v>4</v>
      </c>
    </row>
    <row r="2440" spans="2:30" ht="19.7" customHeight="1">
      <c r="B2440" s="82" t="s">
        <v>1560</v>
      </c>
      <c r="C2440" s="83" t="s">
        <v>1561</v>
      </c>
      <c r="D2440" s="84"/>
      <c r="E2440" s="84"/>
      <c r="F2440" s="84"/>
      <c r="G2440" s="84"/>
      <c r="H2440" s="84"/>
      <c r="I2440" s="84"/>
      <c r="J2440" s="84"/>
      <c r="K2440" s="84"/>
      <c r="L2440" s="84"/>
      <c r="M2440" s="84"/>
      <c r="N2440" s="84"/>
      <c r="O2440" s="84"/>
      <c r="P2440" s="84"/>
      <c r="Q2440" s="84"/>
      <c r="R2440" s="84"/>
      <c r="S2440" s="84"/>
      <c r="T2440" s="84"/>
      <c r="U2440" s="84"/>
      <c r="V2440" s="84"/>
      <c r="W2440" s="84"/>
      <c r="X2440" s="84"/>
      <c r="Y2440" s="84"/>
      <c r="Z2440" s="85" t="str">
        <f>TEXT(AA2440+AB2440+AC2440,"#,##0")</f>
        <v>47,772</v>
      </c>
      <c r="AA2440" s="86">
        <f>TRUNC(AA2441+AA2442+AA2443+AA2444)</f>
        <v>34840</v>
      </c>
      <c r="AB2440" s="86">
        <f>TRUNC(AB2441+AB2442+AB2443+AB2444)</f>
        <v>9264</v>
      </c>
      <c r="AC2440" s="86">
        <f>TRUNC(AC2441+AC2442+AC2443+AC2444)</f>
        <v>3668</v>
      </c>
      <c r="AD2440" s="87"/>
    </row>
    <row r="2441" spans="2:30" ht="19.7" customHeight="1">
      <c r="B2441" s="88" t="s">
        <v>592</v>
      </c>
      <c r="C2441" s="89" t="s">
        <v>4</v>
      </c>
      <c r="D2441" s="471">
        <v>33483</v>
      </c>
      <c r="E2441" s="471"/>
      <c r="F2441" s="471"/>
      <c r="G2441" s="471"/>
      <c r="H2441" s="471"/>
      <c r="I2441" s="471" t="s">
        <v>593</v>
      </c>
      <c r="J2441" s="471"/>
      <c r="K2441" s="476">
        <f>[186]기계경비적용기준!D7</f>
        <v>1153.3</v>
      </c>
      <c r="L2441" s="471"/>
      <c r="M2441" s="471"/>
      <c r="N2441" s="84" t="s">
        <v>594</v>
      </c>
      <c r="O2441" s="471">
        <v>950</v>
      </c>
      <c r="P2441" s="471"/>
      <c r="Q2441" s="471"/>
      <c r="R2441" s="84" t="s">
        <v>594</v>
      </c>
      <c r="S2441" s="471" t="s">
        <v>595</v>
      </c>
      <c r="T2441" s="471"/>
      <c r="U2441" s="471"/>
      <c r="V2441" s="84"/>
      <c r="W2441" s="84"/>
      <c r="X2441" s="84"/>
      <c r="Y2441" s="84"/>
      <c r="Z2441" s="90"/>
      <c r="AA2441" s="91"/>
      <c r="AB2441" s="91"/>
      <c r="AC2441" s="91">
        <f>TRUNC(TRUNC(D2441*K2441)/1000) * 1000*O2441*0.0000001</f>
        <v>3668.4249999999997</v>
      </c>
      <c r="AD2441" s="92" t="s">
        <v>4</v>
      </c>
    </row>
    <row r="2442" spans="2:30" ht="19.7" customHeight="1">
      <c r="B2442" s="88" t="s">
        <v>596</v>
      </c>
      <c r="C2442" s="89" t="s">
        <v>597</v>
      </c>
      <c r="D2442" s="470">
        <v>3.8</v>
      </c>
      <c r="E2442" s="471"/>
      <c r="F2442" s="471"/>
      <c r="G2442" s="471"/>
      <c r="H2442" s="84" t="s">
        <v>598</v>
      </c>
      <c r="I2442" s="84" t="s">
        <v>594</v>
      </c>
      <c r="J2442" s="471">
        <f>[186]자재단가!R6</f>
        <v>1496</v>
      </c>
      <c r="K2442" s="471"/>
      <c r="L2442" s="471"/>
      <c r="M2442" s="471"/>
      <c r="N2442" s="84"/>
      <c r="O2442" s="84"/>
      <c r="P2442" s="84"/>
      <c r="Q2442" s="84"/>
      <c r="R2442" s="84"/>
      <c r="S2442" s="84"/>
      <c r="T2442" s="84"/>
      <c r="U2442" s="84"/>
      <c r="V2442" s="84"/>
      <c r="W2442" s="84"/>
      <c r="X2442" s="84"/>
      <c r="Y2442" s="84"/>
      <c r="Z2442" s="90"/>
      <c r="AA2442" s="91"/>
      <c r="AB2442" s="91">
        <f>TRUNC(D2442*J2442,0)</f>
        <v>5684</v>
      </c>
      <c r="AC2442" s="91"/>
      <c r="AD2442" s="92" t="s">
        <v>4</v>
      </c>
    </row>
    <row r="2443" spans="2:30" ht="19.7" customHeight="1">
      <c r="B2443" s="88" t="s">
        <v>903</v>
      </c>
      <c r="C2443" s="89" t="s">
        <v>600</v>
      </c>
      <c r="D2443" s="470">
        <v>63</v>
      </c>
      <c r="E2443" s="471"/>
      <c r="F2443" s="471"/>
      <c r="G2443" s="471"/>
      <c r="H2443" s="84" t="s">
        <v>601</v>
      </c>
      <c r="I2443" s="84" t="s">
        <v>594</v>
      </c>
      <c r="J2443" s="471">
        <f>AB2442</f>
        <v>5684</v>
      </c>
      <c r="K2443" s="471"/>
      <c r="L2443" s="471"/>
      <c r="M2443" s="471"/>
      <c r="N2443" s="84"/>
      <c r="O2443" s="84"/>
      <c r="P2443" s="84"/>
      <c r="Q2443" s="84"/>
      <c r="R2443" s="84"/>
      <c r="S2443" s="84"/>
      <c r="T2443" s="84"/>
      <c r="U2443" s="84"/>
      <c r="V2443" s="84"/>
      <c r="W2443" s="84"/>
      <c r="X2443" s="84"/>
      <c r="Y2443" s="84"/>
      <c r="Z2443" s="90"/>
      <c r="AA2443" s="91"/>
      <c r="AB2443" s="91">
        <f>TRUNC(D2443/100*J2443,0)</f>
        <v>3580</v>
      </c>
      <c r="AC2443" s="91"/>
      <c r="AD2443" s="92" t="s">
        <v>4</v>
      </c>
    </row>
    <row r="2444" spans="2:30" ht="19.7" customHeight="1">
      <c r="B2444" s="88" t="s">
        <v>1452</v>
      </c>
      <c r="C2444" s="89" t="s">
        <v>4</v>
      </c>
      <c r="D2444" s="472">
        <v>2</v>
      </c>
      <c r="E2444" s="471"/>
      <c r="F2444" s="471"/>
      <c r="G2444" s="84" t="s">
        <v>98</v>
      </c>
      <c r="H2444" s="84" t="s">
        <v>594</v>
      </c>
      <c r="I2444" s="471">
        <f>[186]노임단가!L67</f>
        <v>83617</v>
      </c>
      <c r="J2444" s="471"/>
      <c r="K2444" s="471"/>
      <c r="L2444" s="471"/>
      <c r="M2444" s="84" t="s">
        <v>594</v>
      </c>
      <c r="N2444" s="471" t="s">
        <v>603</v>
      </c>
      <c r="O2444" s="471"/>
      <c r="P2444" s="471"/>
      <c r="Q2444" s="471"/>
      <c r="R2444" s="471"/>
      <c r="S2444" s="471"/>
      <c r="T2444" s="471"/>
      <c r="U2444" s="471"/>
      <c r="V2444" s="471"/>
      <c r="W2444" s="84"/>
      <c r="X2444" s="84"/>
      <c r="Y2444" s="84"/>
      <c r="Z2444" s="90"/>
      <c r="AA2444" s="91">
        <f>TRUNC(D2444*I2444*[186]기계경비적용기준!E18,0)</f>
        <v>34840</v>
      </c>
      <c r="AB2444" s="91"/>
      <c r="AC2444" s="91"/>
      <c r="AD2444" s="92" t="s">
        <v>4</v>
      </c>
    </row>
    <row r="2445" spans="2:30" ht="19.7" customHeight="1">
      <c r="B2445" s="88" t="s">
        <v>4</v>
      </c>
      <c r="C2445" s="89" t="s">
        <v>4</v>
      </c>
      <c r="D2445" s="84"/>
      <c r="E2445" s="84"/>
      <c r="F2445" s="84"/>
      <c r="G2445" s="84"/>
      <c r="H2445" s="84"/>
      <c r="I2445" s="84"/>
      <c r="J2445" s="84"/>
      <c r="K2445" s="84"/>
      <c r="L2445" s="84"/>
      <c r="M2445" s="84"/>
      <c r="N2445" s="84"/>
      <c r="O2445" s="84"/>
      <c r="P2445" s="84"/>
      <c r="Q2445" s="84"/>
      <c r="R2445" s="84"/>
      <c r="S2445" s="84"/>
      <c r="T2445" s="84"/>
      <c r="U2445" s="84"/>
      <c r="V2445" s="84"/>
      <c r="W2445" s="84"/>
      <c r="X2445" s="84"/>
      <c r="Y2445" s="84"/>
      <c r="Z2445" s="90"/>
      <c r="AA2445" s="91"/>
      <c r="AB2445" s="91"/>
      <c r="AC2445" s="91"/>
      <c r="AD2445" s="92" t="s">
        <v>4</v>
      </c>
    </row>
    <row r="2446" spans="2:30" ht="19.7" customHeight="1">
      <c r="B2446" s="82" t="s">
        <v>1562</v>
      </c>
      <c r="C2446" s="83" t="s">
        <v>1563</v>
      </c>
      <c r="D2446" s="84"/>
      <c r="E2446" s="84"/>
      <c r="F2446" s="84"/>
      <c r="G2446" s="84"/>
      <c r="H2446" s="84"/>
      <c r="I2446" s="84"/>
      <c r="J2446" s="84"/>
      <c r="K2446" s="84"/>
      <c r="L2446" s="84"/>
      <c r="M2446" s="84"/>
      <c r="N2446" s="84"/>
      <c r="O2446" s="84"/>
      <c r="P2446" s="84"/>
      <c r="Q2446" s="84"/>
      <c r="R2446" s="84"/>
      <c r="S2446" s="84"/>
      <c r="T2446" s="84"/>
      <c r="U2446" s="84"/>
      <c r="V2446" s="84"/>
      <c r="W2446" s="84"/>
      <c r="X2446" s="84"/>
      <c r="Y2446" s="84"/>
      <c r="Z2446" s="85" t="str">
        <f>TEXT(AA2446+AB2446+AC2446,"#,##0")</f>
        <v>68,676</v>
      </c>
      <c r="AA2446" s="86">
        <f>TRUNC(AA2447+AA2448+AA2449+AA2450)</f>
        <v>55744</v>
      </c>
      <c r="AB2446" s="86">
        <f>TRUNC(AB2447+AB2448+AB2449+AB2450)</f>
        <v>9264</v>
      </c>
      <c r="AC2446" s="86">
        <f>TRUNC(AC2447+AC2448+AC2449+AC2450)</f>
        <v>3668</v>
      </c>
      <c r="AD2446" s="87"/>
    </row>
    <row r="2447" spans="2:30" ht="19.7" customHeight="1">
      <c r="B2447" s="88" t="s">
        <v>592</v>
      </c>
      <c r="C2447" s="89" t="s">
        <v>4</v>
      </c>
      <c r="D2447" s="471">
        <v>33483</v>
      </c>
      <c r="E2447" s="471"/>
      <c r="F2447" s="471"/>
      <c r="G2447" s="471"/>
      <c r="H2447" s="471"/>
      <c r="I2447" s="471" t="s">
        <v>593</v>
      </c>
      <c r="J2447" s="471"/>
      <c r="K2447" s="476">
        <f>[186]기계경비적용기준!D7</f>
        <v>1153.3</v>
      </c>
      <c r="L2447" s="471"/>
      <c r="M2447" s="471"/>
      <c r="N2447" s="84" t="s">
        <v>594</v>
      </c>
      <c r="O2447" s="471">
        <v>950</v>
      </c>
      <c r="P2447" s="471"/>
      <c r="Q2447" s="471"/>
      <c r="R2447" s="84" t="s">
        <v>594</v>
      </c>
      <c r="S2447" s="471" t="s">
        <v>595</v>
      </c>
      <c r="T2447" s="471"/>
      <c r="U2447" s="471"/>
      <c r="V2447" s="84"/>
      <c r="W2447" s="84"/>
      <c r="X2447" s="84"/>
      <c r="Y2447" s="84"/>
      <c r="Z2447" s="90"/>
      <c r="AA2447" s="91"/>
      <c r="AB2447" s="91"/>
      <c r="AC2447" s="91">
        <f>TRUNC(TRUNC(D2447*K2447)/1000) * 1000*O2447*0.0000001</f>
        <v>3668.4249999999997</v>
      </c>
      <c r="AD2447" s="92" t="s">
        <v>4</v>
      </c>
    </row>
    <row r="2448" spans="2:30" ht="19.7" customHeight="1">
      <c r="B2448" s="88" t="s">
        <v>596</v>
      </c>
      <c r="C2448" s="89" t="s">
        <v>597</v>
      </c>
      <c r="D2448" s="470">
        <v>3.8</v>
      </c>
      <c r="E2448" s="471"/>
      <c r="F2448" s="471"/>
      <c r="G2448" s="471"/>
      <c r="H2448" s="84" t="s">
        <v>598</v>
      </c>
      <c r="I2448" s="84" t="s">
        <v>594</v>
      </c>
      <c r="J2448" s="471">
        <f>[186]자재단가!R6</f>
        <v>1496</v>
      </c>
      <c r="K2448" s="471"/>
      <c r="L2448" s="471"/>
      <c r="M2448" s="471"/>
      <c r="N2448" s="84"/>
      <c r="O2448" s="84"/>
      <c r="P2448" s="84"/>
      <c r="Q2448" s="84"/>
      <c r="R2448" s="84"/>
      <c r="S2448" s="84"/>
      <c r="T2448" s="84"/>
      <c r="U2448" s="84"/>
      <c r="V2448" s="84"/>
      <c r="W2448" s="84"/>
      <c r="X2448" s="84"/>
      <c r="Y2448" s="84"/>
      <c r="Z2448" s="90"/>
      <c r="AA2448" s="91"/>
      <c r="AB2448" s="91">
        <f>TRUNC(D2448*J2448,0)</f>
        <v>5684</v>
      </c>
      <c r="AC2448" s="91"/>
      <c r="AD2448" s="92" t="s">
        <v>4</v>
      </c>
    </row>
    <row r="2449" spans="2:30" ht="19.7" customHeight="1">
      <c r="B2449" s="88" t="s">
        <v>903</v>
      </c>
      <c r="C2449" s="89" t="s">
        <v>600</v>
      </c>
      <c r="D2449" s="470">
        <v>63</v>
      </c>
      <c r="E2449" s="471"/>
      <c r="F2449" s="471"/>
      <c r="G2449" s="471"/>
      <c r="H2449" s="84" t="s">
        <v>601</v>
      </c>
      <c r="I2449" s="84" t="s">
        <v>594</v>
      </c>
      <c r="J2449" s="471">
        <f>AB2448</f>
        <v>5684</v>
      </c>
      <c r="K2449" s="471"/>
      <c r="L2449" s="471"/>
      <c r="M2449" s="471"/>
      <c r="N2449" s="84"/>
      <c r="O2449" s="84"/>
      <c r="P2449" s="84"/>
      <c r="Q2449" s="84"/>
      <c r="R2449" s="84"/>
      <c r="S2449" s="84"/>
      <c r="T2449" s="84"/>
      <c r="U2449" s="84"/>
      <c r="V2449" s="84"/>
      <c r="W2449" s="84"/>
      <c r="X2449" s="84"/>
      <c r="Y2449" s="84"/>
      <c r="Z2449" s="90"/>
      <c r="AA2449" s="91"/>
      <c r="AB2449" s="91">
        <f>TRUNC(D2449/100*J2449,0)</f>
        <v>3580</v>
      </c>
      <c r="AC2449" s="91"/>
      <c r="AD2449" s="92" t="s">
        <v>4</v>
      </c>
    </row>
    <row r="2450" spans="2:30" ht="19.7" customHeight="1">
      <c r="B2450" s="88" t="s">
        <v>1452</v>
      </c>
      <c r="C2450" s="89" t="s">
        <v>4</v>
      </c>
      <c r="D2450" s="472">
        <v>2</v>
      </c>
      <c r="E2450" s="471"/>
      <c r="F2450" s="471"/>
      <c r="G2450" s="84" t="s">
        <v>98</v>
      </c>
      <c r="H2450" s="84" t="s">
        <v>594</v>
      </c>
      <c r="I2450" s="471">
        <f>[186]노임단가!L67</f>
        <v>83617</v>
      </c>
      <c r="J2450" s="471"/>
      <c r="K2450" s="471"/>
      <c r="L2450" s="471"/>
      <c r="M2450" s="84" t="s">
        <v>594</v>
      </c>
      <c r="N2450" s="471" t="s">
        <v>1449</v>
      </c>
      <c r="O2450" s="471"/>
      <c r="P2450" s="471"/>
      <c r="Q2450" s="471"/>
      <c r="R2450" s="471"/>
      <c r="S2450" s="471"/>
      <c r="T2450" s="471"/>
      <c r="U2450" s="471"/>
      <c r="V2450" s="471"/>
      <c r="W2450" s="84"/>
      <c r="X2450" s="84"/>
      <c r="Y2450" s="84"/>
      <c r="Z2450" s="90"/>
      <c r="AA2450" s="91">
        <f>TRUNC(D2450*I2450*[186]기계경비적용기준!E19,0)</f>
        <v>55744</v>
      </c>
      <c r="AB2450" s="91"/>
      <c r="AC2450" s="91"/>
      <c r="AD2450" s="92" t="s">
        <v>4</v>
      </c>
    </row>
    <row r="2451" spans="2:30" ht="19.7" customHeight="1">
      <c r="B2451" s="88" t="s">
        <v>4</v>
      </c>
      <c r="C2451" s="89" t="s">
        <v>4</v>
      </c>
      <c r="D2451" s="84"/>
      <c r="E2451" s="84"/>
      <c r="F2451" s="84"/>
      <c r="G2451" s="84"/>
      <c r="H2451" s="84"/>
      <c r="I2451" s="84"/>
      <c r="J2451" s="84"/>
      <c r="K2451" s="84"/>
      <c r="L2451" s="84"/>
      <c r="M2451" s="84"/>
      <c r="N2451" s="84"/>
      <c r="O2451" s="84"/>
      <c r="P2451" s="84"/>
      <c r="Q2451" s="84"/>
      <c r="R2451" s="84"/>
      <c r="S2451" s="84"/>
      <c r="T2451" s="84"/>
      <c r="U2451" s="84"/>
      <c r="V2451" s="84"/>
      <c r="W2451" s="84"/>
      <c r="X2451" s="84"/>
      <c r="Y2451" s="84"/>
      <c r="Z2451" s="90"/>
      <c r="AA2451" s="91"/>
      <c r="AB2451" s="91"/>
      <c r="AC2451" s="91"/>
      <c r="AD2451" s="92" t="s">
        <v>4</v>
      </c>
    </row>
    <row r="2452" spans="2:30" ht="19.7" customHeight="1">
      <c r="B2452" s="82" t="s">
        <v>1564</v>
      </c>
      <c r="C2452" s="83" t="s">
        <v>1565</v>
      </c>
      <c r="D2452" s="84"/>
      <c r="E2452" s="84"/>
      <c r="F2452" s="84"/>
      <c r="G2452" s="84"/>
      <c r="H2452" s="84"/>
      <c r="I2452" s="84"/>
      <c r="J2452" s="84"/>
      <c r="K2452" s="84"/>
      <c r="L2452" s="84"/>
      <c r="M2452" s="84"/>
      <c r="N2452" s="84"/>
      <c r="O2452" s="84"/>
      <c r="P2452" s="84"/>
      <c r="Q2452" s="84"/>
      <c r="R2452" s="84"/>
      <c r="S2452" s="84"/>
      <c r="T2452" s="84"/>
      <c r="U2452" s="84"/>
      <c r="V2452" s="84"/>
      <c r="W2452" s="84"/>
      <c r="X2452" s="84"/>
      <c r="Y2452" s="84"/>
      <c r="Z2452" s="85" t="str">
        <f>TEXT(AA2452+AB2452+AC2452,"#,##0")</f>
        <v>54,740</v>
      </c>
      <c r="AA2452" s="86">
        <f>TRUNC(AA2453+AA2454+AA2455+AA2456)</f>
        <v>41808</v>
      </c>
      <c r="AB2452" s="86">
        <f>TRUNC(AB2453+AB2454+AB2455+AB2456)</f>
        <v>9264</v>
      </c>
      <c r="AC2452" s="86">
        <f>TRUNC(AC2453+AC2454+AC2455+AC2456)</f>
        <v>3668</v>
      </c>
      <c r="AD2452" s="87"/>
    </row>
    <row r="2453" spans="2:30" ht="19.7" customHeight="1">
      <c r="B2453" s="101" t="s">
        <v>592</v>
      </c>
      <c r="C2453" s="102" t="s">
        <v>4</v>
      </c>
      <c r="D2453" s="477">
        <v>33483</v>
      </c>
      <c r="E2453" s="477"/>
      <c r="F2453" s="477"/>
      <c r="G2453" s="477"/>
      <c r="H2453" s="477"/>
      <c r="I2453" s="477" t="s">
        <v>593</v>
      </c>
      <c r="J2453" s="477"/>
      <c r="K2453" s="480">
        <f>[186]기계경비적용기준!D7</f>
        <v>1153.3</v>
      </c>
      <c r="L2453" s="477"/>
      <c r="M2453" s="477"/>
      <c r="N2453" s="103" t="s">
        <v>594</v>
      </c>
      <c r="O2453" s="477">
        <v>950</v>
      </c>
      <c r="P2453" s="477"/>
      <c r="Q2453" s="477"/>
      <c r="R2453" s="103" t="s">
        <v>594</v>
      </c>
      <c r="S2453" s="477" t="s">
        <v>595</v>
      </c>
      <c r="T2453" s="477"/>
      <c r="U2453" s="477"/>
      <c r="V2453" s="103"/>
      <c r="W2453" s="103"/>
      <c r="X2453" s="103"/>
      <c r="Y2453" s="103"/>
      <c r="Z2453" s="104"/>
      <c r="AA2453" s="105"/>
      <c r="AB2453" s="105"/>
      <c r="AC2453" s="105">
        <f>TRUNC(TRUNC(D2453*K2453)/1000) * 1000*O2453*0.0000001</f>
        <v>3668.4249999999997</v>
      </c>
      <c r="AD2453" s="106" t="s">
        <v>4</v>
      </c>
    </row>
    <row r="2454" spans="2:30" ht="19.7" customHeight="1">
      <c r="B2454" s="88" t="s">
        <v>596</v>
      </c>
      <c r="C2454" s="89" t="s">
        <v>597</v>
      </c>
      <c r="D2454" s="470">
        <v>3.8</v>
      </c>
      <c r="E2454" s="471"/>
      <c r="F2454" s="471"/>
      <c r="G2454" s="471"/>
      <c r="H2454" s="84" t="s">
        <v>598</v>
      </c>
      <c r="I2454" s="84" t="s">
        <v>594</v>
      </c>
      <c r="J2454" s="471">
        <f>[186]자재단가!R6</f>
        <v>1496</v>
      </c>
      <c r="K2454" s="471"/>
      <c r="L2454" s="471"/>
      <c r="M2454" s="471"/>
      <c r="N2454" s="84"/>
      <c r="O2454" s="84"/>
      <c r="P2454" s="84"/>
      <c r="Q2454" s="84"/>
      <c r="R2454" s="84"/>
      <c r="S2454" s="84"/>
      <c r="T2454" s="84"/>
      <c r="U2454" s="84"/>
      <c r="V2454" s="84"/>
      <c r="W2454" s="84"/>
      <c r="X2454" s="84"/>
      <c r="Y2454" s="84"/>
      <c r="Z2454" s="90"/>
      <c r="AA2454" s="91"/>
      <c r="AB2454" s="91">
        <f>TRUNC(D2454*J2454,0)</f>
        <v>5684</v>
      </c>
      <c r="AC2454" s="91"/>
      <c r="AD2454" s="92" t="s">
        <v>4</v>
      </c>
    </row>
    <row r="2455" spans="2:30" ht="19.7" customHeight="1">
      <c r="B2455" s="88" t="s">
        <v>903</v>
      </c>
      <c r="C2455" s="89" t="s">
        <v>600</v>
      </c>
      <c r="D2455" s="470">
        <v>63</v>
      </c>
      <c r="E2455" s="471"/>
      <c r="F2455" s="471"/>
      <c r="G2455" s="471"/>
      <c r="H2455" s="84" t="s">
        <v>601</v>
      </c>
      <c r="I2455" s="84" t="s">
        <v>594</v>
      </c>
      <c r="J2455" s="471">
        <f>AB2454</f>
        <v>5684</v>
      </c>
      <c r="K2455" s="471"/>
      <c r="L2455" s="471"/>
      <c r="M2455" s="471"/>
      <c r="N2455" s="84"/>
      <c r="O2455" s="84"/>
      <c r="P2455" s="84"/>
      <c r="Q2455" s="84"/>
      <c r="R2455" s="84"/>
      <c r="S2455" s="84"/>
      <c r="T2455" s="84"/>
      <c r="U2455" s="84"/>
      <c r="V2455" s="84"/>
      <c r="W2455" s="84"/>
      <c r="X2455" s="84"/>
      <c r="Y2455" s="84"/>
      <c r="Z2455" s="90"/>
      <c r="AA2455" s="91"/>
      <c r="AB2455" s="91">
        <f>TRUNC(D2455/100*J2455,0)</f>
        <v>3580</v>
      </c>
      <c r="AC2455" s="91"/>
      <c r="AD2455" s="92" t="s">
        <v>4</v>
      </c>
    </row>
    <row r="2456" spans="2:30" ht="19.7" customHeight="1">
      <c r="B2456" s="88" t="s">
        <v>1452</v>
      </c>
      <c r="C2456" s="89" t="s">
        <v>4</v>
      </c>
      <c r="D2456" s="472">
        <v>2</v>
      </c>
      <c r="E2456" s="471"/>
      <c r="F2456" s="471"/>
      <c r="G2456" s="84" t="s">
        <v>98</v>
      </c>
      <c r="H2456" s="84" t="s">
        <v>594</v>
      </c>
      <c r="I2456" s="471">
        <f>[186]노임단가!L67</f>
        <v>83617</v>
      </c>
      <c r="J2456" s="471"/>
      <c r="K2456" s="471"/>
      <c r="L2456" s="471"/>
      <c r="M2456" s="84" t="s">
        <v>594</v>
      </c>
      <c r="N2456" s="471" t="s">
        <v>1480</v>
      </c>
      <c r="O2456" s="471"/>
      <c r="P2456" s="471"/>
      <c r="Q2456" s="471"/>
      <c r="R2456" s="471"/>
      <c r="S2456" s="471"/>
      <c r="T2456" s="471"/>
      <c r="U2456" s="471"/>
      <c r="V2456" s="471"/>
      <c r="W2456" s="84"/>
      <c r="X2456" s="84"/>
      <c r="Y2456" s="84"/>
      <c r="Z2456" s="90"/>
      <c r="AA2456" s="91">
        <f>TRUNC(D2456*I2456*[186]기계경비적용기준!E20,0)</f>
        <v>41808</v>
      </c>
      <c r="AB2456" s="91"/>
      <c r="AC2456" s="91"/>
      <c r="AD2456" s="92" t="s">
        <v>4</v>
      </c>
    </row>
    <row r="2457" spans="2:30" ht="19.7" customHeight="1">
      <c r="B2457" s="88" t="s">
        <v>4</v>
      </c>
      <c r="C2457" s="89" t="s">
        <v>4</v>
      </c>
      <c r="D2457" s="84"/>
      <c r="E2457" s="84"/>
      <c r="F2457" s="84"/>
      <c r="G2457" s="84"/>
      <c r="H2457" s="84"/>
      <c r="I2457" s="84"/>
      <c r="J2457" s="84"/>
      <c r="K2457" s="84"/>
      <c r="L2457" s="84"/>
      <c r="M2457" s="84"/>
      <c r="N2457" s="84"/>
      <c r="O2457" s="84"/>
      <c r="P2457" s="84"/>
      <c r="Q2457" s="84"/>
      <c r="R2457" s="84"/>
      <c r="S2457" s="84"/>
      <c r="T2457" s="84"/>
      <c r="U2457" s="84"/>
      <c r="V2457" s="84"/>
      <c r="W2457" s="84"/>
      <c r="X2457" s="84"/>
      <c r="Y2457" s="84"/>
      <c r="Z2457" s="90"/>
      <c r="AA2457" s="91"/>
      <c r="AB2457" s="91"/>
      <c r="AC2457" s="91"/>
      <c r="AD2457" s="92" t="s">
        <v>4</v>
      </c>
    </row>
    <row r="2458" spans="2:30" ht="19.7" customHeight="1">
      <c r="B2458" s="82" t="s">
        <v>1566</v>
      </c>
      <c r="C2458" s="83" t="s">
        <v>1567</v>
      </c>
      <c r="D2458" s="84"/>
      <c r="E2458" s="84"/>
      <c r="F2458" s="84"/>
      <c r="G2458" s="84"/>
      <c r="H2458" s="84"/>
      <c r="I2458" s="84"/>
      <c r="J2458" s="84"/>
      <c r="K2458" s="84"/>
      <c r="L2458" s="84"/>
      <c r="M2458" s="84"/>
      <c r="N2458" s="84"/>
      <c r="O2458" s="84"/>
      <c r="P2458" s="84"/>
      <c r="Q2458" s="84"/>
      <c r="R2458" s="84"/>
      <c r="S2458" s="84"/>
      <c r="T2458" s="84"/>
      <c r="U2458" s="84"/>
      <c r="V2458" s="84"/>
      <c r="W2458" s="84"/>
      <c r="X2458" s="84"/>
      <c r="Y2458" s="84"/>
      <c r="Z2458" s="85" t="str">
        <f>TEXT(AA2458+AB2458+AC2458,"#,##0")</f>
        <v>58,155</v>
      </c>
      <c r="AA2458" s="86">
        <f>TRUNC(AA2459+AA2460+AA2461+AA2462)</f>
        <v>34840</v>
      </c>
      <c r="AB2458" s="86">
        <f>TRUNC(AB2459+AB2460+AB2461+AB2462)</f>
        <v>17312</v>
      </c>
      <c r="AC2458" s="86">
        <f>TRUNC(AC2459+AC2460+AC2461+AC2462)</f>
        <v>6003</v>
      </c>
      <c r="AD2458" s="87"/>
    </row>
    <row r="2459" spans="2:30" ht="19.7" customHeight="1">
      <c r="B2459" s="88" t="s">
        <v>592</v>
      </c>
      <c r="C2459" s="89" t="s">
        <v>4</v>
      </c>
      <c r="D2459" s="471">
        <v>54791</v>
      </c>
      <c r="E2459" s="471"/>
      <c r="F2459" s="471"/>
      <c r="G2459" s="471"/>
      <c r="H2459" s="471"/>
      <c r="I2459" s="471" t="s">
        <v>593</v>
      </c>
      <c r="J2459" s="471"/>
      <c r="K2459" s="476">
        <f>[186]기계경비적용기준!D7</f>
        <v>1153.3</v>
      </c>
      <c r="L2459" s="471"/>
      <c r="M2459" s="471"/>
      <c r="N2459" s="84" t="s">
        <v>594</v>
      </c>
      <c r="O2459" s="471">
        <v>950</v>
      </c>
      <c r="P2459" s="471"/>
      <c r="Q2459" s="471"/>
      <c r="R2459" s="84" t="s">
        <v>594</v>
      </c>
      <c r="S2459" s="471" t="s">
        <v>595</v>
      </c>
      <c r="T2459" s="471"/>
      <c r="U2459" s="471"/>
      <c r="V2459" s="84"/>
      <c r="W2459" s="84"/>
      <c r="X2459" s="84"/>
      <c r="Y2459" s="84"/>
      <c r="Z2459" s="90"/>
      <c r="AA2459" s="91"/>
      <c r="AB2459" s="91"/>
      <c r="AC2459" s="91">
        <f>TRUNC(TRUNC(D2459*K2459)/1000) * 1000*O2459*0.0000001</f>
        <v>6003.05</v>
      </c>
      <c r="AD2459" s="92" t="s">
        <v>4</v>
      </c>
    </row>
    <row r="2460" spans="2:30" ht="19.7" customHeight="1">
      <c r="B2460" s="88" t="s">
        <v>596</v>
      </c>
      <c r="C2460" s="89" t="s">
        <v>597</v>
      </c>
      <c r="D2460" s="470">
        <v>7.1</v>
      </c>
      <c r="E2460" s="471"/>
      <c r="F2460" s="471"/>
      <c r="G2460" s="471"/>
      <c r="H2460" s="84" t="s">
        <v>598</v>
      </c>
      <c r="I2460" s="84" t="s">
        <v>594</v>
      </c>
      <c r="J2460" s="471">
        <f>[186]자재단가!R6</f>
        <v>1496</v>
      </c>
      <c r="K2460" s="471"/>
      <c r="L2460" s="471"/>
      <c r="M2460" s="471"/>
      <c r="N2460" s="84"/>
      <c r="O2460" s="84"/>
      <c r="P2460" s="84"/>
      <c r="Q2460" s="84"/>
      <c r="R2460" s="84"/>
      <c r="S2460" s="84"/>
      <c r="T2460" s="84"/>
      <c r="U2460" s="84"/>
      <c r="V2460" s="84"/>
      <c r="W2460" s="84"/>
      <c r="X2460" s="84"/>
      <c r="Y2460" s="84"/>
      <c r="Z2460" s="90"/>
      <c r="AA2460" s="91"/>
      <c r="AB2460" s="91">
        <f>TRUNC(D2460*J2460,0)</f>
        <v>10621</v>
      </c>
      <c r="AC2460" s="91"/>
      <c r="AD2460" s="92" t="s">
        <v>4</v>
      </c>
    </row>
    <row r="2461" spans="2:30" ht="19.7" customHeight="1">
      <c r="B2461" s="88" t="s">
        <v>903</v>
      </c>
      <c r="C2461" s="89" t="s">
        <v>600</v>
      </c>
      <c r="D2461" s="470">
        <v>63</v>
      </c>
      <c r="E2461" s="471"/>
      <c r="F2461" s="471"/>
      <c r="G2461" s="471"/>
      <c r="H2461" s="84" t="s">
        <v>601</v>
      </c>
      <c r="I2461" s="84" t="s">
        <v>594</v>
      </c>
      <c r="J2461" s="471">
        <f>AB2460</f>
        <v>10621</v>
      </c>
      <c r="K2461" s="471"/>
      <c r="L2461" s="471"/>
      <c r="M2461" s="471"/>
      <c r="N2461" s="84"/>
      <c r="O2461" s="84"/>
      <c r="P2461" s="84"/>
      <c r="Q2461" s="84"/>
      <c r="R2461" s="84"/>
      <c r="S2461" s="84"/>
      <c r="T2461" s="84"/>
      <c r="U2461" s="84"/>
      <c r="V2461" s="84"/>
      <c r="W2461" s="84"/>
      <c r="X2461" s="84"/>
      <c r="Y2461" s="84"/>
      <c r="Z2461" s="90"/>
      <c r="AA2461" s="91"/>
      <c r="AB2461" s="91">
        <f>TRUNC(D2461/100*J2461,0)</f>
        <v>6691</v>
      </c>
      <c r="AC2461" s="91"/>
      <c r="AD2461" s="92" t="s">
        <v>4</v>
      </c>
    </row>
    <row r="2462" spans="2:30" ht="19.7" customHeight="1">
      <c r="B2462" s="88" t="s">
        <v>1452</v>
      </c>
      <c r="C2462" s="89" t="s">
        <v>4</v>
      </c>
      <c r="D2462" s="472">
        <v>2</v>
      </c>
      <c r="E2462" s="471"/>
      <c r="F2462" s="471"/>
      <c r="G2462" s="84" t="s">
        <v>98</v>
      </c>
      <c r="H2462" s="84" t="s">
        <v>594</v>
      </c>
      <c r="I2462" s="471">
        <f>[186]노임단가!L67</f>
        <v>83617</v>
      </c>
      <c r="J2462" s="471"/>
      <c r="K2462" s="471"/>
      <c r="L2462" s="471"/>
      <c r="M2462" s="84" t="s">
        <v>594</v>
      </c>
      <c r="N2462" s="471" t="s">
        <v>603</v>
      </c>
      <c r="O2462" s="471"/>
      <c r="P2462" s="471"/>
      <c r="Q2462" s="471"/>
      <c r="R2462" s="471"/>
      <c r="S2462" s="471"/>
      <c r="T2462" s="471"/>
      <c r="U2462" s="471"/>
      <c r="V2462" s="471"/>
      <c r="W2462" s="84"/>
      <c r="X2462" s="84"/>
      <c r="Y2462" s="84"/>
      <c r="Z2462" s="90"/>
      <c r="AA2462" s="91">
        <f>TRUNC(D2462*I2462*[186]기계경비적용기준!E18,0)</f>
        <v>34840</v>
      </c>
      <c r="AB2462" s="91"/>
      <c r="AC2462" s="91"/>
      <c r="AD2462" s="92" t="s">
        <v>4</v>
      </c>
    </row>
    <row r="2463" spans="2:30" ht="19.7" customHeight="1">
      <c r="B2463" s="88" t="s">
        <v>4</v>
      </c>
      <c r="C2463" s="89" t="s">
        <v>4</v>
      </c>
      <c r="D2463" s="84"/>
      <c r="E2463" s="84"/>
      <c r="F2463" s="84"/>
      <c r="G2463" s="84"/>
      <c r="H2463" s="84"/>
      <c r="I2463" s="84"/>
      <c r="J2463" s="84"/>
      <c r="K2463" s="84"/>
      <c r="L2463" s="84"/>
      <c r="M2463" s="84"/>
      <c r="N2463" s="84"/>
      <c r="O2463" s="84"/>
      <c r="P2463" s="84"/>
      <c r="Q2463" s="84"/>
      <c r="R2463" s="84"/>
      <c r="S2463" s="84"/>
      <c r="T2463" s="84"/>
      <c r="U2463" s="84"/>
      <c r="V2463" s="84"/>
      <c r="W2463" s="84"/>
      <c r="X2463" s="84"/>
      <c r="Y2463" s="84"/>
      <c r="Z2463" s="90"/>
      <c r="AA2463" s="91"/>
      <c r="AB2463" s="91"/>
      <c r="AC2463" s="91"/>
      <c r="AD2463" s="92" t="s">
        <v>4</v>
      </c>
    </row>
    <row r="2464" spans="2:30" ht="19.7" customHeight="1">
      <c r="B2464" s="82" t="s">
        <v>1568</v>
      </c>
      <c r="C2464" s="83" t="s">
        <v>1569</v>
      </c>
      <c r="D2464" s="84"/>
      <c r="E2464" s="84"/>
      <c r="F2464" s="84"/>
      <c r="G2464" s="84"/>
      <c r="H2464" s="84"/>
      <c r="I2464" s="84"/>
      <c r="J2464" s="84"/>
      <c r="K2464" s="84"/>
      <c r="L2464" s="84"/>
      <c r="M2464" s="84"/>
      <c r="N2464" s="84"/>
      <c r="O2464" s="84"/>
      <c r="P2464" s="84"/>
      <c r="Q2464" s="84"/>
      <c r="R2464" s="84"/>
      <c r="S2464" s="84"/>
      <c r="T2464" s="84"/>
      <c r="U2464" s="84"/>
      <c r="V2464" s="84"/>
      <c r="W2464" s="84"/>
      <c r="X2464" s="84"/>
      <c r="Y2464" s="84"/>
      <c r="Z2464" s="85" t="str">
        <f>TEXT(AA2464+AB2464+AC2464,"#,##0")</f>
        <v>79,059</v>
      </c>
      <c r="AA2464" s="86">
        <f>TRUNC(AA2465+AA2466+AA2467+AA2468)</f>
        <v>55744</v>
      </c>
      <c r="AB2464" s="86">
        <f>TRUNC(AB2465+AB2466+AB2467+AB2468)</f>
        <v>17312</v>
      </c>
      <c r="AC2464" s="86">
        <f>TRUNC(AC2465+AC2466+AC2467+AC2468)</f>
        <v>6003</v>
      </c>
      <c r="AD2464" s="87"/>
    </row>
    <row r="2465" spans="2:30" ht="19.7" customHeight="1">
      <c r="B2465" s="88" t="s">
        <v>592</v>
      </c>
      <c r="C2465" s="89" t="s">
        <v>4</v>
      </c>
      <c r="D2465" s="471">
        <v>54791</v>
      </c>
      <c r="E2465" s="471"/>
      <c r="F2465" s="471"/>
      <c r="G2465" s="471"/>
      <c r="H2465" s="471"/>
      <c r="I2465" s="471" t="s">
        <v>593</v>
      </c>
      <c r="J2465" s="471"/>
      <c r="K2465" s="476">
        <f>[186]기계경비적용기준!D7</f>
        <v>1153.3</v>
      </c>
      <c r="L2465" s="471"/>
      <c r="M2465" s="471"/>
      <c r="N2465" s="84" t="s">
        <v>594</v>
      </c>
      <c r="O2465" s="471">
        <v>950</v>
      </c>
      <c r="P2465" s="471"/>
      <c r="Q2465" s="471"/>
      <c r="R2465" s="84" t="s">
        <v>594</v>
      </c>
      <c r="S2465" s="471" t="s">
        <v>595</v>
      </c>
      <c r="T2465" s="471"/>
      <c r="U2465" s="471"/>
      <c r="V2465" s="84"/>
      <c r="W2465" s="84"/>
      <c r="X2465" s="84"/>
      <c r="Y2465" s="84"/>
      <c r="Z2465" s="90"/>
      <c r="AA2465" s="91"/>
      <c r="AB2465" s="91"/>
      <c r="AC2465" s="91">
        <f>TRUNC(TRUNC(D2465*K2465)/1000) * 1000*O2465*0.0000001</f>
        <v>6003.05</v>
      </c>
      <c r="AD2465" s="92" t="s">
        <v>4</v>
      </c>
    </row>
    <row r="2466" spans="2:30" ht="19.7" customHeight="1">
      <c r="B2466" s="88" t="s">
        <v>596</v>
      </c>
      <c r="C2466" s="89" t="s">
        <v>597</v>
      </c>
      <c r="D2466" s="470">
        <v>7.1</v>
      </c>
      <c r="E2466" s="471"/>
      <c r="F2466" s="471"/>
      <c r="G2466" s="471"/>
      <c r="H2466" s="84" t="s">
        <v>598</v>
      </c>
      <c r="I2466" s="84" t="s">
        <v>594</v>
      </c>
      <c r="J2466" s="471">
        <f>[186]자재단가!R6</f>
        <v>1496</v>
      </c>
      <c r="K2466" s="471"/>
      <c r="L2466" s="471"/>
      <c r="M2466" s="471"/>
      <c r="N2466" s="84"/>
      <c r="O2466" s="84"/>
      <c r="P2466" s="84"/>
      <c r="Q2466" s="84"/>
      <c r="R2466" s="84"/>
      <c r="S2466" s="84"/>
      <c r="T2466" s="84"/>
      <c r="U2466" s="84"/>
      <c r="V2466" s="84"/>
      <c r="W2466" s="84"/>
      <c r="X2466" s="84"/>
      <c r="Y2466" s="84"/>
      <c r="Z2466" s="90"/>
      <c r="AA2466" s="91"/>
      <c r="AB2466" s="91">
        <f>TRUNC(D2466*J2466,0)</f>
        <v>10621</v>
      </c>
      <c r="AC2466" s="91"/>
      <c r="AD2466" s="92" t="s">
        <v>4</v>
      </c>
    </row>
    <row r="2467" spans="2:30" ht="19.7" customHeight="1">
      <c r="B2467" s="88" t="s">
        <v>903</v>
      </c>
      <c r="C2467" s="89" t="s">
        <v>600</v>
      </c>
      <c r="D2467" s="470">
        <v>63</v>
      </c>
      <c r="E2467" s="471"/>
      <c r="F2467" s="471"/>
      <c r="G2467" s="471"/>
      <c r="H2467" s="84" t="s">
        <v>601</v>
      </c>
      <c r="I2467" s="84" t="s">
        <v>594</v>
      </c>
      <c r="J2467" s="471">
        <f>AB2466</f>
        <v>10621</v>
      </c>
      <c r="K2467" s="471"/>
      <c r="L2467" s="471"/>
      <c r="M2467" s="471"/>
      <c r="N2467" s="84"/>
      <c r="O2467" s="84"/>
      <c r="P2467" s="84"/>
      <c r="Q2467" s="84"/>
      <c r="R2467" s="84"/>
      <c r="S2467" s="84"/>
      <c r="T2467" s="84"/>
      <c r="U2467" s="84"/>
      <c r="V2467" s="84"/>
      <c r="W2467" s="84"/>
      <c r="X2467" s="84"/>
      <c r="Y2467" s="84"/>
      <c r="Z2467" s="90"/>
      <c r="AA2467" s="91"/>
      <c r="AB2467" s="91">
        <f>TRUNC(D2467/100*J2467,0)</f>
        <v>6691</v>
      </c>
      <c r="AC2467" s="91"/>
      <c r="AD2467" s="92" t="s">
        <v>4</v>
      </c>
    </row>
    <row r="2468" spans="2:30" ht="19.7" customHeight="1">
      <c r="B2468" s="88" t="s">
        <v>1452</v>
      </c>
      <c r="C2468" s="89" t="s">
        <v>4</v>
      </c>
      <c r="D2468" s="472">
        <v>2</v>
      </c>
      <c r="E2468" s="471"/>
      <c r="F2468" s="471"/>
      <c r="G2468" s="84" t="s">
        <v>98</v>
      </c>
      <c r="H2468" s="84" t="s">
        <v>594</v>
      </c>
      <c r="I2468" s="471">
        <f>[186]노임단가!L67</f>
        <v>83617</v>
      </c>
      <c r="J2468" s="471"/>
      <c r="K2468" s="471"/>
      <c r="L2468" s="471"/>
      <c r="M2468" s="84" t="s">
        <v>594</v>
      </c>
      <c r="N2468" s="471" t="s">
        <v>1449</v>
      </c>
      <c r="O2468" s="471"/>
      <c r="P2468" s="471"/>
      <c r="Q2468" s="471"/>
      <c r="R2468" s="471"/>
      <c r="S2468" s="471"/>
      <c r="T2468" s="471"/>
      <c r="U2468" s="471"/>
      <c r="V2468" s="471"/>
      <c r="W2468" s="84"/>
      <c r="X2468" s="84"/>
      <c r="Y2468" s="84"/>
      <c r="Z2468" s="90"/>
      <c r="AA2468" s="91">
        <f>TRUNC(D2468*I2468*[186]기계경비적용기준!E19,0)</f>
        <v>55744</v>
      </c>
      <c r="AB2468" s="91"/>
      <c r="AC2468" s="91"/>
      <c r="AD2468" s="92" t="s">
        <v>4</v>
      </c>
    </row>
    <row r="2469" spans="2:30" ht="19.7" customHeight="1">
      <c r="B2469" s="88" t="s">
        <v>4</v>
      </c>
      <c r="C2469" s="89" t="s">
        <v>4</v>
      </c>
      <c r="D2469" s="84"/>
      <c r="E2469" s="84"/>
      <c r="F2469" s="84"/>
      <c r="G2469" s="84"/>
      <c r="H2469" s="84"/>
      <c r="I2469" s="84"/>
      <c r="J2469" s="84"/>
      <c r="K2469" s="84"/>
      <c r="L2469" s="84"/>
      <c r="M2469" s="84"/>
      <c r="N2469" s="84"/>
      <c r="O2469" s="84"/>
      <c r="P2469" s="84"/>
      <c r="Q2469" s="84"/>
      <c r="R2469" s="84"/>
      <c r="S2469" s="84"/>
      <c r="T2469" s="84"/>
      <c r="U2469" s="84"/>
      <c r="V2469" s="84"/>
      <c r="W2469" s="84"/>
      <c r="X2469" s="84"/>
      <c r="Y2469" s="84"/>
      <c r="Z2469" s="90"/>
      <c r="AA2469" s="91"/>
      <c r="AB2469" s="91"/>
      <c r="AC2469" s="91"/>
      <c r="AD2469" s="92" t="s">
        <v>4</v>
      </c>
    </row>
    <row r="2470" spans="2:30" ht="19.7" customHeight="1">
      <c r="B2470" s="82" t="s">
        <v>1570</v>
      </c>
      <c r="C2470" s="83" t="s">
        <v>1571</v>
      </c>
      <c r="D2470" s="84"/>
      <c r="E2470" s="84"/>
      <c r="F2470" s="84"/>
      <c r="G2470" s="84"/>
      <c r="H2470" s="84"/>
      <c r="I2470" s="84"/>
      <c r="J2470" s="84"/>
      <c r="K2470" s="84"/>
      <c r="L2470" s="84"/>
      <c r="M2470" s="84"/>
      <c r="N2470" s="84"/>
      <c r="O2470" s="84"/>
      <c r="P2470" s="84"/>
      <c r="Q2470" s="84"/>
      <c r="R2470" s="84"/>
      <c r="S2470" s="84"/>
      <c r="T2470" s="84"/>
      <c r="U2470" s="84"/>
      <c r="V2470" s="84"/>
      <c r="W2470" s="84"/>
      <c r="X2470" s="84"/>
      <c r="Y2470" s="84"/>
      <c r="Z2470" s="85" t="str">
        <f>TEXT(AA2470+AB2470+AC2470,"#,##0")</f>
        <v>65,123</v>
      </c>
      <c r="AA2470" s="86">
        <f>TRUNC(AA2471+AA2472+AA2473+AA2474)</f>
        <v>41808</v>
      </c>
      <c r="AB2470" s="86">
        <f>TRUNC(AB2471+AB2472+AB2473+AB2474)</f>
        <v>17312</v>
      </c>
      <c r="AC2470" s="86">
        <f>TRUNC(AC2471+AC2472+AC2473+AC2474)</f>
        <v>6003</v>
      </c>
      <c r="AD2470" s="87"/>
    </row>
    <row r="2471" spans="2:30" ht="19.7" customHeight="1">
      <c r="B2471" s="88" t="s">
        <v>592</v>
      </c>
      <c r="C2471" s="89" t="s">
        <v>4</v>
      </c>
      <c r="D2471" s="471">
        <v>54791</v>
      </c>
      <c r="E2471" s="471"/>
      <c r="F2471" s="471"/>
      <c r="G2471" s="471"/>
      <c r="H2471" s="471"/>
      <c r="I2471" s="471" t="s">
        <v>593</v>
      </c>
      <c r="J2471" s="471"/>
      <c r="K2471" s="476">
        <f>[186]기계경비적용기준!D7</f>
        <v>1153.3</v>
      </c>
      <c r="L2471" s="471"/>
      <c r="M2471" s="471"/>
      <c r="N2471" s="84" t="s">
        <v>594</v>
      </c>
      <c r="O2471" s="471">
        <v>950</v>
      </c>
      <c r="P2471" s="471"/>
      <c r="Q2471" s="471"/>
      <c r="R2471" s="84" t="s">
        <v>594</v>
      </c>
      <c r="S2471" s="471" t="s">
        <v>595</v>
      </c>
      <c r="T2471" s="471"/>
      <c r="U2471" s="471"/>
      <c r="V2471" s="84"/>
      <c r="W2471" s="84"/>
      <c r="X2471" s="84"/>
      <c r="Y2471" s="84"/>
      <c r="Z2471" s="90"/>
      <c r="AA2471" s="91"/>
      <c r="AB2471" s="91"/>
      <c r="AC2471" s="91">
        <f>TRUNC(TRUNC(D2471*K2471)/1000) * 1000*O2471*0.0000001</f>
        <v>6003.05</v>
      </c>
      <c r="AD2471" s="92" t="s">
        <v>4</v>
      </c>
    </row>
    <row r="2472" spans="2:30" ht="19.7" customHeight="1">
      <c r="B2472" s="88" t="s">
        <v>596</v>
      </c>
      <c r="C2472" s="89" t="s">
        <v>597</v>
      </c>
      <c r="D2472" s="470">
        <v>7.1</v>
      </c>
      <c r="E2472" s="471"/>
      <c r="F2472" s="471"/>
      <c r="G2472" s="471"/>
      <c r="H2472" s="84" t="s">
        <v>598</v>
      </c>
      <c r="I2472" s="84" t="s">
        <v>594</v>
      </c>
      <c r="J2472" s="471">
        <f>[186]자재단가!R6</f>
        <v>1496</v>
      </c>
      <c r="K2472" s="471"/>
      <c r="L2472" s="471"/>
      <c r="M2472" s="471"/>
      <c r="N2472" s="84"/>
      <c r="O2472" s="84"/>
      <c r="P2472" s="84"/>
      <c r="Q2472" s="84"/>
      <c r="R2472" s="84"/>
      <c r="S2472" s="84"/>
      <c r="T2472" s="84"/>
      <c r="U2472" s="84"/>
      <c r="V2472" s="84"/>
      <c r="W2472" s="84"/>
      <c r="X2472" s="84"/>
      <c r="Y2472" s="84"/>
      <c r="Z2472" s="90"/>
      <c r="AA2472" s="91"/>
      <c r="AB2472" s="91">
        <f>TRUNC(D2472*J2472,0)</f>
        <v>10621</v>
      </c>
      <c r="AC2472" s="91"/>
      <c r="AD2472" s="92" t="s">
        <v>4</v>
      </c>
    </row>
    <row r="2473" spans="2:30" ht="19.7" customHeight="1">
      <c r="B2473" s="88" t="s">
        <v>903</v>
      </c>
      <c r="C2473" s="89" t="s">
        <v>600</v>
      </c>
      <c r="D2473" s="470">
        <v>63</v>
      </c>
      <c r="E2473" s="471"/>
      <c r="F2473" s="471"/>
      <c r="G2473" s="471"/>
      <c r="H2473" s="84" t="s">
        <v>601</v>
      </c>
      <c r="I2473" s="84" t="s">
        <v>594</v>
      </c>
      <c r="J2473" s="471">
        <f>AB2472</f>
        <v>10621</v>
      </c>
      <c r="K2473" s="471"/>
      <c r="L2473" s="471"/>
      <c r="M2473" s="471"/>
      <c r="N2473" s="84"/>
      <c r="O2473" s="84"/>
      <c r="P2473" s="84"/>
      <c r="Q2473" s="84"/>
      <c r="R2473" s="84"/>
      <c r="S2473" s="84"/>
      <c r="T2473" s="84"/>
      <c r="U2473" s="84"/>
      <c r="V2473" s="84"/>
      <c r="W2473" s="84"/>
      <c r="X2473" s="84"/>
      <c r="Y2473" s="84"/>
      <c r="Z2473" s="90"/>
      <c r="AA2473" s="91"/>
      <c r="AB2473" s="91">
        <f>TRUNC(D2473/100*J2473,0)</f>
        <v>6691</v>
      </c>
      <c r="AC2473" s="91"/>
      <c r="AD2473" s="92" t="s">
        <v>4</v>
      </c>
    </row>
    <row r="2474" spans="2:30" ht="19.7" customHeight="1">
      <c r="B2474" s="88" t="s">
        <v>1452</v>
      </c>
      <c r="C2474" s="89" t="s">
        <v>4</v>
      </c>
      <c r="D2474" s="472">
        <v>2</v>
      </c>
      <c r="E2474" s="471"/>
      <c r="F2474" s="471"/>
      <c r="G2474" s="84" t="s">
        <v>98</v>
      </c>
      <c r="H2474" s="84" t="s">
        <v>594</v>
      </c>
      <c r="I2474" s="471">
        <f>[186]노임단가!L67</f>
        <v>83617</v>
      </c>
      <c r="J2474" s="471"/>
      <c r="K2474" s="471"/>
      <c r="L2474" s="471"/>
      <c r="M2474" s="84" t="s">
        <v>594</v>
      </c>
      <c r="N2474" s="471" t="s">
        <v>1480</v>
      </c>
      <c r="O2474" s="471"/>
      <c r="P2474" s="471"/>
      <c r="Q2474" s="471"/>
      <c r="R2474" s="471"/>
      <c r="S2474" s="471"/>
      <c r="T2474" s="471"/>
      <c r="U2474" s="471"/>
      <c r="V2474" s="471"/>
      <c r="W2474" s="84"/>
      <c r="X2474" s="84"/>
      <c r="Y2474" s="84"/>
      <c r="Z2474" s="90"/>
      <c r="AA2474" s="91">
        <f>TRUNC(D2474*I2474*[186]기계경비적용기준!E20,0)</f>
        <v>41808</v>
      </c>
      <c r="AB2474" s="91"/>
      <c r="AC2474" s="91"/>
      <c r="AD2474" s="92" t="s">
        <v>4</v>
      </c>
    </row>
    <row r="2475" spans="2:30" ht="19.7" customHeight="1">
      <c r="B2475" s="88" t="s">
        <v>4</v>
      </c>
      <c r="C2475" s="89" t="s">
        <v>4</v>
      </c>
      <c r="D2475" s="84"/>
      <c r="E2475" s="84"/>
      <c r="F2475" s="84"/>
      <c r="G2475" s="84"/>
      <c r="H2475" s="84"/>
      <c r="I2475" s="84"/>
      <c r="J2475" s="84"/>
      <c r="K2475" s="84"/>
      <c r="L2475" s="84"/>
      <c r="M2475" s="84"/>
      <c r="N2475" s="84"/>
      <c r="O2475" s="84"/>
      <c r="P2475" s="84"/>
      <c r="Q2475" s="84"/>
      <c r="R2475" s="84"/>
      <c r="S2475" s="84"/>
      <c r="T2475" s="84"/>
      <c r="U2475" s="84"/>
      <c r="V2475" s="84"/>
      <c r="W2475" s="84"/>
      <c r="X2475" s="84"/>
      <c r="Y2475" s="84"/>
      <c r="Z2475" s="90"/>
      <c r="AA2475" s="91"/>
      <c r="AB2475" s="91"/>
      <c r="AC2475" s="91"/>
      <c r="AD2475" s="92" t="s">
        <v>4</v>
      </c>
    </row>
    <row r="2476" spans="2:30" ht="19.7" customHeight="1">
      <c r="B2476" s="82" t="s">
        <v>1572</v>
      </c>
      <c r="C2476" s="83" t="s">
        <v>1573</v>
      </c>
      <c r="D2476" s="84"/>
      <c r="E2476" s="84"/>
      <c r="F2476" s="84"/>
      <c r="G2476" s="84"/>
      <c r="H2476" s="84"/>
      <c r="I2476" s="84"/>
      <c r="J2476" s="84"/>
      <c r="K2476" s="84"/>
      <c r="L2476" s="84"/>
      <c r="M2476" s="84"/>
      <c r="N2476" s="84"/>
      <c r="O2476" s="84"/>
      <c r="P2476" s="84"/>
      <c r="Q2476" s="84"/>
      <c r="R2476" s="84"/>
      <c r="S2476" s="84"/>
      <c r="T2476" s="84"/>
      <c r="U2476" s="84"/>
      <c r="V2476" s="84"/>
      <c r="W2476" s="84"/>
      <c r="X2476" s="84"/>
      <c r="Y2476" s="84"/>
      <c r="Z2476" s="85" t="str">
        <f>TEXT(AA2476+AB2476+AC2476,"#,##0")</f>
        <v>60,541</v>
      </c>
      <c r="AA2476" s="86">
        <f>TRUNC(AA2477+AA2478+AA2479+AA2480)</f>
        <v>34840</v>
      </c>
      <c r="AB2476" s="86">
        <f>TRUNC(AB2477+AB2478+AB2479+AB2480)</f>
        <v>18531</v>
      </c>
      <c r="AC2476" s="86">
        <f>TRUNC(AC2477+AC2478+AC2479+AC2480)</f>
        <v>7170</v>
      </c>
      <c r="AD2476" s="87"/>
    </row>
    <row r="2477" spans="2:30" ht="19.7" customHeight="1">
      <c r="B2477" s="88" t="s">
        <v>592</v>
      </c>
      <c r="C2477" s="89" t="s">
        <v>4</v>
      </c>
      <c r="D2477" s="471">
        <v>65446</v>
      </c>
      <c r="E2477" s="471"/>
      <c r="F2477" s="471"/>
      <c r="G2477" s="471"/>
      <c r="H2477" s="471"/>
      <c r="I2477" s="471" t="s">
        <v>593</v>
      </c>
      <c r="J2477" s="471"/>
      <c r="K2477" s="476">
        <f>[186]기계경비적용기준!D7</f>
        <v>1153.3</v>
      </c>
      <c r="L2477" s="471"/>
      <c r="M2477" s="471"/>
      <c r="N2477" s="84" t="s">
        <v>594</v>
      </c>
      <c r="O2477" s="471">
        <v>950</v>
      </c>
      <c r="P2477" s="471"/>
      <c r="Q2477" s="471"/>
      <c r="R2477" s="84" t="s">
        <v>594</v>
      </c>
      <c r="S2477" s="471" t="s">
        <v>595</v>
      </c>
      <c r="T2477" s="471"/>
      <c r="U2477" s="471"/>
      <c r="V2477" s="84"/>
      <c r="W2477" s="84"/>
      <c r="X2477" s="84"/>
      <c r="Y2477" s="84"/>
      <c r="Z2477" s="90"/>
      <c r="AA2477" s="91"/>
      <c r="AB2477" s="91"/>
      <c r="AC2477" s="91">
        <f>TRUNC(TRUNC(D2477*K2477)/1000) * 1000*O2477*0.0000001</f>
        <v>7170.41</v>
      </c>
      <c r="AD2477" s="92" t="s">
        <v>4</v>
      </c>
    </row>
    <row r="2478" spans="2:30" ht="19.7" customHeight="1">
      <c r="B2478" s="88" t="s">
        <v>596</v>
      </c>
      <c r="C2478" s="89" t="s">
        <v>597</v>
      </c>
      <c r="D2478" s="470">
        <v>7.6</v>
      </c>
      <c r="E2478" s="471"/>
      <c r="F2478" s="471"/>
      <c r="G2478" s="471"/>
      <c r="H2478" s="84" t="s">
        <v>598</v>
      </c>
      <c r="I2478" s="84" t="s">
        <v>594</v>
      </c>
      <c r="J2478" s="471">
        <f>[186]자재단가!R6</f>
        <v>1496</v>
      </c>
      <c r="K2478" s="471"/>
      <c r="L2478" s="471"/>
      <c r="M2478" s="471"/>
      <c r="N2478" s="84"/>
      <c r="O2478" s="84"/>
      <c r="P2478" s="84"/>
      <c r="Q2478" s="84"/>
      <c r="R2478" s="84"/>
      <c r="S2478" s="84"/>
      <c r="T2478" s="84"/>
      <c r="U2478" s="84"/>
      <c r="V2478" s="84"/>
      <c r="W2478" s="84"/>
      <c r="X2478" s="84"/>
      <c r="Y2478" s="84"/>
      <c r="Z2478" s="90"/>
      <c r="AA2478" s="91"/>
      <c r="AB2478" s="91">
        <f>TRUNC(D2478*J2478,0)</f>
        <v>11369</v>
      </c>
      <c r="AC2478" s="91"/>
      <c r="AD2478" s="92" t="s">
        <v>4</v>
      </c>
    </row>
    <row r="2479" spans="2:30" ht="19.7" customHeight="1">
      <c r="B2479" s="101" t="s">
        <v>903</v>
      </c>
      <c r="C2479" s="102" t="s">
        <v>600</v>
      </c>
      <c r="D2479" s="479">
        <v>63</v>
      </c>
      <c r="E2479" s="477"/>
      <c r="F2479" s="477"/>
      <c r="G2479" s="477"/>
      <c r="H2479" s="103" t="s">
        <v>601</v>
      </c>
      <c r="I2479" s="103" t="s">
        <v>594</v>
      </c>
      <c r="J2479" s="477">
        <f>AB2478</f>
        <v>11369</v>
      </c>
      <c r="K2479" s="477"/>
      <c r="L2479" s="477"/>
      <c r="M2479" s="477"/>
      <c r="N2479" s="103"/>
      <c r="O2479" s="103"/>
      <c r="P2479" s="103"/>
      <c r="Q2479" s="103"/>
      <c r="R2479" s="103"/>
      <c r="S2479" s="103"/>
      <c r="T2479" s="103"/>
      <c r="U2479" s="103"/>
      <c r="V2479" s="103"/>
      <c r="W2479" s="103"/>
      <c r="X2479" s="103"/>
      <c r="Y2479" s="103"/>
      <c r="Z2479" s="104"/>
      <c r="AA2479" s="105"/>
      <c r="AB2479" s="105">
        <f>TRUNC(D2479/100*J2479,0)</f>
        <v>7162</v>
      </c>
      <c r="AC2479" s="105"/>
      <c r="AD2479" s="106" t="s">
        <v>4</v>
      </c>
    </row>
    <row r="2480" spans="2:30" ht="19.7" customHeight="1">
      <c r="B2480" s="88" t="s">
        <v>1452</v>
      </c>
      <c r="C2480" s="89" t="s">
        <v>4</v>
      </c>
      <c r="D2480" s="472">
        <v>2</v>
      </c>
      <c r="E2480" s="471"/>
      <c r="F2480" s="471"/>
      <c r="G2480" s="84" t="s">
        <v>98</v>
      </c>
      <c r="H2480" s="84" t="s">
        <v>594</v>
      </c>
      <c r="I2480" s="471">
        <f>[186]노임단가!L67</f>
        <v>83617</v>
      </c>
      <c r="J2480" s="471"/>
      <c r="K2480" s="471"/>
      <c r="L2480" s="471"/>
      <c r="M2480" s="84" t="s">
        <v>594</v>
      </c>
      <c r="N2480" s="471" t="s">
        <v>603</v>
      </c>
      <c r="O2480" s="471"/>
      <c r="P2480" s="471"/>
      <c r="Q2480" s="471"/>
      <c r="R2480" s="471"/>
      <c r="S2480" s="471"/>
      <c r="T2480" s="471"/>
      <c r="U2480" s="471"/>
      <c r="V2480" s="471"/>
      <c r="W2480" s="84"/>
      <c r="X2480" s="84"/>
      <c r="Y2480" s="84"/>
      <c r="Z2480" s="90"/>
      <c r="AA2480" s="91">
        <f>TRUNC(D2480*I2480*[186]기계경비적용기준!E18,0)</f>
        <v>34840</v>
      </c>
      <c r="AB2480" s="91"/>
      <c r="AC2480" s="91"/>
      <c r="AD2480" s="92" t="s">
        <v>4</v>
      </c>
    </row>
    <row r="2481" spans="2:30" ht="19.7" customHeight="1">
      <c r="B2481" s="88" t="s">
        <v>4</v>
      </c>
      <c r="C2481" s="89" t="s">
        <v>4</v>
      </c>
      <c r="D2481" s="84"/>
      <c r="E2481" s="84"/>
      <c r="F2481" s="84"/>
      <c r="G2481" s="84"/>
      <c r="H2481" s="84"/>
      <c r="I2481" s="84"/>
      <c r="J2481" s="84"/>
      <c r="K2481" s="84"/>
      <c r="L2481" s="84"/>
      <c r="M2481" s="84"/>
      <c r="N2481" s="84"/>
      <c r="O2481" s="84"/>
      <c r="P2481" s="84"/>
      <c r="Q2481" s="84"/>
      <c r="R2481" s="84"/>
      <c r="S2481" s="84"/>
      <c r="T2481" s="84"/>
      <c r="U2481" s="84"/>
      <c r="V2481" s="84"/>
      <c r="W2481" s="84"/>
      <c r="X2481" s="84"/>
      <c r="Y2481" s="84"/>
      <c r="Z2481" s="90"/>
      <c r="AA2481" s="91"/>
      <c r="AB2481" s="91"/>
      <c r="AC2481" s="91"/>
      <c r="AD2481" s="92" t="s">
        <v>4</v>
      </c>
    </row>
    <row r="2482" spans="2:30" ht="19.7" customHeight="1">
      <c r="B2482" s="82" t="s">
        <v>1574</v>
      </c>
      <c r="C2482" s="83" t="s">
        <v>1575</v>
      </c>
      <c r="D2482" s="84"/>
      <c r="E2482" s="84"/>
      <c r="F2482" s="84"/>
      <c r="G2482" s="84"/>
      <c r="H2482" s="84"/>
      <c r="I2482" s="84"/>
      <c r="J2482" s="84"/>
      <c r="K2482" s="84"/>
      <c r="L2482" s="84"/>
      <c r="M2482" s="84"/>
      <c r="N2482" s="84"/>
      <c r="O2482" s="84"/>
      <c r="P2482" s="84"/>
      <c r="Q2482" s="84"/>
      <c r="R2482" s="84"/>
      <c r="S2482" s="84"/>
      <c r="T2482" s="84"/>
      <c r="U2482" s="84"/>
      <c r="V2482" s="84"/>
      <c r="W2482" s="84"/>
      <c r="X2482" s="84"/>
      <c r="Y2482" s="84"/>
      <c r="Z2482" s="85" t="str">
        <f>TEXT(AA2482+AB2482+AC2482,"#,##0")</f>
        <v>81,445</v>
      </c>
      <c r="AA2482" s="86">
        <f>TRUNC(AA2483+AA2484+AA2485+AA2486)</f>
        <v>55744</v>
      </c>
      <c r="AB2482" s="86">
        <f>TRUNC(AB2483+AB2484+AB2485+AB2486)</f>
        <v>18531</v>
      </c>
      <c r="AC2482" s="86">
        <f>TRUNC(AC2483+AC2484+AC2485+AC2486)</f>
        <v>7170</v>
      </c>
      <c r="AD2482" s="87"/>
    </row>
    <row r="2483" spans="2:30" ht="19.7" customHeight="1">
      <c r="B2483" s="88" t="s">
        <v>592</v>
      </c>
      <c r="C2483" s="89" t="s">
        <v>4</v>
      </c>
      <c r="D2483" s="471">
        <v>65446</v>
      </c>
      <c r="E2483" s="471"/>
      <c r="F2483" s="471"/>
      <c r="G2483" s="471"/>
      <c r="H2483" s="471"/>
      <c r="I2483" s="471" t="s">
        <v>593</v>
      </c>
      <c r="J2483" s="471"/>
      <c r="K2483" s="476">
        <f>[186]기계경비적용기준!D7</f>
        <v>1153.3</v>
      </c>
      <c r="L2483" s="471"/>
      <c r="M2483" s="471"/>
      <c r="N2483" s="84" t="s">
        <v>594</v>
      </c>
      <c r="O2483" s="471">
        <v>950</v>
      </c>
      <c r="P2483" s="471"/>
      <c r="Q2483" s="471"/>
      <c r="R2483" s="84" t="s">
        <v>594</v>
      </c>
      <c r="S2483" s="471" t="s">
        <v>595</v>
      </c>
      <c r="T2483" s="471"/>
      <c r="U2483" s="471"/>
      <c r="V2483" s="84"/>
      <c r="W2483" s="84"/>
      <c r="X2483" s="84"/>
      <c r="Y2483" s="84"/>
      <c r="Z2483" s="90"/>
      <c r="AA2483" s="91"/>
      <c r="AB2483" s="91"/>
      <c r="AC2483" s="91">
        <f>TRUNC(TRUNC(D2483*K2483)/1000) * 1000*O2483*0.0000001</f>
        <v>7170.41</v>
      </c>
      <c r="AD2483" s="92" t="s">
        <v>4</v>
      </c>
    </row>
    <row r="2484" spans="2:30" ht="19.7" customHeight="1">
      <c r="B2484" s="88" t="s">
        <v>596</v>
      </c>
      <c r="C2484" s="89" t="s">
        <v>597</v>
      </c>
      <c r="D2484" s="470">
        <v>7.6</v>
      </c>
      <c r="E2484" s="471"/>
      <c r="F2484" s="471"/>
      <c r="G2484" s="471"/>
      <c r="H2484" s="84" t="s">
        <v>598</v>
      </c>
      <c r="I2484" s="84" t="s">
        <v>594</v>
      </c>
      <c r="J2484" s="471">
        <f>[186]자재단가!R6</f>
        <v>1496</v>
      </c>
      <c r="K2484" s="471"/>
      <c r="L2484" s="471"/>
      <c r="M2484" s="471"/>
      <c r="N2484" s="84"/>
      <c r="O2484" s="84"/>
      <c r="P2484" s="84"/>
      <c r="Q2484" s="84"/>
      <c r="R2484" s="84"/>
      <c r="S2484" s="84"/>
      <c r="T2484" s="84"/>
      <c r="U2484" s="84"/>
      <c r="V2484" s="84"/>
      <c r="W2484" s="84"/>
      <c r="X2484" s="84"/>
      <c r="Y2484" s="84"/>
      <c r="Z2484" s="90"/>
      <c r="AA2484" s="91"/>
      <c r="AB2484" s="91">
        <f>TRUNC(D2484*J2484,0)</f>
        <v>11369</v>
      </c>
      <c r="AC2484" s="91"/>
      <c r="AD2484" s="92" t="s">
        <v>4</v>
      </c>
    </row>
    <row r="2485" spans="2:30" ht="19.7" customHeight="1">
      <c r="B2485" s="88" t="s">
        <v>903</v>
      </c>
      <c r="C2485" s="89" t="s">
        <v>600</v>
      </c>
      <c r="D2485" s="470">
        <v>63</v>
      </c>
      <c r="E2485" s="471"/>
      <c r="F2485" s="471"/>
      <c r="G2485" s="471"/>
      <c r="H2485" s="84" t="s">
        <v>601</v>
      </c>
      <c r="I2485" s="84" t="s">
        <v>594</v>
      </c>
      <c r="J2485" s="471">
        <f>AB2484</f>
        <v>11369</v>
      </c>
      <c r="K2485" s="471"/>
      <c r="L2485" s="471"/>
      <c r="M2485" s="471"/>
      <c r="N2485" s="84"/>
      <c r="O2485" s="84"/>
      <c r="P2485" s="84"/>
      <c r="Q2485" s="84"/>
      <c r="R2485" s="84"/>
      <c r="S2485" s="84"/>
      <c r="T2485" s="84"/>
      <c r="U2485" s="84"/>
      <c r="V2485" s="84"/>
      <c r="W2485" s="84"/>
      <c r="X2485" s="84"/>
      <c r="Y2485" s="84"/>
      <c r="Z2485" s="90"/>
      <c r="AA2485" s="91"/>
      <c r="AB2485" s="91">
        <f>TRUNC(D2485/100*J2485,0)</f>
        <v>7162</v>
      </c>
      <c r="AC2485" s="91"/>
      <c r="AD2485" s="92" t="s">
        <v>4</v>
      </c>
    </row>
    <row r="2486" spans="2:30" ht="19.7" customHeight="1">
      <c r="B2486" s="88" t="s">
        <v>1452</v>
      </c>
      <c r="C2486" s="89" t="s">
        <v>4</v>
      </c>
      <c r="D2486" s="472">
        <v>2</v>
      </c>
      <c r="E2486" s="471"/>
      <c r="F2486" s="471"/>
      <c r="G2486" s="84" t="s">
        <v>98</v>
      </c>
      <c r="H2486" s="84" t="s">
        <v>594</v>
      </c>
      <c r="I2486" s="471">
        <f>[186]노임단가!L67</f>
        <v>83617</v>
      </c>
      <c r="J2486" s="471"/>
      <c r="K2486" s="471"/>
      <c r="L2486" s="471"/>
      <c r="M2486" s="84" t="s">
        <v>594</v>
      </c>
      <c r="N2486" s="471" t="s">
        <v>1449</v>
      </c>
      <c r="O2486" s="471"/>
      <c r="P2486" s="471"/>
      <c r="Q2486" s="471"/>
      <c r="R2486" s="471"/>
      <c r="S2486" s="471"/>
      <c r="T2486" s="471"/>
      <c r="U2486" s="471"/>
      <c r="V2486" s="471"/>
      <c r="W2486" s="84"/>
      <c r="X2486" s="84"/>
      <c r="Y2486" s="84"/>
      <c r="Z2486" s="90"/>
      <c r="AA2486" s="91">
        <f>TRUNC(D2486*I2486*[186]기계경비적용기준!E19,0)</f>
        <v>55744</v>
      </c>
      <c r="AB2486" s="91"/>
      <c r="AC2486" s="91"/>
      <c r="AD2486" s="92" t="s">
        <v>4</v>
      </c>
    </row>
    <row r="2487" spans="2:30" ht="19.7" customHeight="1">
      <c r="B2487" s="88" t="s">
        <v>4</v>
      </c>
      <c r="C2487" s="89" t="s">
        <v>4</v>
      </c>
      <c r="D2487" s="84"/>
      <c r="E2487" s="84"/>
      <c r="F2487" s="84"/>
      <c r="G2487" s="84"/>
      <c r="H2487" s="84"/>
      <c r="I2487" s="84"/>
      <c r="J2487" s="84"/>
      <c r="K2487" s="84"/>
      <c r="L2487" s="84"/>
      <c r="M2487" s="84"/>
      <c r="N2487" s="84"/>
      <c r="O2487" s="84"/>
      <c r="P2487" s="84"/>
      <c r="Q2487" s="84"/>
      <c r="R2487" s="84"/>
      <c r="S2487" s="84"/>
      <c r="T2487" s="84"/>
      <c r="U2487" s="84"/>
      <c r="V2487" s="84"/>
      <c r="W2487" s="84"/>
      <c r="X2487" s="84"/>
      <c r="Y2487" s="84"/>
      <c r="Z2487" s="90"/>
      <c r="AA2487" s="91"/>
      <c r="AB2487" s="91"/>
      <c r="AC2487" s="91"/>
      <c r="AD2487" s="92" t="s">
        <v>4</v>
      </c>
    </row>
    <row r="2488" spans="2:30" ht="19.7" customHeight="1">
      <c r="B2488" s="82" t="s">
        <v>1576</v>
      </c>
      <c r="C2488" s="83" t="s">
        <v>1577</v>
      </c>
      <c r="D2488" s="84"/>
      <c r="E2488" s="84"/>
      <c r="F2488" s="84"/>
      <c r="G2488" s="84"/>
      <c r="H2488" s="84"/>
      <c r="I2488" s="84"/>
      <c r="J2488" s="84"/>
      <c r="K2488" s="84"/>
      <c r="L2488" s="84"/>
      <c r="M2488" s="84"/>
      <c r="N2488" s="84"/>
      <c r="O2488" s="84"/>
      <c r="P2488" s="84"/>
      <c r="Q2488" s="84"/>
      <c r="R2488" s="84"/>
      <c r="S2488" s="84"/>
      <c r="T2488" s="84"/>
      <c r="U2488" s="84"/>
      <c r="V2488" s="84"/>
      <c r="W2488" s="84"/>
      <c r="X2488" s="84"/>
      <c r="Y2488" s="84"/>
      <c r="Z2488" s="85" t="str">
        <f>TEXT(AA2488+AB2488+AC2488,"#,##0")</f>
        <v>67,509</v>
      </c>
      <c r="AA2488" s="86">
        <f>TRUNC(AA2489+AA2490+AA2491+AA2492)</f>
        <v>41808</v>
      </c>
      <c r="AB2488" s="86">
        <f>TRUNC(AB2489+AB2490+AB2491+AB2492)</f>
        <v>18531</v>
      </c>
      <c r="AC2488" s="86">
        <f>TRUNC(AC2489+AC2490+AC2491+AC2492)</f>
        <v>7170</v>
      </c>
      <c r="AD2488" s="87"/>
    </row>
    <row r="2489" spans="2:30" ht="19.7" customHeight="1">
      <c r="B2489" s="88" t="s">
        <v>592</v>
      </c>
      <c r="C2489" s="89" t="s">
        <v>4</v>
      </c>
      <c r="D2489" s="471">
        <v>65446</v>
      </c>
      <c r="E2489" s="471"/>
      <c r="F2489" s="471"/>
      <c r="G2489" s="471"/>
      <c r="H2489" s="471"/>
      <c r="I2489" s="471" t="s">
        <v>593</v>
      </c>
      <c r="J2489" s="471"/>
      <c r="K2489" s="476">
        <f>[186]기계경비적용기준!D7</f>
        <v>1153.3</v>
      </c>
      <c r="L2489" s="471"/>
      <c r="M2489" s="471"/>
      <c r="N2489" s="84" t="s">
        <v>594</v>
      </c>
      <c r="O2489" s="471">
        <v>950</v>
      </c>
      <c r="P2489" s="471"/>
      <c r="Q2489" s="471"/>
      <c r="R2489" s="84" t="s">
        <v>594</v>
      </c>
      <c r="S2489" s="471" t="s">
        <v>595</v>
      </c>
      <c r="T2489" s="471"/>
      <c r="U2489" s="471"/>
      <c r="V2489" s="84"/>
      <c r="W2489" s="84"/>
      <c r="X2489" s="84"/>
      <c r="Y2489" s="84"/>
      <c r="Z2489" s="90"/>
      <c r="AA2489" s="91"/>
      <c r="AB2489" s="91"/>
      <c r="AC2489" s="91">
        <f>TRUNC(TRUNC(D2489*K2489)/1000) * 1000*O2489*0.0000001</f>
        <v>7170.41</v>
      </c>
      <c r="AD2489" s="92" t="s">
        <v>4</v>
      </c>
    </row>
    <row r="2490" spans="2:30" ht="19.7" customHeight="1">
      <c r="B2490" s="88" t="s">
        <v>596</v>
      </c>
      <c r="C2490" s="89" t="s">
        <v>597</v>
      </c>
      <c r="D2490" s="470">
        <v>7.6</v>
      </c>
      <c r="E2490" s="471"/>
      <c r="F2490" s="471"/>
      <c r="G2490" s="471"/>
      <c r="H2490" s="84" t="s">
        <v>598</v>
      </c>
      <c r="I2490" s="84" t="s">
        <v>594</v>
      </c>
      <c r="J2490" s="471">
        <f>[186]자재단가!R6</f>
        <v>1496</v>
      </c>
      <c r="K2490" s="471"/>
      <c r="L2490" s="471"/>
      <c r="M2490" s="471"/>
      <c r="N2490" s="84"/>
      <c r="O2490" s="84"/>
      <c r="P2490" s="84"/>
      <c r="Q2490" s="84"/>
      <c r="R2490" s="84"/>
      <c r="S2490" s="84"/>
      <c r="T2490" s="84"/>
      <c r="U2490" s="84"/>
      <c r="V2490" s="84"/>
      <c r="W2490" s="84"/>
      <c r="X2490" s="84"/>
      <c r="Y2490" s="84"/>
      <c r="Z2490" s="90"/>
      <c r="AA2490" s="91"/>
      <c r="AB2490" s="91">
        <f>TRUNC(D2490*J2490,0)</f>
        <v>11369</v>
      </c>
      <c r="AC2490" s="91"/>
      <c r="AD2490" s="92" t="s">
        <v>4</v>
      </c>
    </row>
    <row r="2491" spans="2:30" ht="19.7" customHeight="1">
      <c r="B2491" s="88" t="s">
        <v>903</v>
      </c>
      <c r="C2491" s="89" t="s">
        <v>600</v>
      </c>
      <c r="D2491" s="470">
        <v>63</v>
      </c>
      <c r="E2491" s="471"/>
      <c r="F2491" s="471"/>
      <c r="G2491" s="471"/>
      <c r="H2491" s="84" t="s">
        <v>601</v>
      </c>
      <c r="I2491" s="84" t="s">
        <v>594</v>
      </c>
      <c r="J2491" s="471">
        <f>AB2490</f>
        <v>11369</v>
      </c>
      <c r="K2491" s="471"/>
      <c r="L2491" s="471"/>
      <c r="M2491" s="471"/>
      <c r="N2491" s="84"/>
      <c r="O2491" s="84"/>
      <c r="P2491" s="84"/>
      <c r="Q2491" s="84"/>
      <c r="R2491" s="84"/>
      <c r="S2491" s="84"/>
      <c r="T2491" s="84"/>
      <c r="U2491" s="84"/>
      <c r="V2491" s="84"/>
      <c r="W2491" s="84"/>
      <c r="X2491" s="84"/>
      <c r="Y2491" s="84"/>
      <c r="Z2491" s="90"/>
      <c r="AA2491" s="91"/>
      <c r="AB2491" s="91">
        <f>TRUNC(D2491/100*J2491,0)</f>
        <v>7162</v>
      </c>
      <c r="AC2491" s="91"/>
      <c r="AD2491" s="92" t="s">
        <v>4</v>
      </c>
    </row>
    <row r="2492" spans="2:30" ht="19.7" customHeight="1">
      <c r="B2492" s="88" t="s">
        <v>1452</v>
      </c>
      <c r="C2492" s="89" t="s">
        <v>4</v>
      </c>
      <c r="D2492" s="472">
        <v>2</v>
      </c>
      <c r="E2492" s="471"/>
      <c r="F2492" s="471"/>
      <c r="G2492" s="84" t="s">
        <v>98</v>
      </c>
      <c r="H2492" s="84" t="s">
        <v>594</v>
      </c>
      <c r="I2492" s="471">
        <f>[186]노임단가!L67</f>
        <v>83617</v>
      </c>
      <c r="J2492" s="471"/>
      <c r="K2492" s="471"/>
      <c r="L2492" s="471"/>
      <c r="M2492" s="84" t="s">
        <v>594</v>
      </c>
      <c r="N2492" s="471" t="s">
        <v>1480</v>
      </c>
      <c r="O2492" s="471"/>
      <c r="P2492" s="471"/>
      <c r="Q2492" s="471"/>
      <c r="R2492" s="471"/>
      <c r="S2492" s="471"/>
      <c r="T2492" s="471"/>
      <c r="U2492" s="471"/>
      <c r="V2492" s="471"/>
      <c r="W2492" s="84"/>
      <c r="X2492" s="84"/>
      <c r="Y2492" s="84"/>
      <c r="Z2492" s="90"/>
      <c r="AA2492" s="91">
        <f>TRUNC(D2492*I2492*[186]기계경비적용기준!E20,0)</f>
        <v>41808</v>
      </c>
      <c r="AB2492" s="91"/>
      <c r="AC2492" s="91"/>
      <c r="AD2492" s="92" t="s">
        <v>4</v>
      </c>
    </row>
    <row r="2493" spans="2:30" ht="19.7" customHeight="1">
      <c r="B2493" s="88" t="s">
        <v>4</v>
      </c>
      <c r="C2493" s="89" t="s">
        <v>4</v>
      </c>
      <c r="D2493" s="84"/>
      <c r="E2493" s="84"/>
      <c r="F2493" s="84"/>
      <c r="G2493" s="84"/>
      <c r="H2493" s="84"/>
      <c r="I2493" s="84"/>
      <c r="J2493" s="84"/>
      <c r="K2493" s="84"/>
      <c r="L2493" s="84"/>
      <c r="M2493" s="84"/>
      <c r="N2493" s="84"/>
      <c r="O2493" s="84"/>
      <c r="P2493" s="84"/>
      <c r="Q2493" s="84"/>
      <c r="R2493" s="84"/>
      <c r="S2493" s="84"/>
      <c r="T2493" s="84"/>
      <c r="U2493" s="84"/>
      <c r="V2493" s="84"/>
      <c r="W2493" s="84"/>
      <c r="X2493" s="84"/>
      <c r="Y2493" s="84"/>
      <c r="Z2493" s="90"/>
      <c r="AA2493" s="91"/>
      <c r="AB2493" s="91"/>
      <c r="AC2493" s="91"/>
      <c r="AD2493" s="92" t="s">
        <v>4</v>
      </c>
    </row>
    <row r="2494" spans="2:30" ht="19.7" customHeight="1">
      <c r="B2494" s="82" t="s">
        <v>1578</v>
      </c>
      <c r="C2494" s="83" t="s">
        <v>806</v>
      </c>
      <c r="D2494" s="84"/>
      <c r="E2494" s="84"/>
      <c r="F2494" s="84"/>
      <c r="G2494" s="84"/>
      <c r="H2494" s="84"/>
      <c r="I2494" s="84"/>
      <c r="J2494" s="84"/>
      <c r="K2494" s="84"/>
      <c r="L2494" s="84"/>
      <c r="M2494" s="84"/>
      <c r="N2494" s="84"/>
      <c r="O2494" s="84"/>
      <c r="P2494" s="84"/>
      <c r="Q2494" s="84"/>
      <c r="R2494" s="84"/>
      <c r="S2494" s="84"/>
      <c r="T2494" s="84"/>
      <c r="U2494" s="84"/>
      <c r="V2494" s="84"/>
      <c r="W2494" s="84"/>
      <c r="X2494" s="84"/>
      <c r="Y2494" s="84"/>
      <c r="Z2494" s="85" t="str">
        <f>TEXT(AA2494+AB2494+AC2494,"#,##0")</f>
        <v>80,815</v>
      </c>
      <c r="AA2494" s="86">
        <f>TRUNC(AA2495+AA2496+AA2497+AA2498)</f>
        <v>34840</v>
      </c>
      <c r="AB2494" s="86">
        <f>TRUNC(AB2495+AB2496+AB2497+AB2498)</f>
        <v>30968</v>
      </c>
      <c r="AC2494" s="86">
        <f>TRUNC(AC2495+AC2496+AC2497+AC2498)</f>
        <v>15007</v>
      </c>
      <c r="AD2494" s="87"/>
    </row>
    <row r="2495" spans="2:30" ht="19.7" customHeight="1">
      <c r="B2495" s="88" t="s">
        <v>592</v>
      </c>
      <c r="C2495" s="89" t="s">
        <v>4</v>
      </c>
      <c r="D2495" s="471">
        <v>136979</v>
      </c>
      <c r="E2495" s="471"/>
      <c r="F2495" s="471"/>
      <c r="G2495" s="471"/>
      <c r="H2495" s="471"/>
      <c r="I2495" s="471" t="s">
        <v>593</v>
      </c>
      <c r="J2495" s="471"/>
      <c r="K2495" s="476">
        <f>[186]기계경비적용기준!D7</f>
        <v>1153.3</v>
      </c>
      <c r="L2495" s="471"/>
      <c r="M2495" s="471"/>
      <c r="N2495" s="84" t="s">
        <v>594</v>
      </c>
      <c r="O2495" s="471">
        <v>950</v>
      </c>
      <c r="P2495" s="471"/>
      <c r="Q2495" s="471"/>
      <c r="R2495" s="84" t="s">
        <v>594</v>
      </c>
      <c r="S2495" s="471" t="s">
        <v>595</v>
      </c>
      <c r="T2495" s="471"/>
      <c r="U2495" s="471"/>
      <c r="V2495" s="84"/>
      <c r="W2495" s="84"/>
      <c r="X2495" s="84"/>
      <c r="Y2495" s="84"/>
      <c r="Z2495" s="90"/>
      <c r="AA2495" s="91"/>
      <c r="AB2495" s="91"/>
      <c r="AC2495" s="91">
        <f>TRUNC(TRUNC(D2495*K2495)/1000) * 1000*O2495*0.0000001</f>
        <v>15007.814999999999</v>
      </c>
      <c r="AD2495" s="92" t="s">
        <v>4</v>
      </c>
    </row>
    <row r="2496" spans="2:30" ht="19.7" customHeight="1">
      <c r="B2496" s="88" t="s">
        <v>596</v>
      </c>
      <c r="C2496" s="89" t="s">
        <v>597</v>
      </c>
      <c r="D2496" s="470">
        <v>12.7</v>
      </c>
      <c r="E2496" s="471"/>
      <c r="F2496" s="471"/>
      <c r="G2496" s="471"/>
      <c r="H2496" s="84" t="s">
        <v>598</v>
      </c>
      <c r="I2496" s="84" t="s">
        <v>594</v>
      </c>
      <c r="J2496" s="471">
        <f>[186]자재단가!R6</f>
        <v>1496</v>
      </c>
      <c r="K2496" s="471"/>
      <c r="L2496" s="471"/>
      <c r="M2496" s="471"/>
      <c r="N2496" s="84"/>
      <c r="O2496" s="84"/>
      <c r="P2496" s="84"/>
      <c r="Q2496" s="84"/>
      <c r="R2496" s="84"/>
      <c r="S2496" s="84"/>
      <c r="T2496" s="84"/>
      <c r="U2496" s="84"/>
      <c r="V2496" s="84"/>
      <c r="W2496" s="84"/>
      <c r="X2496" s="84"/>
      <c r="Y2496" s="84"/>
      <c r="Z2496" s="90"/>
      <c r="AA2496" s="91"/>
      <c r="AB2496" s="91">
        <f>TRUNC(D2496*J2496,0)</f>
        <v>18999</v>
      </c>
      <c r="AC2496" s="91"/>
      <c r="AD2496" s="92" t="s">
        <v>4</v>
      </c>
    </row>
    <row r="2497" spans="2:30" ht="19.7" customHeight="1">
      <c r="B2497" s="88" t="s">
        <v>903</v>
      </c>
      <c r="C2497" s="89" t="s">
        <v>600</v>
      </c>
      <c r="D2497" s="470">
        <v>63</v>
      </c>
      <c r="E2497" s="471"/>
      <c r="F2497" s="471"/>
      <c r="G2497" s="471"/>
      <c r="H2497" s="84" t="s">
        <v>601</v>
      </c>
      <c r="I2497" s="84" t="s">
        <v>594</v>
      </c>
      <c r="J2497" s="471">
        <f>AB2496</f>
        <v>18999</v>
      </c>
      <c r="K2497" s="471"/>
      <c r="L2497" s="471"/>
      <c r="M2497" s="471"/>
      <c r="N2497" s="84"/>
      <c r="O2497" s="84"/>
      <c r="P2497" s="84"/>
      <c r="Q2497" s="84"/>
      <c r="R2497" s="84"/>
      <c r="S2497" s="84"/>
      <c r="T2497" s="84"/>
      <c r="U2497" s="84"/>
      <c r="V2497" s="84"/>
      <c r="W2497" s="84"/>
      <c r="X2497" s="84"/>
      <c r="Y2497" s="84"/>
      <c r="Z2497" s="90"/>
      <c r="AA2497" s="91"/>
      <c r="AB2497" s="91">
        <f>TRUNC(D2497/100*J2497,0)</f>
        <v>11969</v>
      </c>
      <c r="AC2497" s="91"/>
      <c r="AD2497" s="92" t="s">
        <v>4</v>
      </c>
    </row>
    <row r="2498" spans="2:30" ht="19.7" customHeight="1">
      <c r="B2498" s="88" t="s">
        <v>1452</v>
      </c>
      <c r="C2498" s="89" t="s">
        <v>4</v>
      </c>
      <c r="D2498" s="472">
        <v>2</v>
      </c>
      <c r="E2498" s="471"/>
      <c r="F2498" s="471"/>
      <c r="G2498" s="84" t="s">
        <v>98</v>
      </c>
      <c r="H2498" s="84" t="s">
        <v>594</v>
      </c>
      <c r="I2498" s="471">
        <f>[186]노임단가!L67</f>
        <v>83617</v>
      </c>
      <c r="J2498" s="471"/>
      <c r="K2498" s="471"/>
      <c r="L2498" s="471"/>
      <c r="M2498" s="84" t="s">
        <v>594</v>
      </c>
      <c r="N2498" s="471" t="s">
        <v>603</v>
      </c>
      <c r="O2498" s="471"/>
      <c r="P2498" s="471"/>
      <c r="Q2498" s="471"/>
      <c r="R2498" s="471"/>
      <c r="S2498" s="471"/>
      <c r="T2498" s="471"/>
      <c r="U2498" s="471"/>
      <c r="V2498" s="471"/>
      <c r="W2498" s="84"/>
      <c r="X2498" s="84"/>
      <c r="Y2498" s="84"/>
      <c r="Z2498" s="90"/>
      <c r="AA2498" s="91">
        <f>TRUNC(D2498*I2498*[186]기계경비적용기준!E18,0)</f>
        <v>34840</v>
      </c>
      <c r="AB2498" s="91"/>
      <c r="AC2498" s="91"/>
      <c r="AD2498" s="92" t="s">
        <v>4</v>
      </c>
    </row>
    <row r="2499" spans="2:30" ht="19.7" customHeight="1">
      <c r="B2499" s="88" t="s">
        <v>4</v>
      </c>
      <c r="C2499" s="89" t="s">
        <v>4</v>
      </c>
      <c r="D2499" s="84"/>
      <c r="E2499" s="84"/>
      <c r="F2499" s="84"/>
      <c r="G2499" s="84"/>
      <c r="H2499" s="84"/>
      <c r="I2499" s="84"/>
      <c r="J2499" s="84"/>
      <c r="K2499" s="84"/>
      <c r="L2499" s="84"/>
      <c r="M2499" s="84"/>
      <c r="N2499" s="84"/>
      <c r="O2499" s="84"/>
      <c r="P2499" s="84"/>
      <c r="Q2499" s="84"/>
      <c r="R2499" s="84"/>
      <c r="S2499" s="84"/>
      <c r="T2499" s="84"/>
      <c r="U2499" s="84"/>
      <c r="V2499" s="84"/>
      <c r="W2499" s="84"/>
      <c r="X2499" s="84"/>
      <c r="Y2499" s="84"/>
      <c r="Z2499" s="90"/>
      <c r="AA2499" s="91"/>
      <c r="AB2499" s="91"/>
      <c r="AC2499" s="91"/>
      <c r="AD2499" s="92" t="s">
        <v>4</v>
      </c>
    </row>
    <row r="2500" spans="2:30" ht="19.7" customHeight="1">
      <c r="B2500" s="82" t="s">
        <v>1579</v>
      </c>
      <c r="C2500" s="83" t="s">
        <v>1580</v>
      </c>
      <c r="D2500" s="84"/>
      <c r="E2500" s="84"/>
      <c r="F2500" s="84"/>
      <c r="G2500" s="84"/>
      <c r="H2500" s="84"/>
      <c r="I2500" s="84"/>
      <c r="J2500" s="84"/>
      <c r="K2500" s="84"/>
      <c r="L2500" s="84"/>
      <c r="M2500" s="84"/>
      <c r="N2500" s="84"/>
      <c r="O2500" s="84"/>
      <c r="P2500" s="84"/>
      <c r="Q2500" s="84"/>
      <c r="R2500" s="84"/>
      <c r="S2500" s="84"/>
      <c r="T2500" s="84"/>
      <c r="U2500" s="84"/>
      <c r="V2500" s="84"/>
      <c r="W2500" s="84"/>
      <c r="X2500" s="84"/>
      <c r="Y2500" s="84"/>
      <c r="Z2500" s="85" t="str">
        <f>TEXT(AA2500+AB2500+AC2500,"#,##0")</f>
        <v>101,719</v>
      </c>
      <c r="AA2500" s="86">
        <f>TRUNC(AA2501+AA2502+AA2503+AA2504)</f>
        <v>55744</v>
      </c>
      <c r="AB2500" s="86">
        <f>TRUNC(AB2501+AB2502+AB2503+AB2504)</f>
        <v>30968</v>
      </c>
      <c r="AC2500" s="86">
        <f>TRUNC(AC2501+AC2502+AC2503+AC2504)</f>
        <v>15007</v>
      </c>
      <c r="AD2500" s="87"/>
    </row>
    <row r="2501" spans="2:30" ht="19.7" customHeight="1">
      <c r="B2501" s="88" t="s">
        <v>592</v>
      </c>
      <c r="C2501" s="89" t="s">
        <v>4</v>
      </c>
      <c r="D2501" s="471">
        <v>136979</v>
      </c>
      <c r="E2501" s="471"/>
      <c r="F2501" s="471"/>
      <c r="G2501" s="471"/>
      <c r="H2501" s="471"/>
      <c r="I2501" s="471" t="s">
        <v>593</v>
      </c>
      <c r="J2501" s="471"/>
      <c r="K2501" s="476">
        <f>[186]기계경비적용기준!D7</f>
        <v>1153.3</v>
      </c>
      <c r="L2501" s="471"/>
      <c r="M2501" s="471"/>
      <c r="N2501" s="84" t="s">
        <v>594</v>
      </c>
      <c r="O2501" s="471">
        <v>950</v>
      </c>
      <c r="P2501" s="471"/>
      <c r="Q2501" s="471"/>
      <c r="R2501" s="84" t="s">
        <v>594</v>
      </c>
      <c r="S2501" s="471" t="s">
        <v>595</v>
      </c>
      <c r="T2501" s="471"/>
      <c r="U2501" s="471"/>
      <c r="V2501" s="84"/>
      <c r="W2501" s="84"/>
      <c r="X2501" s="84"/>
      <c r="Y2501" s="84"/>
      <c r="Z2501" s="90"/>
      <c r="AA2501" s="91"/>
      <c r="AB2501" s="91"/>
      <c r="AC2501" s="91">
        <f>TRUNC(TRUNC(D2501*K2501)/1000) * 1000*O2501*0.0000001</f>
        <v>15007.814999999999</v>
      </c>
      <c r="AD2501" s="92" t="s">
        <v>4</v>
      </c>
    </row>
    <row r="2502" spans="2:30" ht="19.7" customHeight="1">
      <c r="B2502" s="88" t="s">
        <v>596</v>
      </c>
      <c r="C2502" s="89" t="s">
        <v>597</v>
      </c>
      <c r="D2502" s="470">
        <v>12.7</v>
      </c>
      <c r="E2502" s="471"/>
      <c r="F2502" s="471"/>
      <c r="G2502" s="471"/>
      <c r="H2502" s="84" t="s">
        <v>598</v>
      </c>
      <c r="I2502" s="84" t="s">
        <v>594</v>
      </c>
      <c r="J2502" s="471">
        <f>[186]자재단가!R6</f>
        <v>1496</v>
      </c>
      <c r="K2502" s="471"/>
      <c r="L2502" s="471"/>
      <c r="M2502" s="471"/>
      <c r="N2502" s="84"/>
      <c r="O2502" s="84"/>
      <c r="P2502" s="84"/>
      <c r="Q2502" s="84"/>
      <c r="R2502" s="84"/>
      <c r="S2502" s="84"/>
      <c r="T2502" s="84"/>
      <c r="U2502" s="84"/>
      <c r="V2502" s="84"/>
      <c r="W2502" s="84"/>
      <c r="X2502" s="84"/>
      <c r="Y2502" s="84"/>
      <c r="Z2502" s="90"/>
      <c r="AA2502" s="91"/>
      <c r="AB2502" s="91">
        <f>TRUNC(D2502*J2502,0)</f>
        <v>18999</v>
      </c>
      <c r="AC2502" s="91"/>
      <c r="AD2502" s="92" t="s">
        <v>4</v>
      </c>
    </row>
    <row r="2503" spans="2:30" ht="19.7" customHeight="1">
      <c r="B2503" s="88" t="s">
        <v>903</v>
      </c>
      <c r="C2503" s="89" t="s">
        <v>600</v>
      </c>
      <c r="D2503" s="470">
        <v>63</v>
      </c>
      <c r="E2503" s="471"/>
      <c r="F2503" s="471"/>
      <c r="G2503" s="471"/>
      <c r="H2503" s="84" t="s">
        <v>601</v>
      </c>
      <c r="I2503" s="84" t="s">
        <v>594</v>
      </c>
      <c r="J2503" s="471">
        <f>AB2502</f>
        <v>18999</v>
      </c>
      <c r="K2503" s="471"/>
      <c r="L2503" s="471"/>
      <c r="M2503" s="471"/>
      <c r="N2503" s="84"/>
      <c r="O2503" s="84"/>
      <c r="P2503" s="84"/>
      <c r="Q2503" s="84"/>
      <c r="R2503" s="84"/>
      <c r="S2503" s="84"/>
      <c r="T2503" s="84"/>
      <c r="U2503" s="84"/>
      <c r="V2503" s="84"/>
      <c r="W2503" s="84"/>
      <c r="X2503" s="84"/>
      <c r="Y2503" s="84"/>
      <c r="Z2503" s="90"/>
      <c r="AA2503" s="91"/>
      <c r="AB2503" s="91">
        <f>TRUNC(D2503/100*J2503,0)</f>
        <v>11969</v>
      </c>
      <c r="AC2503" s="91"/>
      <c r="AD2503" s="92" t="s">
        <v>4</v>
      </c>
    </row>
    <row r="2504" spans="2:30" ht="19.7" customHeight="1">
      <c r="B2504" s="88" t="s">
        <v>1452</v>
      </c>
      <c r="C2504" s="89" t="s">
        <v>4</v>
      </c>
      <c r="D2504" s="472">
        <v>2</v>
      </c>
      <c r="E2504" s="471"/>
      <c r="F2504" s="471"/>
      <c r="G2504" s="84" t="s">
        <v>98</v>
      </c>
      <c r="H2504" s="84" t="s">
        <v>594</v>
      </c>
      <c r="I2504" s="471">
        <f>[186]노임단가!L67</f>
        <v>83617</v>
      </c>
      <c r="J2504" s="471"/>
      <c r="K2504" s="471"/>
      <c r="L2504" s="471"/>
      <c r="M2504" s="84" t="s">
        <v>594</v>
      </c>
      <c r="N2504" s="471" t="s">
        <v>1449</v>
      </c>
      <c r="O2504" s="471"/>
      <c r="P2504" s="471"/>
      <c r="Q2504" s="471"/>
      <c r="R2504" s="471"/>
      <c r="S2504" s="471"/>
      <c r="T2504" s="471"/>
      <c r="U2504" s="471"/>
      <c r="V2504" s="471"/>
      <c r="W2504" s="84"/>
      <c r="X2504" s="84"/>
      <c r="Y2504" s="84"/>
      <c r="Z2504" s="90"/>
      <c r="AA2504" s="91">
        <f>TRUNC(D2504*I2504*[186]기계경비적용기준!E19,0)</f>
        <v>55744</v>
      </c>
      <c r="AB2504" s="91"/>
      <c r="AC2504" s="91"/>
      <c r="AD2504" s="92" t="s">
        <v>4</v>
      </c>
    </row>
    <row r="2505" spans="2:30" ht="19.7" customHeight="1">
      <c r="B2505" s="101" t="s">
        <v>4</v>
      </c>
      <c r="C2505" s="102" t="s">
        <v>4</v>
      </c>
      <c r="D2505" s="103"/>
      <c r="E2505" s="103"/>
      <c r="F2505" s="103"/>
      <c r="G2505" s="103"/>
      <c r="H2505" s="103"/>
      <c r="I2505" s="103"/>
      <c r="J2505" s="103"/>
      <c r="K2505" s="103"/>
      <c r="L2505" s="103"/>
      <c r="M2505" s="103"/>
      <c r="N2505" s="103"/>
      <c r="O2505" s="103"/>
      <c r="P2505" s="103"/>
      <c r="Q2505" s="103"/>
      <c r="R2505" s="103"/>
      <c r="S2505" s="103"/>
      <c r="T2505" s="103"/>
      <c r="U2505" s="103"/>
      <c r="V2505" s="103"/>
      <c r="W2505" s="103"/>
      <c r="X2505" s="103"/>
      <c r="Y2505" s="103"/>
      <c r="Z2505" s="104"/>
      <c r="AA2505" s="105"/>
      <c r="AB2505" s="105"/>
      <c r="AC2505" s="105"/>
      <c r="AD2505" s="106" t="s">
        <v>4</v>
      </c>
    </row>
    <row r="2506" spans="2:30" ht="19.7" customHeight="1">
      <c r="B2506" s="82" t="s">
        <v>1581</v>
      </c>
      <c r="C2506" s="83" t="s">
        <v>1582</v>
      </c>
      <c r="D2506" s="84"/>
      <c r="E2506" s="84"/>
      <c r="F2506" s="84"/>
      <c r="G2506" s="84"/>
      <c r="H2506" s="84"/>
      <c r="I2506" s="84"/>
      <c r="J2506" s="84"/>
      <c r="K2506" s="84"/>
      <c r="L2506" s="84"/>
      <c r="M2506" s="84"/>
      <c r="N2506" s="84"/>
      <c r="O2506" s="84"/>
      <c r="P2506" s="84"/>
      <c r="Q2506" s="84"/>
      <c r="R2506" s="84"/>
      <c r="S2506" s="84"/>
      <c r="T2506" s="84"/>
      <c r="U2506" s="84"/>
      <c r="V2506" s="84"/>
      <c r="W2506" s="84"/>
      <c r="X2506" s="84"/>
      <c r="Y2506" s="84"/>
      <c r="Z2506" s="85" t="str">
        <f>TEXT(AA2506+AB2506+AC2506,"#,##0")</f>
        <v>87,783</v>
      </c>
      <c r="AA2506" s="86">
        <f>TRUNC(AA2507+AA2508+AA2509+AA2510)</f>
        <v>41808</v>
      </c>
      <c r="AB2506" s="86">
        <f>TRUNC(AB2507+AB2508+AB2509+AB2510)</f>
        <v>30968</v>
      </c>
      <c r="AC2506" s="86">
        <f>TRUNC(AC2507+AC2508+AC2509+AC2510)</f>
        <v>15007</v>
      </c>
      <c r="AD2506" s="87"/>
    </row>
    <row r="2507" spans="2:30" ht="19.7" customHeight="1">
      <c r="B2507" s="88" t="s">
        <v>592</v>
      </c>
      <c r="C2507" s="89" t="s">
        <v>4</v>
      </c>
      <c r="D2507" s="471">
        <v>136979</v>
      </c>
      <c r="E2507" s="471"/>
      <c r="F2507" s="471"/>
      <c r="G2507" s="471"/>
      <c r="H2507" s="471"/>
      <c r="I2507" s="471" t="s">
        <v>593</v>
      </c>
      <c r="J2507" s="471"/>
      <c r="K2507" s="476">
        <f>[186]기계경비적용기준!D7</f>
        <v>1153.3</v>
      </c>
      <c r="L2507" s="471"/>
      <c r="M2507" s="471"/>
      <c r="N2507" s="84" t="s">
        <v>594</v>
      </c>
      <c r="O2507" s="471">
        <v>950</v>
      </c>
      <c r="P2507" s="471"/>
      <c r="Q2507" s="471"/>
      <c r="R2507" s="84" t="s">
        <v>594</v>
      </c>
      <c r="S2507" s="471" t="s">
        <v>595</v>
      </c>
      <c r="T2507" s="471"/>
      <c r="U2507" s="471"/>
      <c r="V2507" s="84"/>
      <c r="W2507" s="84"/>
      <c r="X2507" s="84"/>
      <c r="Y2507" s="84"/>
      <c r="Z2507" s="90"/>
      <c r="AA2507" s="91"/>
      <c r="AB2507" s="91"/>
      <c r="AC2507" s="91">
        <f>TRUNC(TRUNC(D2507*K2507)/1000) * 1000*O2507*0.0000001</f>
        <v>15007.814999999999</v>
      </c>
      <c r="AD2507" s="92" t="s">
        <v>4</v>
      </c>
    </row>
    <row r="2508" spans="2:30" ht="19.7" customHeight="1">
      <c r="B2508" s="88" t="s">
        <v>596</v>
      </c>
      <c r="C2508" s="89" t="s">
        <v>597</v>
      </c>
      <c r="D2508" s="470">
        <v>12.7</v>
      </c>
      <c r="E2508" s="471"/>
      <c r="F2508" s="471"/>
      <c r="G2508" s="471"/>
      <c r="H2508" s="84" t="s">
        <v>598</v>
      </c>
      <c r="I2508" s="84" t="s">
        <v>594</v>
      </c>
      <c r="J2508" s="471">
        <f>[186]자재단가!R6</f>
        <v>1496</v>
      </c>
      <c r="K2508" s="471"/>
      <c r="L2508" s="471"/>
      <c r="M2508" s="471"/>
      <c r="N2508" s="84"/>
      <c r="O2508" s="84"/>
      <c r="P2508" s="84"/>
      <c r="Q2508" s="84"/>
      <c r="R2508" s="84"/>
      <c r="S2508" s="84"/>
      <c r="T2508" s="84"/>
      <c r="U2508" s="84"/>
      <c r="V2508" s="84"/>
      <c r="W2508" s="84"/>
      <c r="X2508" s="84"/>
      <c r="Y2508" s="84"/>
      <c r="Z2508" s="90"/>
      <c r="AA2508" s="91"/>
      <c r="AB2508" s="91">
        <f>TRUNC(D2508*J2508,0)</f>
        <v>18999</v>
      </c>
      <c r="AC2508" s="91"/>
      <c r="AD2508" s="92" t="s">
        <v>4</v>
      </c>
    </row>
    <row r="2509" spans="2:30" ht="19.7" customHeight="1">
      <c r="B2509" s="88" t="s">
        <v>903</v>
      </c>
      <c r="C2509" s="89" t="s">
        <v>600</v>
      </c>
      <c r="D2509" s="470">
        <v>63</v>
      </c>
      <c r="E2509" s="471"/>
      <c r="F2509" s="471"/>
      <c r="G2509" s="471"/>
      <c r="H2509" s="84" t="s">
        <v>601</v>
      </c>
      <c r="I2509" s="84" t="s">
        <v>594</v>
      </c>
      <c r="J2509" s="471">
        <f>AB2508</f>
        <v>18999</v>
      </c>
      <c r="K2509" s="471"/>
      <c r="L2509" s="471"/>
      <c r="M2509" s="471"/>
      <c r="N2509" s="84"/>
      <c r="O2509" s="84"/>
      <c r="P2509" s="84"/>
      <c r="Q2509" s="84"/>
      <c r="R2509" s="84"/>
      <c r="S2509" s="84"/>
      <c r="T2509" s="84"/>
      <c r="U2509" s="84"/>
      <c r="V2509" s="84"/>
      <c r="W2509" s="84"/>
      <c r="X2509" s="84"/>
      <c r="Y2509" s="84"/>
      <c r="Z2509" s="90"/>
      <c r="AA2509" s="91"/>
      <c r="AB2509" s="91">
        <f>TRUNC(D2509/100*J2509,0)</f>
        <v>11969</v>
      </c>
      <c r="AC2509" s="91"/>
      <c r="AD2509" s="92" t="s">
        <v>4</v>
      </c>
    </row>
    <row r="2510" spans="2:30" ht="19.7" customHeight="1">
      <c r="B2510" s="88" t="s">
        <v>1452</v>
      </c>
      <c r="C2510" s="89" t="s">
        <v>4</v>
      </c>
      <c r="D2510" s="472">
        <v>2</v>
      </c>
      <c r="E2510" s="471"/>
      <c r="F2510" s="471"/>
      <c r="G2510" s="84" t="s">
        <v>98</v>
      </c>
      <c r="H2510" s="84" t="s">
        <v>594</v>
      </c>
      <c r="I2510" s="471">
        <f>[186]노임단가!L67</f>
        <v>83617</v>
      </c>
      <c r="J2510" s="471"/>
      <c r="K2510" s="471"/>
      <c r="L2510" s="471"/>
      <c r="M2510" s="84" t="s">
        <v>594</v>
      </c>
      <c r="N2510" s="471" t="s">
        <v>1480</v>
      </c>
      <c r="O2510" s="471"/>
      <c r="P2510" s="471"/>
      <c r="Q2510" s="471"/>
      <c r="R2510" s="471"/>
      <c r="S2510" s="471"/>
      <c r="T2510" s="471"/>
      <c r="U2510" s="471"/>
      <c r="V2510" s="471"/>
      <c r="W2510" s="84"/>
      <c r="X2510" s="84"/>
      <c r="Y2510" s="84"/>
      <c r="Z2510" s="90"/>
      <c r="AA2510" s="91">
        <f>TRUNC(D2510*I2510*[186]기계경비적용기준!E20,0)</f>
        <v>41808</v>
      </c>
      <c r="AB2510" s="91"/>
      <c r="AC2510" s="91"/>
      <c r="AD2510" s="92" t="s">
        <v>4</v>
      </c>
    </row>
    <row r="2511" spans="2:30" ht="19.7" customHeight="1">
      <c r="B2511" s="88" t="s">
        <v>4</v>
      </c>
      <c r="C2511" s="89" t="s">
        <v>4</v>
      </c>
      <c r="D2511" s="84"/>
      <c r="E2511" s="84"/>
      <c r="F2511" s="84"/>
      <c r="G2511" s="84"/>
      <c r="H2511" s="84"/>
      <c r="I2511" s="84"/>
      <c r="J2511" s="84"/>
      <c r="K2511" s="84"/>
      <c r="L2511" s="84"/>
      <c r="M2511" s="84"/>
      <c r="N2511" s="84"/>
      <c r="O2511" s="84"/>
      <c r="P2511" s="84"/>
      <c r="Q2511" s="84"/>
      <c r="R2511" s="84"/>
      <c r="S2511" s="84"/>
      <c r="T2511" s="84"/>
      <c r="U2511" s="84"/>
      <c r="V2511" s="84"/>
      <c r="W2511" s="84"/>
      <c r="X2511" s="84"/>
      <c r="Y2511" s="84"/>
      <c r="Z2511" s="90"/>
      <c r="AA2511" s="91"/>
      <c r="AB2511" s="91"/>
      <c r="AC2511" s="91"/>
      <c r="AD2511" s="92" t="s">
        <v>4</v>
      </c>
    </row>
    <row r="2512" spans="2:30" ht="19.7" customHeight="1">
      <c r="B2512" s="82" t="s">
        <v>1583</v>
      </c>
      <c r="C2512" s="83" t="s">
        <v>1584</v>
      </c>
      <c r="D2512" s="84"/>
      <c r="E2512" s="84"/>
      <c r="F2512" s="84"/>
      <c r="G2512" s="84"/>
      <c r="H2512" s="84"/>
      <c r="I2512" s="84"/>
      <c r="J2512" s="84"/>
      <c r="K2512" s="84"/>
      <c r="L2512" s="84"/>
      <c r="M2512" s="84"/>
      <c r="N2512" s="84"/>
      <c r="O2512" s="84"/>
      <c r="P2512" s="84"/>
      <c r="Q2512" s="84"/>
      <c r="R2512" s="84"/>
      <c r="S2512" s="84"/>
      <c r="T2512" s="84"/>
      <c r="U2512" s="84"/>
      <c r="V2512" s="84"/>
      <c r="W2512" s="84"/>
      <c r="X2512" s="84"/>
      <c r="Y2512" s="84"/>
      <c r="Z2512" s="85" t="str">
        <f>TEXT(AA2512+AB2512+AC2512,"#,##0")</f>
        <v>90,168</v>
      </c>
      <c r="AA2512" s="86">
        <f>TRUNC(AA2513+AA2514+AA2515+AA2516)</f>
        <v>34840</v>
      </c>
      <c r="AB2512" s="86">
        <f>TRUNC(AB2513+AB2514+AB2515+AB2516)</f>
        <v>37307</v>
      </c>
      <c r="AC2512" s="86">
        <f>TRUNC(AC2513+AC2514+AC2515+AC2516)</f>
        <v>18021</v>
      </c>
      <c r="AD2512" s="87"/>
    </row>
    <row r="2513" spans="2:30" ht="19.7" customHeight="1">
      <c r="B2513" s="88" t="s">
        <v>592</v>
      </c>
      <c r="C2513" s="89" t="s">
        <v>4</v>
      </c>
      <c r="D2513" s="471">
        <v>164482</v>
      </c>
      <c r="E2513" s="471"/>
      <c r="F2513" s="471"/>
      <c r="G2513" s="471"/>
      <c r="H2513" s="471"/>
      <c r="I2513" s="471" t="s">
        <v>593</v>
      </c>
      <c r="J2513" s="471"/>
      <c r="K2513" s="476">
        <f>[186]기계경비적용기준!D7</f>
        <v>1153.3</v>
      </c>
      <c r="L2513" s="471"/>
      <c r="M2513" s="471"/>
      <c r="N2513" s="84" t="s">
        <v>594</v>
      </c>
      <c r="O2513" s="471">
        <v>950</v>
      </c>
      <c r="P2513" s="471"/>
      <c r="Q2513" s="471"/>
      <c r="R2513" s="84" t="s">
        <v>594</v>
      </c>
      <c r="S2513" s="471" t="s">
        <v>595</v>
      </c>
      <c r="T2513" s="471"/>
      <c r="U2513" s="471"/>
      <c r="V2513" s="84"/>
      <c r="W2513" s="84"/>
      <c r="X2513" s="84"/>
      <c r="Y2513" s="84"/>
      <c r="Z2513" s="90"/>
      <c r="AA2513" s="91"/>
      <c r="AB2513" s="91"/>
      <c r="AC2513" s="91">
        <f>TRUNC(TRUNC(D2513*K2513)/1000) * 1000*O2513*0.0000001</f>
        <v>18021.215</v>
      </c>
      <c r="AD2513" s="92" t="s">
        <v>4</v>
      </c>
    </row>
    <row r="2514" spans="2:30" ht="19.7" customHeight="1">
      <c r="B2514" s="88" t="s">
        <v>596</v>
      </c>
      <c r="C2514" s="89" t="s">
        <v>597</v>
      </c>
      <c r="D2514" s="470">
        <v>15.3</v>
      </c>
      <c r="E2514" s="471"/>
      <c r="F2514" s="471"/>
      <c r="G2514" s="471"/>
      <c r="H2514" s="84" t="s">
        <v>598</v>
      </c>
      <c r="I2514" s="84" t="s">
        <v>594</v>
      </c>
      <c r="J2514" s="471">
        <f>[186]자재단가!R6</f>
        <v>1496</v>
      </c>
      <c r="K2514" s="471"/>
      <c r="L2514" s="471"/>
      <c r="M2514" s="471"/>
      <c r="N2514" s="84"/>
      <c r="O2514" s="84"/>
      <c r="P2514" s="84"/>
      <c r="Q2514" s="84"/>
      <c r="R2514" s="84"/>
      <c r="S2514" s="84"/>
      <c r="T2514" s="84"/>
      <c r="U2514" s="84"/>
      <c r="V2514" s="84"/>
      <c r="W2514" s="84"/>
      <c r="X2514" s="84"/>
      <c r="Y2514" s="84"/>
      <c r="Z2514" s="90"/>
      <c r="AA2514" s="91"/>
      <c r="AB2514" s="91">
        <f>TRUNC(D2514*J2514,0)</f>
        <v>22888</v>
      </c>
      <c r="AC2514" s="91"/>
      <c r="AD2514" s="92" t="s">
        <v>4</v>
      </c>
    </row>
    <row r="2515" spans="2:30" ht="19.7" customHeight="1">
      <c r="B2515" s="88" t="s">
        <v>903</v>
      </c>
      <c r="C2515" s="89" t="s">
        <v>600</v>
      </c>
      <c r="D2515" s="470">
        <v>63</v>
      </c>
      <c r="E2515" s="471"/>
      <c r="F2515" s="471"/>
      <c r="G2515" s="471"/>
      <c r="H2515" s="84" t="s">
        <v>601</v>
      </c>
      <c r="I2515" s="84" t="s">
        <v>594</v>
      </c>
      <c r="J2515" s="471">
        <f>AB2514</f>
        <v>22888</v>
      </c>
      <c r="K2515" s="471"/>
      <c r="L2515" s="471"/>
      <c r="M2515" s="471"/>
      <c r="N2515" s="84"/>
      <c r="O2515" s="84"/>
      <c r="P2515" s="84"/>
      <c r="Q2515" s="84"/>
      <c r="R2515" s="84"/>
      <c r="S2515" s="84"/>
      <c r="T2515" s="84"/>
      <c r="U2515" s="84"/>
      <c r="V2515" s="84"/>
      <c r="W2515" s="84"/>
      <c r="X2515" s="84"/>
      <c r="Y2515" s="84"/>
      <c r="Z2515" s="90"/>
      <c r="AA2515" s="91"/>
      <c r="AB2515" s="91">
        <f>TRUNC(D2515/100*J2515,0)</f>
        <v>14419</v>
      </c>
      <c r="AC2515" s="91"/>
      <c r="AD2515" s="92" t="s">
        <v>4</v>
      </c>
    </row>
    <row r="2516" spans="2:30" ht="19.7" customHeight="1">
      <c r="B2516" s="88" t="s">
        <v>1452</v>
      </c>
      <c r="C2516" s="89" t="s">
        <v>4</v>
      </c>
      <c r="D2516" s="472">
        <v>2</v>
      </c>
      <c r="E2516" s="471"/>
      <c r="F2516" s="471"/>
      <c r="G2516" s="84" t="s">
        <v>98</v>
      </c>
      <c r="H2516" s="84" t="s">
        <v>594</v>
      </c>
      <c r="I2516" s="471">
        <f>[186]노임단가!L67</f>
        <v>83617</v>
      </c>
      <c r="J2516" s="471"/>
      <c r="K2516" s="471"/>
      <c r="L2516" s="471"/>
      <c r="M2516" s="84" t="s">
        <v>594</v>
      </c>
      <c r="N2516" s="471" t="s">
        <v>603</v>
      </c>
      <c r="O2516" s="471"/>
      <c r="P2516" s="471"/>
      <c r="Q2516" s="471"/>
      <c r="R2516" s="471"/>
      <c r="S2516" s="471"/>
      <c r="T2516" s="471"/>
      <c r="U2516" s="471"/>
      <c r="V2516" s="471"/>
      <c r="W2516" s="84"/>
      <c r="X2516" s="84"/>
      <c r="Y2516" s="84"/>
      <c r="Z2516" s="90"/>
      <c r="AA2516" s="91">
        <f>TRUNC(D2516*I2516*[186]기계경비적용기준!E18,0)</f>
        <v>34840</v>
      </c>
      <c r="AB2516" s="91"/>
      <c r="AC2516" s="91"/>
      <c r="AD2516" s="92" t="s">
        <v>4</v>
      </c>
    </row>
    <row r="2517" spans="2:30" ht="19.7" customHeight="1">
      <c r="B2517" s="88" t="s">
        <v>4</v>
      </c>
      <c r="C2517" s="89" t="s">
        <v>4</v>
      </c>
      <c r="D2517" s="84"/>
      <c r="E2517" s="84"/>
      <c r="F2517" s="84"/>
      <c r="G2517" s="84"/>
      <c r="H2517" s="84"/>
      <c r="I2517" s="84"/>
      <c r="J2517" s="84"/>
      <c r="K2517" s="84"/>
      <c r="L2517" s="84"/>
      <c r="M2517" s="84"/>
      <c r="N2517" s="84"/>
      <c r="O2517" s="84"/>
      <c r="P2517" s="84"/>
      <c r="Q2517" s="84"/>
      <c r="R2517" s="84"/>
      <c r="S2517" s="84"/>
      <c r="T2517" s="84"/>
      <c r="U2517" s="84"/>
      <c r="V2517" s="84"/>
      <c r="W2517" s="84"/>
      <c r="X2517" s="84"/>
      <c r="Y2517" s="84"/>
      <c r="Z2517" s="90"/>
      <c r="AA2517" s="91"/>
      <c r="AB2517" s="91"/>
      <c r="AC2517" s="91"/>
      <c r="AD2517" s="92" t="s">
        <v>4</v>
      </c>
    </row>
    <row r="2518" spans="2:30" ht="19.7" customHeight="1">
      <c r="B2518" s="82" t="s">
        <v>1585</v>
      </c>
      <c r="C2518" s="83" t="s">
        <v>1586</v>
      </c>
      <c r="D2518" s="84"/>
      <c r="E2518" s="84"/>
      <c r="F2518" s="84"/>
      <c r="G2518" s="84"/>
      <c r="H2518" s="84"/>
      <c r="I2518" s="84"/>
      <c r="J2518" s="84"/>
      <c r="K2518" s="84"/>
      <c r="L2518" s="84"/>
      <c r="M2518" s="84"/>
      <c r="N2518" s="84"/>
      <c r="O2518" s="84"/>
      <c r="P2518" s="84"/>
      <c r="Q2518" s="84"/>
      <c r="R2518" s="84"/>
      <c r="S2518" s="84"/>
      <c r="T2518" s="84"/>
      <c r="U2518" s="84"/>
      <c r="V2518" s="84"/>
      <c r="W2518" s="84"/>
      <c r="X2518" s="84"/>
      <c r="Y2518" s="84"/>
      <c r="Z2518" s="85" t="str">
        <f>TEXT(AA2518+AB2518+AC2518,"#,##0")</f>
        <v>111,072</v>
      </c>
      <c r="AA2518" s="86">
        <f>TRUNC(AA2519+AA2520+AA2521+AA2522)</f>
        <v>55744</v>
      </c>
      <c r="AB2518" s="86">
        <f>TRUNC(AB2519+AB2520+AB2521+AB2522)</f>
        <v>37307</v>
      </c>
      <c r="AC2518" s="86">
        <f>TRUNC(AC2519+AC2520+AC2521+AC2522)</f>
        <v>18021</v>
      </c>
      <c r="AD2518" s="87"/>
    </row>
    <row r="2519" spans="2:30" ht="19.7" customHeight="1">
      <c r="B2519" s="88" t="s">
        <v>592</v>
      </c>
      <c r="C2519" s="89" t="s">
        <v>4</v>
      </c>
      <c r="D2519" s="471">
        <v>164482</v>
      </c>
      <c r="E2519" s="471"/>
      <c r="F2519" s="471"/>
      <c r="G2519" s="471"/>
      <c r="H2519" s="471"/>
      <c r="I2519" s="471" t="s">
        <v>593</v>
      </c>
      <c r="J2519" s="471"/>
      <c r="K2519" s="476">
        <f>[186]기계경비적용기준!D7</f>
        <v>1153.3</v>
      </c>
      <c r="L2519" s="471"/>
      <c r="M2519" s="471"/>
      <c r="N2519" s="84" t="s">
        <v>594</v>
      </c>
      <c r="O2519" s="471">
        <v>950</v>
      </c>
      <c r="P2519" s="471"/>
      <c r="Q2519" s="471"/>
      <c r="R2519" s="84" t="s">
        <v>594</v>
      </c>
      <c r="S2519" s="471" t="s">
        <v>595</v>
      </c>
      <c r="T2519" s="471"/>
      <c r="U2519" s="471"/>
      <c r="V2519" s="84"/>
      <c r="W2519" s="84"/>
      <c r="X2519" s="84"/>
      <c r="Y2519" s="84"/>
      <c r="Z2519" s="90"/>
      <c r="AA2519" s="91"/>
      <c r="AB2519" s="91"/>
      <c r="AC2519" s="91">
        <f>TRUNC(TRUNC(D2519*K2519)/1000) * 1000*O2519*0.0000001</f>
        <v>18021.215</v>
      </c>
      <c r="AD2519" s="92" t="s">
        <v>4</v>
      </c>
    </row>
    <row r="2520" spans="2:30" ht="19.7" customHeight="1">
      <c r="B2520" s="88" t="s">
        <v>596</v>
      </c>
      <c r="C2520" s="89" t="s">
        <v>597</v>
      </c>
      <c r="D2520" s="470">
        <v>15.3</v>
      </c>
      <c r="E2520" s="471"/>
      <c r="F2520" s="471"/>
      <c r="G2520" s="471"/>
      <c r="H2520" s="84" t="s">
        <v>598</v>
      </c>
      <c r="I2520" s="84" t="s">
        <v>594</v>
      </c>
      <c r="J2520" s="471">
        <f>[186]자재단가!R6</f>
        <v>1496</v>
      </c>
      <c r="K2520" s="471"/>
      <c r="L2520" s="471"/>
      <c r="M2520" s="471"/>
      <c r="N2520" s="84"/>
      <c r="O2520" s="84"/>
      <c r="P2520" s="84"/>
      <c r="Q2520" s="84"/>
      <c r="R2520" s="84"/>
      <c r="S2520" s="84"/>
      <c r="T2520" s="84"/>
      <c r="U2520" s="84"/>
      <c r="V2520" s="84"/>
      <c r="W2520" s="84"/>
      <c r="X2520" s="84"/>
      <c r="Y2520" s="84"/>
      <c r="Z2520" s="90"/>
      <c r="AA2520" s="91"/>
      <c r="AB2520" s="91">
        <f>TRUNC(D2520*J2520,0)</f>
        <v>22888</v>
      </c>
      <c r="AC2520" s="91"/>
      <c r="AD2520" s="92" t="s">
        <v>4</v>
      </c>
    </row>
    <row r="2521" spans="2:30" ht="19.7" customHeight="1">
      <c r="B2521" s="88" t="s">
        <v>903</v>
      </c>
      <c r="C2521" s="89" t="s">
        <v>600</v>
      </c>
      <c r="D2521" s="470">
        <v>63</v>
      </c>
      <c r="E2521" s="471"/>
      <c r="F2521" s="471"/>
      <c r="G2521" s="471"/>
      <c r="H2521" s="84" t="s">
        <v>601</v>
      </c>
      <c r="I2521" s="84" t="s">
        <v>594</v>
      </c>
      <c r="J2521" s="471">
        <f>AB2520</f>
        <v>22888</v>
      </c>
      <c r="K2521" s="471"/>
      <c r="L2521" s="471"/>
      <c r="M2521" s="471"/>
      <c r="N2521" s="84"/>
      <c r="O2521" s="84"/>
      <c r="P2521" s="84"/>
      <c r="Q2521" s="84"/>
      <c r="R2521" s="84"/>
      <c r="S2521" s="84"/>
      <c r="T2521" s="84"/>
      <c r="U2521" s="84"/>
      <c r="V2521" s="84"/>
      <c r="W2521" s="84"/>
      <c r="X2521" s="84"/>
      <c r="Y2521" s="84"/>
      <c r="Z2521" s="90"/>
      <c r="AA2521" s="91"/>
      <c r="AB2521" s="91">
        <f>TRUNC(D2521/100*J2521,0)</f>
        <v>14419</v>
      </c>
      <c r="AC2521" s="91"/>
      <c r="AD2521" s="92" t="s">
        <v>4</v>
      </c>
    </row>
    <row r="2522" spans="2:30" ht="19.7" customHeight="1">
      <c r="B2522" s="88" t="s">
        <v>1452</v>
      </c>
      <c r="C2522" s="89" t="s">
        <v>4</v>
      </c>
      <c r="D2522" s="472">
        <v>2</v>
      </c>
      <c r="E2522" s="471"/>
      <c r="F2522" s="471"/>
      <c r="G2522" s="84" t="s">
        <v>98</v>
      </c>
      <c r="H2522" s="84" t="s">
        <v>594</v>
      </c>
      <c r="I2522" s="471">
        <f>[186]노임단가!L67</f>
        <v>83617</v>
      </c>
      <c r="J2522" s="471"/>
      <c r="K2522" s="471"/>
      <c r="L2522" s="471"/>
      <c r="M2522" s="84" t="s">
        <v>594</v>
      </c>
      <c r="N2522" s="471" t="s">
        <v>1449</v>
      </c>
      <c r="O2522" s="471"/>
      <c r="P2522" s="471"/>
      <c r="Q2522" s="471"/>
      <c r="R2522" s="471"/>
      <c r="S2522" s="471"/>
      <c r="T2522" s="471"/>
      <c r="U2522" s="471"/>
      <c r="V2522" s="471"/>
      <c r="W2522" s="84"/>
      <c r="X2522" s="84"/>
      <c r="Y2522" s="84"/>
      <c r="Z2522" s="90"/>
      <c r="AA2522" s="91">
        <f>TRUNC(D2522*I2522*[186]기계경비적용기준!E19,0)</f>
        <v>55744</v>
      </c>
      <c r="AB2522" s="91"/>
      <c r="AC2522" s="91"/>
      <c r="AD2522" s="92" t="s">
        <v>4</v>
      </c>
    </row>
    <row r="2523" spans="2:30" ht="19.7" customHeight="1">
      <c r="B2523" s="88" t="s">
        <v>4</v>
      </c>
      <c r="C2523" s="89" t="s">
        <v>4</v>
      </c>
      <c r="D2523" s="84"/>
      <c r="E2523" s="84"/>
      <c r="F2523" s="84"/>
      <c r="G2523" s="84"/>
      <c r="H2523" s="84"/>
      <c r="I2523" s="84"/>
      <c r="J2523" s="84"/>
      <c r="K2523" s="84"/>
      <c r="L2523" s="84"/>
      <c r="M2523" s="84"/>
      <c r="N2523" s="84"/>
      <c r="O2523" s="84"/>
      <c r="P2523" s="84"/>
      <c r="Q2523" s="84"/>
      <c r="R2523" s="84"/>
      <c r="S2523" s="84"/>
      <c r="T2523" s="84"/>
      <c r="U2523" s="84"/>
      <c r="V2523" s="84"/>
      <c r="W2523" s="84"/>
      <c r="X2523" s="84"/>
      <c r="Y2523" s="84"/>
      <c r="Z2523" s="90"/>
      <c r="AA2523" s="91"/>
      <c r="AB2523" s="91"/>
      <c r="AC2523" s="91"/>
      <c r="AD2523" s="92" t="s">
        <v>4</v>
      </c>
    </row>
    <row r="2524" spans="2:30" ht="19.7" customHeight="1">
      <c r="B2524" s="82" t="s">
        <v>1587</v>
      </c>
      <c r="C2524" s="83" t="s">
        <v>1588</v>
      </c>
      <c r="D2524" s="84"/>
      <c r="E2524" s="84"/>
      <c r="F2524" s="84"/>
      <c r="G2524" s="84"/>
      <c r="H2524" s="84"/>
      <c r="I2524" s="84"/>
      <c r="J2524" s="84"/>
      <c r="K2524" s="84"/>
      <c r="L2524" s="84"/>
      <c r="M2524" s="84"/>
      <c r="N2524" s="84"/>
      <c r="O2524" s="84"/>
      <c r="P2524" s="84"/>
      <c r="Q2524" s="84"/>
      <c r="R2524" s="84"/>
      <c r="S2524" s="84"/>
      <c r="T2524" s="84"/>
      <c r="U2524" s="84"/>
      <c r="V2524" s="84"/>
      <c r="W2524" s="84"/>
      <c r="X2524" s="84"/>
      <c r="Y2524" s="84"/>
      <c r="Z2524" s="85" t="str">
        <f>TEXT(AA2524+AB2524+AC2524,"#,##0")</f>
        <v>97,136</v>
      </c>
      <c r="AA2524" s="86">
        <f>TRUNC(AA2525+AA2526+AA2527+AA2528)</f>
        <v>41808</v>
      </c>
      <c r="AB2524" s="86">
        <f>TRUNC(AB2525+AB2526+AB2527+AB2528)</f>
        <v>37307</v>
      </c>
      <c r="AC2524" s="86">
        <f>TRUNC(AC2525+AC2526+AC2527+AC2528)</f>
        <v>18021</v>
      </c>
      <c r="AD2524" s="87"/>
    </row>
    <row r="2525" spans="2:30" ht="19.7" customHeight="1">
      <c r="B2525" s="88" t="s">
        <v>592</v>
      </c>
      <c r="C2525" s="89" t="s">
        <v>4</v>
      </c>
      <c r="D2525" s="471">
        <v>164482</v>
      </c>
      <c r="E2525" s="471"/>
      <c r="F2525" s="471"/>
      <c r="G2525" s="471"/>
      <c r="H2525" s="471"/>
      <c r="I2525" s="471" t="s">
        <v>593</v>
      </c>
      <c r="J2525" s="471"/>
      <c r="K2525" s="476">
        <f>[186]기계경비적용기준!D7</f>
        <v>1153.3</v>
      </c>
      <c r="L2525" s="471"/>
      <c r="M2525" s="471"/>
      <c r="N2525" s="84" t="s">
        <v>594</v>
      </c>
      <c r="O2525" s="471">
        <v>950</v>
      </c>
      <c r="P2525" s="471"/>
      <c r="Q2525" s="471"/>
      <c r="R2525" s="84" t="s">
        <v>594</v>
      </c>
      <c r="S2525" s="471" t="s">
        <v>595</v>
      </c>
      <c r="T2525" s="471"/>
      <c r="U2525" s="471"/>
      <c r="V2525" s="84"/>
      <c r="W2525" s="84"/>
      <c r="X2525" s="84"/>
      <c r="Y2525" s="84"/>
      <c r="Z2525" s="90"/>
      <c r="AA2525" s="91"/>
      <c r="AB2525" s="91"/>
      <c r="AC2525" s="91">
        <f>TRUNC(TRUNC(D2525*K2525)/1000) * 1000*O2525*0.0000001</f>
        <v>18021.215</v>
      </c>
      <c r="AD2525" s="92" t="s">
        <v>4</v>
      </c>
    </row>
    <row r="2526" spans="2:30" ht="19.7" customHeight="1">
      <c r="B2526" s="88" t="s">
        <v>596</v>
      </c>
      <c r="C2526" s="89" t="s">
        <v>597</v>
      </c>
      <c r="D2526" s="470">
        <v>15.3</v>
      </c>
      <c r="E2526" s="471"/>
      <c r="F2526" s="471"/>
      <c r="G2526" s="471"/>
      <c r="H2526" s="84" t="s">
        <v>598</v>
      </c>
      <c r="I2526" s="84" t="s">
        <v>594</v>
      </c>
      <c r="J2526" s="471">
        <f>[186]자재단가!R6</f>
        <v>1496</v>
      </c>
      <c r="K2526" s="471"/>
      <c r="L2526" s="471"/>
      <c r="M2526" s="471"/>
      <c r="N2526" s="84"/>
      <c r="O2526" s="84"/>
      <c r="P2526" s="84"/>
      <c r="Q2526" s="84"/>
      <c r="R2526" s="84"/>
      <c r="S2526" s="84"/>
      <c r="T2526" s="84"/>
      <c r="U2526" s="84"/>
      <c r="V2526" s="84"/>
      <c r="W2526" s="84"/>
      <c r="X2526" s="84"/>
      <c r="Y2526" s="84"/>
      <c r="Z2526" s="90"/>
      <c r="AA2526" s="91"/>
      <c r="AB2526" s="91">
        <f>TRUNC(D2526*J2526,0)</f>
        <v>22888</v>
      </c>
      <c r="AC2526" s="91"/>
      <c r="AD2526" s="92" t="s">
        <v>4</v>
      </c>
    </row>
    <row r="2527" spans="2:30" ht="19.7" customHeight="1">
      <c r="B2527" s="88" t="s">
        <v>903</v>
      </c>
      <c r="C2527" s="89" t="s">
        <v>600</v>
      </c>
      <c r="D2527" s="470">
        <v>63</v>
      </c>
      <c r="E2527" s="471"/>
      <c r="F2527" s="471"/>
      <c r="G2527" s="471"/>
      <c r="H2527" s="84" t="s">
        <v>601</v>
      </c>
      <c r="I2527" s="84" t="s">
        <v>594</v>
      </c>
      <c r="J2527" s="471">
        <f>AB2526</f>
        <v>22888</v>
      </c>
      <c r="K2527" s="471"/>
      <c r="L2527" s="471"/>
      <c r="M2527" s="471"/>
      <c r="N2527" s="84"/>
      <c r="O2527" s="84"/>
      <c r="P2527" s="84"/>
      <c r="Q2527" s="84"/>
      <c r="R2527" s="84"/>
      <c r="S2527" s="84"/>
      <c r="T2527" s="84"/>
      <c r="U2527" s="84"/>
      <c r="V2527" s="84"/>
      <c r="W2527" s="84"/>
      <c r="X2527" s="84"/>
      <c r="Y2527" s="84"/>
      <c r="Z2527" s="90"/>
      <c r="AA2527" s="91"/>
      <c r="AB2527" s="91">
        <f>TRUNC(D2527/100*J2527,0)</f>
        <v>14419</v>
      </c>
      <c r="AC2527" s="91"/>
      <c r="AD2527" s="92" t="s">
        <v>4</v>
      </c>
    </row>
    <row r="2528" spans="2:30" ht="19.7" customHeight="1">
      <c r="B2528" s="88" t="s">
        <v>1452</v>
      </c>
      <c r="C2528" s="89" t="s">
        <v>4</v>
      </c>
      <c r="D2528" s="472">
        <v>2</v>
      </c>
      <c r="E2528" s="471"/>
      <c r="F2528" s="471"/>
      <c r="G2528" s="84" t="s">
        <v>98</v>
      </c>
      <c r="H2528" s="84" t="s">
        <v>594</v>
      </c>
      <c r="I2528" s="471">
        <f>[186]노임단가!L67</f>
        <v>83617</v>
      </c>
      <c r="J2528" s="471"/>
      <c r="K2528" s="471"/>
      <c r="L2528" s="471"/>
      <c r="M2528" s="84" t="s">
        <v>594</v>
      </c>
      <c r="N2528" s="471" t="s">
        <v>1480</v>
      </c>
      <c r="O2528" s="471"/>
      <c r="P2528" s="471"/>
      <c r="Q2528" s="471"/>
      <c r="R2528" s="471"/>
      <c r="S2528" s="471"/>
      <c r="T2528" s="471"/>
      <c r="U2528" s="471"/>
      <c r="V2528" s="471"/>
      <c r="W2528" s="84"/>
      <c r="X2528" s="84"/>
      <c r="Y2528" s="84"/>
      <c r="Z2528" s="90"/>
      <c r="AA2528" s="91">
        <f>TRUNC(D2528*I2528*[186]기계경비적용기준!E20,0)</f>
        <v>41808</v>
      </c>
      <c r="AB2528" s="91"/>
      <c r="AC2528" s="91"/>
      <c r="AD2528" s="92" t="s">
        <v>4</v>
      </c>
    </row>
    <row r="2529" spans="2:30" ht="19.7" customHeight="1">
      <c r="B2529" s="88" t="s">
        <v>4</v>
      </c>
      <c r="C2529" s="89" t="s">
        <v>4</v>
      </c>
      <c r="D2529" s="84"/>
      <c r="E2529" s="84"/>
      <c r="F2529" s="84"/>
      <c r="G2529" s="84"/>
      <c r="H2529" s="84"/>
      <c r="I2529" s="84"/>
      <c r="J2529" s="84"/>
      <c r="K2529" s="84"/>
      <c r="L2529" s="84"/>
      <c r="M2529" s="84"/>
      <c r="N2529" s="84"/>
      <c r="O2529" s="84"/>
      <c r="P2529" s="84"/>
      <c r="Q2529" s="84"/>
      <c r="R2529" s="84"/>
      <c r="S2529" s="84"/>
      <c r="T2529" s="84"/>
      <c r="U2529" s="84"/>
      <c r="V2529" s="84"/>
      <c r="W2529" s="84"/>
      <c r="X2529" s="84"/>
      <c r="Y2529" s="84"/>
      <c r="Z2529" s="90"/>
      <c r="AA2529" s="91"/>
      <c r="AB2529" s="91"/>
      <c r="AC2529" s="91"/>
      <c r="AD2529" s="92" t="s">
        <v>4</v>
      </c>
    </row>
    <row r="2530" spans="2:30" ht="19.7" customHeight="1">
      <c r="B2530" s="82" t="s">
        <v>1589</v>
      </c>
      <c r="C2530" s="83" t="s">
        <v>1590</v>
      </c>
      <c r="D2530" s="84"/>
      <c r="E2530" s="84"/>
      <c r="F2530" s="84"/>
      <c r="G2530" s="84"/>
      <c r="H2530" s="84"/>
      <c r="I2530" s="84"/>
      <c r="J2530" s="84"/>
      <c r="K2530" s="84"/>
      <c r="L2530" s="84"/>
      <c r="M2530" s="84"/>
      <c r="N2530" s="84"/>
      <c r="O2530" s="84"/>
      <c r="P2530" s="84"/>
      <c r="Q2530" s="84"/>
      <c r="R2530" s="84"/>
      <c r="S2530" s="84"/>
      <c r="T2530" s="84"/>
      <c r="U2530" s="84"/>
      <c r="V2530" s="84"/>
      <c r="W2530" s="84"/>
      <c r="X2530" s="84"/>
      <c r="Y2530" s="84"/>
      <c r="Z2530" s="85" t="str">
        <f>TEXT(AA2530+AB2530+AC2530,"#,##0")</f>
        <v>144,476</v>
      </c>
      <c r="AA2530" s="86">
        <f>TRUNC(AA2531+AA2532+AA2533+AA2534)</f>
        <v>52260</v>
      </c>
      <c r="AB2530" s="86">
        <f>TRUNC(AB2531+AB2532+AB2533+AB2534)</f>
        <v>62181</v>
      </c>
      <c r="AC2530" s="86">
        <f>TRUNC(AC2531+AC2532+AC2533+AC2534)</f>
        <v>30035</v>
      </c>
      <c r="AD2530" s="87"/>
    </row>
    <row r="2531" spans="2:30" ht="19.7" customHeight="1">
      <c r="B2531" s="101" t="s">
        <v>592</v>
      </c>
      <c r="C2531" s="102" t="s">
        <v>4</v>
      </c>
      <c r="D2531" s="477">
        <v>274137</v>
      </c>
      <c r="E2531" s="477"/>
      <c r="F2531" s="477"/>
      <c r="G2531" s="477"/>
      <c r="H2531" s="477"/>
      <c r="I2531" s="477" t="s">
        <v>593</v>
      </c>
      <c r="J2531" s="477"/>
      <c r="K2531" s="480">
        <f>[186]기계경비적용기준!D7</f>
        <v>1153.3</v>
      </c>
      <c r="L2531" s="477"/>
      <c r="M2531" s="477"/>
      <c r="N2531" s="103" t="s">
        <v>594</v>
      </c>
      <c r="O2531" s="477">
        <v>950</v>
      </c>
      <c r="P2531" s="477"/>
      <c r="Q2531" s="477"/>
      <c r="R2531" s="103" t="s">
        <v>594</v>
      </c>
      <c r="S2531" s="477" t="s">
        <v>595</v>
      </c>
      <c r="T2531" s="477"/>
      <c r="U2531" s="477"/>
      <c r="V2531" s="103"/>
      <c r="W2531" s="103"/>
      <c r="X2531" s="103"/>
      <c r="Y2531" s="103"/>
      <c r="Z2531" s="104"/>
      <c r="AA2531" s="105"/>
      <c r="AB2531" s="105"/>
      <c r="AC2531" s="105">
        <f>TRUNC(TRUNC(D2531*K2531)/1000) * 1000*O2531*0.0000001</f>
        <v>30035.39</v>
      </c>
      <c r="AD2531" s="106" t="s">
        <v>4</v>
      </c>
    </row>
    <row r="2532" spans="2:30" ht="19.7" customHeight="1">
      <c r="B2532" s="88" t="s">
        <v>596</v>
      </c>
      <c r="C2532" s="89" t="s">
        <v>597</v>
      </c>
      <c r="D2532" s="470">
        <v>25.5</v>
      </c>
      <c r="E2532" s="471"/>
      <c r="F2532" s="471"/>
      <c r="G2532" s="471"/>
      <c r="H2532" s="84" t="s">
        <v>598</v>
      </c>
      <c r="I2532" s="84" t="s">
        <v>594</v>
      </c>
      <c r="J2532" s="471">
        <f>[186]자재단가!R6</f>
        <v>1496</v>
      </c>
      <c r="K2532" s="471"/>
      <c r="L2532" s="471"/>
      <c r="M2532" s="471"/>
      <c r="N2532" s="84"/>
      <c r="O2532" s="84"/>
      <c r="P2532" s="84"/>
      <c r="Q2532" s="84"/>
      <c r="R2532" s="84"/>
      <c r="S2532" s="84"/>
      <c r="T2532" s="84"/>
      <c r="U2532" s="84"/>
      <c r="V2532" s="84"/>
      <c r="W2532" s="84"/>
      <c r="X2532" s="84"/>
      <c r="Y2532" s="84"/>
      <c r="Z2532" s="90"/>
      <c r="AA2532" s="91"/>
      <c r="AB2532" s="91">
        <f>TRUNC(D2532*J2532,0)</f>
        <v>38148</v>
      </c>
      <c r="AC2532" s="91"/>
      <c r="AD2532" s="92" t="s">
        <v>4</v>
      </c>
    </row>
    <row r="2533" spans="2:30" ht="19.7" customHeight="1">
      <c r="B2533" s="88" t="s">
        <v>903</v>
      </c>
      <c r="C2533" s="89" t="s">
        <v>600</v>
      </c>
      <c r="D2533" s="470">
        <v>63</v>
      </c>
      <c r="E2533" s="471"/>
      <c r="F2533" s="471"/>
      <c r="G2533" s="471"/>
      <c r="H2533" s="84" t="s">
        <v>601</v>
      </c>
      <c r="I2533" s="84" t="s">
        <v>594</v>
      </c>
      <c r="J2533" s="471">
        <f>AB2532</f>
        <v>38148</v>
      </c>
      <c r="K2533" s="471"/>
      <c r="L2533" s="471"/>
      <c r="M2533" s="471"/>
      <c r="N2533" s="84"/>
      <c r="O2533" s="84"/>
      <c r="P2533" s="84"/>
      <c r="Q2533" s="84"/>
      <c r="R2533" s="84"/>
      <c r="S2533" s="84"/>
      <c r="T2533" s="84"/>
      <c r="U2533" s="84"/>
      <c r="V2533" s="84"/>
      <c r="W2533" s="84"/>
      <c r="X2533" s="84"/>
      <c r="Y2533" s="84"/>
      <c r="Z2533" s="90"/>
      <c r="AA2533" s="91"/>
      <c r="AB2533" s="91">
        <f>TRUNC(D2533/100*J2533,0)</f>
        <v>24033</v>
      </c>
      <c r="AC2533" s="91"/>
      <c r="AD2533" s="92" t="s">
        <v>4</v>
      </c>
    </row>
    <row r="2534" spans="2:30" ht="19.7" customHeight="1">
      <c r="B2534" s="88" t="s">
        <v>1452</v>
      </c>
      <c r="C2534" s="89" t="s">
        <v>4</v>
      </c>
      <c r="D2534" s="472">
        <v>3</v>
      </c>
      <c r="E2534" s="471"/>
      <c r="F2534" s="471"/>
      <c r="G2534" s="84" t="s">
        <v>98</v>
      </c>
      <c r="H2534" s="84" t="s">
        <v>594</v>
      </c>
      <c r="I2534" s="471">
        <f>[186]노임단가!L67</f>
        <v>83617</v>
      </c>
      <c r="J2534" s="471"/>
      <c r="K2534" s="471"/>
      <c r="L2534" s="471"/>
      <c r="M2534" s="84" t="s">
        <v>594</v>
      </c>
      <c r="N2534" s="471" t="s">
        <v>603</v>
      </c>
      <c r="O2534" s="471"/>
      <c r="P2534" s="471"/>
      <c r="Q2534" s="471"/>
      <c r="R2534" s="471"/>
      <c r="S2534" s="471"/>
      <c r="T2534" s="471"/>
      <c r="U2534" s="471"/>
      <c r="V2534" s="471"/>
      <c r="W2534" s="84"/>
      <c r="X2534" s="84"/>
      <c r="Y2534" s="84"/>
      <c r="Z2534" s="90"/>
      <c r="AA2534" s="91">
        <f>TRUNC(D2534*I2534*[186]기계경비적용기준!E18,0)</f>
        <v>52260</v>
      </c>
      <c r="AB2534" s="91"/>
      <c r="AC2534" s="91"/>
      <c r="AD2534" s="92" t="s">
        <v>4</v>
      </c>
    </row>
    <row r="2535" spans="2:30" ht="19.7" customHeight="1">
      <c r="B2535" s="88" t="s">
        <v>4</v>
      </c>
      <c r="C2535" s="89" t="s">
        <v>4</v>
      </c>
      <c r="D2535" s="84"/>
      <c r="E2535" s="84"/>
      <c r="F2535" s="84"/>
      <c r="G2535" s="84"/>
      <c r="H2535" s="84"/>
      <c r="I2535" s="84"/>
      <c r="J2535" s="84"/>
      <c r="K2535" s="84"/>
      <c r="L2535" s="84"/>
      <c r="M2535" s="84"/>
      <c r="N2535" s="84"/>
      <c r="O2535" s="84"/>
      <c r="P2535" s="84"/>
      <c r="Q2535" s="84"/>
      <c r="R2535" s="84"/>
      <c r="S2535" s="84"/>
      <c r="T2535" s="84"/>
      <c r="U2535" s="84"/>
      <c r="V2535" s="84"/>
      <c r="W2535" s="84"/>
      <c r="X2535" s="84"/>
      <c r="Y2535" s="84"/>
      <c r="Z2535" s="90"/>
      <c r="AA2535" s="91"/>
      <c r="AB2535" s="91"/>
      <c r="AC2535" s="91"/>
      <c r="AD2535" s="92" t="s">
        <v>4</v>
      </c>
    </row>
    <row r="2536" spans="2:30" ht="19.7" customHeight="1">
      <c r="B2536" s="82" t="s">
        <v>1591</v>
      </c>
      <c r="C2536" s="83" t="s">
        <v>1592</v>
      </c>
      <c r="D2536" s="84"/>
      <c r="E2536" s="84"/>
      <c r="F2536" s="84"/>
      <c r="G2536" s="84"/>
      <c r="H2536" s="84"/>
      <c r="I2536" s="84"/>
      <c r="J2536" s="84"/>
      <c r="K2536" s="84"/>
      <c r="L2536" s="84"/>
      <c r="M2536" s="84"/>
      <c r="N2536" s="84"/>
      <c r="O2536" s="84"/>
      <c r="P2536" s="84"/>
      <c r="Q2536" s="84"/>
      <c r="R2536" s="84"/>
      <c r="S2536" s="84"/>
      <c r="T2536" s="84"/>
      <c r="U2536" s="84"/>
      <c r="V2536" s="84"/>
      <c r="W2536" s="84"/>
      <c r="X2536" s="84"/>
      <c r="Y2536" s="84"/>
      <c r="Z2536" s="85" t="str">
        <f>TEXT(AA2536+AB2536+AC2536,"#,##0")</f>
        <v>175,833</v>
      </c>
      <c r="AA2536" s="86">
        <f>TRUNC(AA2537+AA2538+AA2539+AA2540)</f>
        <v>83617</v>
      </c>
      <c r="AB2536" s="86">
        <f>TRUNC(AB2537+AB2538+AB2539+AB2540)</f>
        <v>62181</v>
      </c>
      <c r="AC2536" s="86">
        <f>TRUNC(AC2537+AC2538+AC2539+AC2540)</f>
        <v>30035</v>
      </c>
      <c r="AD2536" s="87"/>
    </row>
    <row r="2537" spans="2:30" ht="19.7" customHeight="1">
      <c r="B2537" s="88" t="s">
        <v>592</v>
      </c>
      <c r="C2537" s="89" t="s">
        <v>4</v>
      </c>
      <c r="D2537" s="471">
        <v>274137</v>
      </c>
      <c r="E2537" s="471"/>
      <c r="F2537" s="471"/>
      <c r="G2537" s="471"/>
      <c r="H2537" s="471"/>
      <c r="I2537" s="471" t="s">
        <v>593</v>
      </c>
      <c r="J2537" s="471"/>
      <c r="K2537" s="476">
        <f>[186]기계경비적용기준!D7</f>
        <v>1153.3</v>
      </c>
      <c r="L2537" s="471"/>
      <c r="M2537" s="471"/>
      <c r="N2537" s="84" t="s">
        <v>594</v>
      </c>
      <c r="O2537" s="471">
        <v>950</v>
      </c>
      <c r="P2537" s="471"/>
      <c r="Q2537" s="471"/>
      <c r="R2537" s="84" t="s">
        <v>594</v>
      </c>
      <c r="S2537" s="471" t="s">
        <v>595</v>
      </c>
      <c r="T2537" s="471"/>
      <c r="U2537" s="471"/>
      <c r="V2537" s="84"/>
      <c r="W2537" s="84"/>
      <c r="X2537" s="84"/>
      <c r="Y2537" s="84"/>
      <c r="Z2537" s="90"/>
      <c r="AA2537" s="91"/>
      <c r="AB2537" s="91"/>
      <c r="AC2537" s="91">
        <f>TRUNC(TRUNC(D2537*K2537)/1000) * 1000*O2537*0.0000001</f>
        <v>30035.39</v>
      </c>
      <c r="AD2537" s="92" t="s">
        <v>4</v>
      </c>
    </row>
    <row r="2538" spans="2:30" ht="19.7" customHeight="1">
      <c r="B2538" s="88" t="s">
        <v>596</v>
      </c>
      <c r="C2538" s="89" t="s">
        <v>597</v>
      </c>
      <c r="D2538" s="470">
        <v>25.5</v>
      </c>
      <c r="E2538" s="471"/>
      <c r="F2538" s="471"/>
      <c r="G2538" s="471"/>
      <c r="H2538" s="84" t="s">
        <v>598</v>
      </c>
      <c r="I2538" s="84" t="s">
        <v>594</v>
      </c>
      <c r="J2538" s="471">
        <f>[186]자재단가!R6</f>
        <v>1496</v>
      </c>
      <c r="K2538" s="471"/>
      <c r="L2538" s="471"/>
      <c r="M2538" s="471"/>
      <c r="N2538" s="84"/>
      <c r="O2538" s="84"/>
      <c r="P2538" s="84"/>
      <c r="Q2538" s="84"/>
      <c r="R2538" s="84"/>
      <c r="S2538" s="84"/>
      <c r="T2538" s="84"/>
      <c r="U2538" s="84"/>
      <c r="V2538" s="84"/>
      <c r="W2538" s="84"/>
      <c r="X2538" s="84"/>
      <c r="Y2538" s="84"/>
      <c r="Z2538" s="90"/>
      <c r="AA2538" s="91"/>
      <c r="AB2538" s="91">
        <f>TRUNC(D2538*J2538,0)</f>
        <v>38148</v>
      </c>
      <c r="AC2538" s="91"/>
      <c r="AD2538" s="92" t="s">
        <v>4</v>
      </c>
    </row>
    <row r="2539" spans="2:30" ht="19.7" customHeight="1">
      <c r="B2539" s="88" t="s">
        <v>903</v>
      </c>
      <c r="C2539" s="89" t="s">
        <v>600</v>
      </c>
      <c r="D2539" s="470">
        <v>63</v>
      </c>
      <c r="E2539" s="471"/>
      <c r="F2539" s="471"/>
      <c r="G2539" s="471"/>
      <c r="H2539" s="84" t="s">
        <v>601</v>
      </c>
      <c r="I2539" s="84" t="s">
        <v>594</v>
      </c>
      <c r="J2539" s="471">
        <f>AB2538</f>
        <v>38148</v>
      </c>
      <c r="K2539" s="471"/>
      <c r="L2539" s="471"/>
      <c r="M2539" s="471"/>
      <c r="N2539" s="84"/>
      <c r="O2539" s="84"/>
      <c r="P2539" s="84"/>
      <c r="Q2539" s="84"/>
      <c r="R2539" s="84"/>
      <c r="S2539" s="84"/>
      <c r="T2539" s="84"/>
      <c r="U2539" s="84"/>
      <c r="V2539" s="84"/>
      <c r="W2539" s="84"/>
      <c r="X2539" s="84"/>
      <c r="Y2539" s="84"/>
      <c r="Z2539" s="90"/>
      <c r="AA2539" s="91"/>
      <c r="AB2539" s="91">
        <f>TRUNC(D2539/100*J2539,0)</f>
        <v>24033</v>
      </c>
      <c r="AC2539" s="91"/>
      <c r="AD2539" s="92" t="s">
        <v>4</v>
      </c>
    </row>
    <row r="2540" spans="2:30" ht="19.7" customHeight="1">
      <c r="B2540" s="88" t="s">
        <v>1452</v>
      </c>
      <c r="C2540" s="89" t="s">
        <v>4</v>
      </c>
      <c r="D2540" s="472">
        <v>3</v>
      </c>
      <c r="E2540" s="471"/>
      <c r="F2540" s="471"/>
      <c r="G2540" s="84" t="s">
        <v>98</v>
      </c>
      <c r="H2540" s="84" t="s">
        <v>594</v>
      </c>
      <c r="I2540" s="471">
        <f>[186]노임단가!L67</f>
        <v>83617</v>
      </c>
      <c r="J2540" s="471"/>
      <c r="K2540" s="471"/>
      <c r="L2540" s="471"/>
      <c r="M2540" s="84" t="s">
        <v>594</v>
      </c>
      <c r="N2540" s="471" t="s">
        <v>1449</v>
      </c>
      <c r="O2540" s="471"/>
      <c r="P2540" s="471"/>
      <c r="Q2540" s="471"/>
      <c r="R2540" s="471"/>
      <c r="S2540" s="471"/>
      <c r="T2540" s="471"/>
      <c r="U2540" s="471"/>
      <c r="V2540" s="471"/>
      <c r="W2540" s="84"/>
      <c r="X2540" s="84"/>
      <c r="Y2540" s="84"/>
      <c r="Z2540" s="90"/>
      <c r="AA2540" s="91">
        <f>TRUNC(D2540*I2540*[186]기계경비적용기준!E19,0)</f>
        <v>83617</v>
      </c>
      <c r="AB2540" s="91"/>
      <c r="AC2540" s="91"/>
      <c r="AD2540" s="92" t="s">
        <v>4</v>
      </c>
    </row>
    <row r="2541" spans="2:30" ht="19.7" customHeight="1">
      <c r="B2541" s="88" t="s">
        <v>4</v>
      </c>
      <c r="C2541" s="89" t="s">
        <v>4</v>
      </c>
      <c r="D2541" s="84"/>
      <c r="E2541" s="84"/>
      <c r="F2541" s="84"/>
      <c r="G2541" s="84"/>
      <c r="H2541" s="84"/>
      <c r="I2541" s="84"/>
      <c r="J2541" s="84"/>
      <c r="K2541" s="84"/>
      <c r="L2541" s="84"/>
      <c r="M2541" s="84"/>
      <c r="N2541" s="84"/>
      <c r="O2541" s="84"/>
      <c r="P2541" s="84"/>
      <c r="Q2541" s="84"/>
      <c r="R2541" s="84"/>
      <c r="S2541" s="84"/>
      <c r="T2541" s="84"/>
      <c r="U2541" s="84"/>
      <c r="V2541" s="84"/>
      <c r="W2541" s="84"/>
      <c r="X2541" s="84"/>
      <c r="Y2541" s="84"/>
      <c r="Z2541" s="90"/>
      <c r="AA2541" s="91"/>
      <c r="AB2541" s="91"/>
      <c r="AC2541" s="91"/>
      <c r="AD2541" s="92" t="s">
        <v>4</v>
      </c>
    </row>
    <row r="2542" spans="2:30" ht="19.7" customHeight="1">
      <c r="B2542" s="82" t="s">
        <v>1593</v>
      </c>
      <c r="C2542" s="83" t="s">
        <v>1594</v>
      </c>
      <c r="D2542" s="84"/>
      <c r="E2542" s="84"/>
      <c r="F2542" s="84"/>
      <c r="G2542" s="84"/>
      <c r="H2542" s="84"/>
      <c r="I2542" s="84"/>
      <c r="J2542" s="84"/>
      <c r="K2542" s="84"/>
      <c r="L2542" s="84"/>
      <c r="M2542" s="84"/>
      <c r="N2542" s="84"/>
      <c r="O2542" s="84"/>
      <c r="P2542" s="84"/>
      <c r="Q2542" s="84"/>
      <c r="R2542" s="84"/>
      <c r="S2542" s="84"/>
      <c r="T2542" s="84"/>
      <c r="U2542" s="84"/>
      <c r="V2542" s="84"/>
      <c r="W2542" s="84"/>
      <c r="X2542" s="84"/>
      <c r="Y2542" s="84"/>
      <c r="Z2542" s="85" t="str">
        <f>TEXT(AA2542+AB2542+AC2542,"#,##0")</f>
        <v>154,928</v>
      </c>
      <c r="AA2542" s="86">
        <f>TRUNC(AA2543+AA2544+AA2545+AA2546)</f>
        <v>62712</v>
      </c>
      <c r="AB2542" s="86">
        <f>TRUNC(AB2543+AB2544+AB2545+AB2546)</f>
        <v>62181</v>
      </c>
      <c r="AC2542" s="86">
        <f>TRUNC(AC2543+AC2544+AC2545+AC2546)</f>
        <v>30035</v>
      </c>
      <c r="AD2542" s="87"/>
    </row>
    <row r="2543" spans="2:30" ht="19.7" customHeight="1">
      <c r="B2543" s="88" t="s">
        <v>592</v>
      </c>
      <c r="C2543" s="89" t="s">
        <v>4</v>
      </c>
      <c r="D2543" s="471">
        <v>274137</v>
      </c>
      <c r="E2543" s="471"/>
      <c r="F2543" s="471"/>
      <c r="G2543" s="471"/>
      <c r="H2543" s="471"/>
      <c r="I2543" s="471" t="s">
        <v>593</v>
      </c>
      <c r="J2543" s="471"/>
      <c r="K2543" s="476">
        <f>[186]기계경비적용기준!D7</f>
        <v>1153.3</v>
      </c>
      <c r="L2543" s="471"/>
      <c r="M2543" s="471"/>
      <c r="N2543" s="84" t="s">
        <v>594</v>
      </c>
      <c r="O2543" s="471">
        <v>950</v>
      </c>
      <c r="P2543" s="471"/>
      <c r="Q2543" s="471"/>
      <c r="R2543" s="84" t="s">
        <v>594</v>
      </c>
      <c r="S2543" s="471" t="s">
        <v>595</v>
      </c>
      <c r="T2543" s="471"/>
      <c r="U2543" s="471"/>
      <c r="V2543" s="84"/>
      <c r="W2543" s="84"/>
      <c r="X2543" s="84"/>
      <c r="Y2543" s="84"/>
      <c r="Z2543" s="90"/>
      <c r="AA2543" s="91"/>
      <c r="AB2543" s="91"/>
      <c r="AC2543" s="91">
        <f>TRUNC(TRUNC(D2543*K2543)/1000) * 1000*O2543*0.0000001</f>
        <v>30035.39</v>
      </c>
      <c r="AD2543" s="92" t="s">
        <v>4</v>
      </c>
    </row>
    <row r="2544" spans="2:30" ht="19.7" customHeight="1">
      <c r="B2544" s="88" t="s">
        <v>596</v>
      </c>
      <c r="C2544" s="89" t="s">
        <v>597</v>
      </c>
      <c r="D2544" s="470">
        <v>25.5</v>
      </c>
      <c r="E2544" s="471"/>
      <c r="F2544" s="471"/>
      <c r="G2544" s="471"/>
      <c r="H2544" s="84" t="s">
        <v>598</v>
      </c>
      <c r="I2544" s="84" t="s">
        <v>594</v>
      </c>
      <c r="J2544" s="471">
        <f>[186]자재단가!R6</f>
        <v>1496</v>
      </c>
      <c r="K2544" s="471"/>
      <c r="L2544" s="471"/>
      <c r="M2544" s="471"/>
      <c r="N2544" s="84"/>
      <c r="O2544" s="84"/>
      <c r="P2544" s="84"/>
      <c r="Q2544" s="84"/>
      <c r="R2544" s="84"/>
      <c r="S2544" s="84"/>
      <c r="T2544" s="84"/>
      <c r="U2544" s="84"/>
      <c r="V2544" s="84"/>
      <c r="W2544" s="84"/>
      <c r="X2544" s="84"/>
      <c r="Y2544" s="84"/>
      <c r="Z2544" s="90"/>
      <c r="AA2544" s="91"/>
      <c r="AB2544" s="91">
        <f>TRUNC(D2544*J2544,0)</f>
        <v>38148</v>
      </c>
      <c r="AC2544" s="91"/>
      <c r="AD2544" s="92" t="s">
        <v>4</v>
      </c>
    </row>
    <row r="2545" spans="2:30" ht="19.7" customHeight="1">
      <c r="B2545" s="88" t="s">
        <v>903</v>
      </c>
      <c r="C2545" s="89" t="s">
        <v>600</v>
      </c>
      <c r="D2545" s="470">
        <v>63</v>
      </c>
      <c r="E2545" s="471"/>
      <c r="F2545" s="471"/>
      <c r="G2545" s="471"/>
      <c r="H2545" s="84" t="s">
        <v>601</v>
      </c>
      <c r="I2545" s="84" t="s">
        <v>594</v>
      </c>
      <c r="J2545" s="471">
        <f>AB2544</f>
        <v>38148</v>
      </c>
      <c r="K2545" s="471"/>
      <c r="L2545" s="471"/>
      <c r="M2545" s="471"/>
      <c r="N2545" s="84"/>
      <c r="O2545" s="84"/>
      <c r="P2545" s="84"/>
      <c r="Q2545" s="84"/>
      <c r="R2545" s="84"/>
      <c r="S2545" s="84"/>
      <c r="T2545" s="84"/>
      <c r="U2545" s="84"/>
      <c r="V2545" s="84"/>
      <c r="W2545" s="84"/>
      <c r="X2545" s="84"/>
      <c r="Y2545" s="84"/>
      <c r="Z2545" s="90"/>
      <c r="AA2545" s="91"/>
      <c r="AB2545" s="91">
        <f>TRUNC(D2545/100*J2545,0)</f>
        <v>24033</v>
      </c>
      <c r="AC2545" s="91"/>
      <c r="AD2545" s="92" t="s">
        <v>4</v>
      </c>
    </row>
    <row r="2546" spans="2:30" ht="19.7" customHeight="1">
      <c r="B2546" s="88" t="s">
        <v>1452</v>
      </c>
      <c r="C2546" s="89" t="s">
        <v>4</v>
      </c>
      <c r="D2546" s="472">
        <v>3</v>
      </c>
      <c r="E2546" s="471"/>
      <c r="F2546" s="471"/>
      <c r="G2546" s="84" t="s">
        <v>98</v>
      </c>
      <c r="H2546" s="84" t="s">
        <v>594</v>
      </c>
      <c r="I2546" s="471">
        <f>[186]노임단가!L67</f>
        <v>83617</v>
      </c>
      <c r="J2546" s="471"/>
      <c r="K2546" s="471"/>
      <c r="L2546" s="471"/>
      <c r="M2546" s="84" t="s">
        <v>594</v>
      </c>
      <c r="N2546" s="471" t="s">
        <v>1480</v>
      </c>
      <c r="O2546" s="471"/>
      <c r="P2546" s="471"/>
      <c r="Q2546" s="471"/>
      <c r="R2546" s="471"/>
      <c r="S2546" s="471"/>
      <c r="T2546" s="471"/>
      <c r="U2546" s="471"/>
      <c r="V2546" s="471"/>
      <c r="W2546" s="84"/>
      <c r="X2546" s="84"/>
      <c r="Y2546" s="84"/>
      <c r="Z2546" s="90"/>
      <c r="AA2546" s="91">
        <f>TRUNC(D2546*I2546*[186]기계경비적용기준!E20,0)</f>
        <v>62712</v>
      </c>
      <c r="AB2546" s="91"/>
      <c r="AC2546" s="91"/>
      <c r="AD2546" s="92" t="s">
        <v>4</v>
      </c>
    </row>
    <row r="2547" spans="2:30" ht="19.7" customHeight="1">
      <c r="B2547" s="88" t="s">
        <v>4</v>
      </c>
      <c r="C2547" s="89" t="s">
        <v>4</v>
      </c>
      <c r="D2547" s="84"/>
      <c r="E2547" s="84"/>
      <c r="F2547" s="84"/>
      <c r="G2547" s="84"/>
      <c r="H2547" s="84"/>
      <c r="I2547" s="84"/>
      <c r="J2547" s="84"/>
      <c r="K2547" s="84"/>
      <c r="L2547" s="84"/>
      <c r="M2547" s="84"/>
      <c r="N2547" s="84"/>
      <c r="O2547" s="84"/>
      <c r="P2547" s="84"/>
      <c r="Q2547" s="84"/>
      <c r="R2547" s="84"/>
      <c r="S2547" s="84"/>
      <c r="T2547" s="84"/>
      <c r="U2547" s="84"/>
      <c r="V2547" s="84"/>
      <c r="W2547" s="84"/>
      <c r="X2547" s="84"/>
      <c r="Y2547" s="84"/>
      <c r="Z2547" s="90"/>
      <c r="AA2547" s="91"/>
      <c r="AB2547" s="91"/>
      <c r="AC2547" s="91"/>
      <c r="AD2547" s="92" t="s">
        <v>4</v>
      </c>
    </row>
    <row r="2548" spans="2:30" ht="19.7" customHeight="1">
      <c r="B2548" s="82" t="s">
        <v>1595</v>
      </c>
      <c r="C2548" s="83" t="s">
        <v>810</v>
      </c>
      <c r="D2548" s="84"/>
      <c r="E2548" s="84"/>
      <c r="F2548" s="84"/>
      <c r="G2548" s="84"/>
      <c r="H2548" s="84"/>
      <c r="I2548" s="84"/>
      <c r="J2548" s="84"/>
      <c r="K2548" s="84"/>
      <c r="L2548" s="84"/>
      <c r="M2548" s="84"/>
      <c r="N2548" s="84"/>
      <c r="O2548" s="84"/>
      <c r="P2548" s="84"/>
      <c r="Q2548" s="84"/>
      <c r="R2548" s="84"/>
      <c r="S2548" s="84"/>
      <c r="T2548" s="84"/>
      <c r="U2548" s="84"/>
      <c r="V2548" s="84"/>
      <c r="W2548" s="84"/>
      <c r="X2548" s="84"/>
      <c r="Y2548" s="84"/>
      <c r="Z2548" s="85" t="str">
        <f>TEXT(AA2548+AB2548+AC2548,"#,##0")</f>
        <v>167,346</v>
      </c>
      <c r="AA2548" s="86">
        <f>TRUNC(AA2549+AA2550+AA2551+AA2552)</f>
        <v>52260</v>
      </c>
      <c r="AB2548" s="86">
        <f>TRUNC(AB2549+AB2550+AB2551+AB2552)</f>
        <v>77542</v>
      </c>
      <c r="AC2548" s="86">
        <f>TRUNC(AC2549+AC2550+AC2551+AC2552)</f>
        <v>37544</v>
      </c>
      <c r="AD2548" s="87"/>
    </row>
    <row r="2549" spans="2:30" ht="19.7" customHeight="1">
      <c r="B2549" s="88" t="s">
        <v>592</v>
      </c>
      <c r="C2549" s="89" t="s">
        <v>4</v>
      </c>
      <c r="D2549" s="471">
        <v>342672</v>
      </c>
      <c r="E2549" s="471"/>
      <c r="F2549" s="471"/>
      <c r="G2549" s="471"/>
      <c r="H2549" s="471"/>
      <c r="I2549" s="471" t="s">
        <v>593</v>
      </c>
      <c r="J2549" s="471"/>
      <c r="K2549" s="476">
        <f>[186]기계경비적용기준!D7</f>
        <v>1153.3</v>
      </c>
      <c r="L2549" s="471"/>
      <c r="M2549" s="471"/>
      <c r="N2549" s="84" t="s">
        <v>594</v>
      </c>
      <c r="O2549" s="471">
        <v>950</v>
      </c>
      <c r="P2549" s="471"/>
      <c r="Q2549" s="471"/>
      <c r="R2549" s="84" t="s">
        <v>594</v>
      </c>
      <c r="S2549" s="471" t="s">
        <v>595</v>
      </c>
      <c r="T2549" s="471"/>
      <c r="U2549" s="471"/>
      <c r="V2549" s="84"/>
      <c r="W2549" s="84"/>
      <c r="X2549" s="84"/>
      <c r="Y2549" s="84"/>
      <c r="Z2549" s="90"/>
      <c r="AA2549" s="91"/>
      <c r="AB2549" s="91"/>
      <c r="AC2549" s="91">
        <f>TRUNC(TRUNC(D2549*K2549)/1000) * 1000*O2549*0.0000001</f>
        <v>37544.284999999996</v>
      </c>
      <c r="AD2549" s="92" t="s">
        <v>4</v>
      </c>
    </row>
    <row r="2550" spans="2:30" ht="19.7" customHeight="1">
      <c r="B2550" s="88" t="s">
        <v>596</v>
      </c>
      <c r="C2550" s="89" t="s">
        <v>597</v>
      </c>
      <c r="D2550" s="470">
        <v>31.8</v>
      </c>
      <c r="E2550" s="471"/>
      <c r="F2550" s="471"/>
      <c r="G2550" s="471"/>
      <c r="H2550" s="84" t="s">
        <v>598</v>
      </c>
      <c r="I2550" s="84" t="s">
        <v>594</v>
      </c>
      <c r="J2550" s="471">
        <f>[186]자재단가!R6</f>
        <v>1496</v>
      </c>
      <c r="K2550" s="471"/>
      <c r="L2550" s="471"/>
      <c r="M2550" s="471"/>
      <c r="N2550" s="84"/>
      <c r="O2550" s="84"/>
      <c r="P2550" s="84"/>
      <c r="Q2550" s="84"/>
      <c r="R2550" s="84"/>
      <c r="S2550" s="84"/>
      <c r="T2550" s="84"/>
      <c r="U2550" s="84"/>
      <c r="V2550" s="84"/>
      <c r="W2550" s="84"/>
      <c r="X2550" s="84"/>
      <c r="Y2550" s="84"/>
      <c r="Z2550" s="90"/>
      <c r="AA2550" s="91"/>
      <c r="AB2550" s="91">
        <f>TRUNC(D2550*J2550,0)</f>
        <v>47572</v>
      </c>
      <c r="AC2550" s="91"/>
      <c r="AD2550" s="92" t="s">
        <v>4</v>
      </c>
    </row>
    <row r="2551" spans="2:30" ht="19.7" customHeight="1">
      <c r="B2551" s="88" t="s">
        <v>903</v>
      </c>
      <c r="C2551" s="89" t="s">
        <v>600</v>
      </c>
      <c r="D2551" s="470">
        <v>63</v>
      </c>
      <c r="E2551" s="471"/>
      <c r="F2551" s="471"/>
      <c r="G2551" s="471"/>
      <c r="H2551" s="84" t="s">
        <v>601</v>
      </c>
      <c r="I2551" s="84" t="s">
        <v>594</v>
      </c>
      <c r="J2551" s="471">
        <f>AB2550</f>
        <v>47572</v>
      </c>
      <c r="K2551" s="471"/>
      <c r="L2551" s="471"/>
      <c r="M2551" s="471"/>
      <c r="N2551" s="84"/>
      <c r="O2551" s="84"/>
      <c r="P2551" s="84"/>
      <c r="Q2551" s="84"/>
      <c r="R2551" s="84"/>
      <c r="S2551" s="84"/>
      <c r="T2551" s="84"/>
      <c r="U2551" s="84"/>
      <c r="V2551" s="84"/>
      <c r="W2551" s="84"/>
      <c r="X2551" s="84"/>
      <c r="Y2551" s="84"/>
      <c r="Z2551" s="90"/>
      <c r="AA2551" s="91"/>
      <c r="AB2551" s="91">
        <f>TRUNC(D2551/100*J2551,0)</f>
        <v>29970</v>
      </c>
      <c r="AC2551" s="91"/>
      <c r="AD2551" s="92" t="s">
        <v>4</v>
      </c>
    </row>
    <row r="2552" spans="2:30" ht="19.7" customHeight="1">
      <c r="B2552" s="88" t="s">
        <v>1452</v>
      </c>
      <c r="C2552" s="89" t="s">
        <v>4</v>
      </c>
      <c r="D2552" s="472">
        <v>3</v>
      </c>
      <c r="E2552" s="471"/>
      <c r="F2552" s="471"/>
      <c r="G2552" s="84" t="s">
        <v>98</v>
      </c>
      <c r="H2552" s="84" t="s">
        <v>594</v>
      </c>
      <c r="I2552" s="471">
        <f>[186]노임단가!L67</f>
        <v>83617</v>
      </c>
      <c r="J2552" s="471"/>
      <c r="K2552" s="471"/>
      <c r="L2552" s="471"/>
      <c r="M2552" s="84" t="s">
        <v>594</v>
      </c>
      <c r="N2552" s="471" t="s">
        <v>603</v>
      </c>
      <c r="O2552" s="471"/>
      <c r="P2552" s="471"/>
      <c r="Q2552" s="471"/>
      <c r="R2552" s="471"/>
      <c r="S2552" s="471"/>
      <c r="T2552" s="471"/>
      <c r="U2552" s="471"/>
      <c r="V2552" s="471"/>
      <c r="W2552" s="84"/>
      <c r="X2552" s="84"/>
      <c r="Y2552" s="84"/>
      <c r="Z2552" s="90"/>
      <c r="AA2552" s="91">
        <f>TRUNC(D2552*I2552*[186]기계경비적용기준!E18,0)</f>
        <v>52260</v>
      </c>
      <c r="AB2552" s="91"/>
      <c r="AC2552" s="91"/>
      <c r="AD2552" s="92" t="s">
        <v>4</v>
      </c>
    </row>
    <row r="2553" spans="2:30" ht="19.7" customHeight="1">
      <c r="B2553" s="88" t="s">
        <v>4</v>
      </c>
      <c r="C2553" s="89" t="s">
        <v>4</v>
      </c>
      <c r="D2553" s="84"/>
      <c r="E2553" s="84"/>
      <c r="F2553" s="84"/>
      <c r="G2553" s="84"/>
      <c r="H2553" s="84"/>
      <c r="I2553" s="84"/>
      <c r="J2553" s="84"/>
      <c r="K2553" s="84"/>
      <c r="L2553" s="84"/>
      <c r="M2553" s="84"/>
      <c r="N2553" s="84"/>
      <c r="O2553" s="84"/>
      <c r="P2553" s="84"/>
      <c r="Q2553" s="84"/>
      <c r="R2553" s="84"/>
      <c r="S2553" s="84"/>
      <c r="T2553" s="84"/>
      <c r="U2553" s="84"/>
      <c r="V2553" s="84"/>
      <c r="W2553" s="84"/>
      <c r="X2553" s="84"/>
      <c r="Y2553" s="84"/>
      <c r="Z2553" s="90"/>
      <c r="AA2553" s="91"/>
      <c r="AB2553" s="91"/>
      <c r="AC2553" s="91"/>
      <c r="AD2553" s="92" t="s">
        <v>4</v>
      </c>
    </row>
    <row r="2554" spans="2:30" ht="19.7" customHeight="1">
      <c r="B2554" s="82" t="s">
        <v>1596</v>
      </c>
      <c r="C2554" s="83" t="s">
        <v>1597</v>
      </c>
      <c r="D2554" s="84"/>
      <c r="E2554" s="84"/>
      <c r="F2554" s="84"/>
      <c r="G2554" s="84"/>
      <c r="H2554" s="84"/>
      <c r="I2554" s="84"/>
      <c r="J2554" s="84"/>
      <c r="K2554" s="84"/>
      <c r="L2554" s="84"/>
      <c r="M2554" s="84"/>
      <c r="N2554" s="84"/>
      <c r="O2554" s="84"/>
      <c r="P2554" s="84"/>
      <c r="Q2554" s="84"/>
      <c r="R2554" s="84"/>
      <c r="S2554" s="84"/>
      <c r="T2554" s="84"/>
      <c r="U2554" s="84"/>
      <c r="V2554" s="84"/>
      <c r="W2554" s="84"/>
      <c r="X2554" s="84"/>
      <c r="Y2554" s="84"/>
      <c r="Z2554" s="85" t="str">
        <f>TEXT(AA2554+AB2554+AC2554,"#,##0")</f>
        <v>198,703</v>
      </c>
      <c r="AA2554" s="86">
        <f>TRUNC(AA2555+AA2556+AA2557+AA2558)</f>
        <v>83617</v>
      </c>
      <c r="AB2554" s="86">
        <f>TRUNC(AB2555+AB2556+AB2557+AB2558)</f>
        <v>77542</v>
      </c>
      <c r="AC2554" s="86">
        <f>TRUNC(AC2555+AC2556+AC2557+AC2558)</f>
        <v>37544</v>
      </c>
      <c r="AD2554" s="87"/>
    </row>
    <row r="2555" spans="2:30" ht="19.7" customHeight="1">
      <c r="B2555" s="88" t="s">
        <v>592</v>
      </c>
      <c r="C2555" s="89" t="s">
        <v>4</v>
      </c>
      <c r="D2555" s="471">
        <v>342672</v>
      </c>
      <c r="E2555" s="471"/>
      <c r="F2555" s="471"/>
      <c r="G2555" s="471"/>
      <c r="H2555" s="471"/>
      <c r="I2555" s="471" t="s">
        <v>593</v>
      </c>
      <c r="J2555" s="471"/>
      <c r="K2555" s="476">
        <f>[186]기계경비적용기준!D7</f>
        <v>1153.3</v>
      </c>
      <c r="L2555" s="471"/>
      <c r="M2555" s="471"/>
      <c r="N2555" s="84" t="s">
        <v>594</v>
      </c>
      <c r="O2555" s="471">
        <v>950</v>
      </c>
      <c r="P2555" s="471"/>
      <c r="Q2555" s="471"/>
      <c r="R2555" s="84" t="s">
        <v>594</v>
      </c>
      <c r="S2555" s="471" t="s">
        <v>595</v>
      </c>
      <c r="T2555" s="471"/>
      <c r="U2555" s="471"/>
      <c r="V2555" s="84"/>
      <c r="W2555" s="84"/>
      <c r="X2555" s="84"/>
      <c r="Y2555" s="84"/>
      <c r="Z2555" s="90"/>
      <c r="AA2555" s="91"/>
      <c r="AB2555" s="91"/>
      <c r="AC2555" s="91">
        <f>TRUNC(TRUNC(D2555*K2555)/1000) * 1000*O2555*0.0000001</f>
        <v>37544.284999999996</v>
      </c>
      <c r="AD2555" s="92" t="s">
        <v>4</v>
      </c>
    </row>
    <row r="2556" spans="2:30" ht="19.7" customHeight="1">
      <c r="B2556" s="88" t="s">
        <v>596</v>
      </c>
      <c r="C2556" s="89" t="s">
        <v>597</v>
      </c>
      <c r="D2556" s="470">
        <v>31.8</v>
      </c>
      <c r="E2556" s="471"/>
      <c r="F2556" s="471"/>
      <c r="G2556" s="471"/>
      <c r="H2556" s="84" t="s">
        <v>598</v>
      </c>
      <c r="I2556" s="84" t="s">
        <v>594</v>
      </c>
      <c r="J2556" s="471">
        <f>[186]자재단가!R6</f>
        <v>1496</v>
      </c>
      <c r="K2556" s="471"/>
      <c r="L2556" s="471"/>
      <c r="M2556" s="471"/>
      <c r="N2556" s="84"/>
      <c r="O2556" s="84"/>
      <c r="P2556" s="84"/>
      <c r="Q2556" s="84"/>
      <c r="R2556" s="84"/>
      <c r="S2556" s="84"/>
      <c r="T2556" s="84"/>
      <c r="U2556" s="84"/>
      <c r="V2556" s="84"/>
      <c r="W2556" s="84"/>
      <c r="X2556" s="84"/>
      <c r="Y2556" s="84"/>
      <c r="Z2556" s="90"/>
      <c r="AA2556" s="91"/>
      <c r="AB2556" s="91">
        <f>TRUNC(D2556*J2556,0)</f>
        <v>47572</v>
      </c>
      <c r="AC2556" s="91"/>
      <c r="AD2556" s="92" t="s">
        <v>4</v>
      </c>
    </row>
    <row r="2557" spans="2:30" ht="19.7" customHeight="1">
      <c r="B2557" s="101" t="s">
        <v>903</v>
      </c>
      <c r="C2557" s="102" t="s">
        <v>600</v>
      </c>
      <c r="D2557" s="479">
        <v>63</v>
      </c>
      <c r="E2557" s="477"/>
      <c r="F2557" s="477"/>
      <c r="G2557" s="477"/>
      <c r="H2557" s="103" t="s">
        <v>601</v>
      </c>
      <c r="I2557" s="103" t="s">
        <v>594</v>
      </c>
      <c r="J2557" s="477">
        <f>AB2556</f>
        <v>47572</v>
      </c>
      <c r="K2557" s="477"/>
      <c r="L2557" s="477"/>
      <c r="M2557" s="477"/>
      <c r="N2557" s="103"/>
      <c r="O2557" s="103"/>
      <c r="P2557" s="103"/>
      <c r="Q2557" s="103"/>
      <c r="R2557" s="103"/>
      <c r="S2557" s="103"/>
      <c r="T2557" s="103"/>
      <c r="U2557" s="103"/>
      <c r="V2557" s="103"/>
      <c r="W2557" s="103"/>
      <c r="X2557" s="103"/>
      <c r="Y2557" s="103"/>
      <c r="Z2557" s="104"/>
      <c r="AA2557" s="105"/>
      <c r="AB2557" s="105">
        <f>TRUNC(D2557/100*J2557,0)</f>
        <v>29970</v>
      </c>
      <c r="AC2557" s="105"/>
      <c r="AD2557" s="106" t="s">
        <v>4</v>
      </c>
    </row>
    <row r="2558" spans="2:30" ht="19.7" customHeight="1">
      <c r="B2558" s="88" t="s">
        <v>1452</v>
      </c>
      <c r="C2558" s="89" t="s">
        <v>4</v>
      </c>
      <c r="D2558" s="472">
        <v>3</v>
      </c>
      <c r="E2558" s="471"/>
      <c r="F2558" s="471"/>
      <c r="G2558" s="84" t="s">
        <v>98</v>
      </c>
      <c r="H2558" s="84" t="s">
        <v>594</v>
      </c>
      <c r="I2558" s="471">
        <f>[186]노임단가!L67</f>
        <v>83617</v>
      </c>
      <c r="J2558" s="471"/>
      <c r="K2558" s="471"/>
      <c r="L2558" s="471"/>
      <c r="M2558" s="84" t="s">
        <v>594</v>
      </c>
      <c r="N2558" s="471" t="s">
        <v>1449</v>
      </c>
      <c r="O2558" s="471"/>
      <c r="P2558" s="471"/>
      <c r="Q2558" s="471"/>
      <c r="R2558" s="471"/>
      <c r="S2558" s="471"/>
      <c r="T2558" s="471"/>
      <c r="U2558" s="471"/>
      <c r="V2558" s="471"/>
      <c r="W2558" s="84"/>
      <c r="X2558" s="84"/>
      <c r="Y2558" s="84"/>
      <c r="Z2558" s="90"/>
      <c r="AA2558" s="91">
        <f>TRUNC(D2558*I2558*[186]기계경비적용기준!E19,0)</f>
        <v>83617</v>
      </c>
      <c r="AB2558" s="91"/>
      <c r="AC2558" s="91"/>
      <c r="AD2558" s="92" t="s">
        <v>4</v>
      </c>
    </row>
    <row r="2559" spans="2:30" ht="19.7" customHeight="1">
      <c r="B2559" s="88" t="s">
        <v>4</v>
      </c>
      <c r="C2559" s="89" t="s">
        <v>4</v>
      </c>
      <c r="D2559" s="84"/>
      <c r="E2559" s="84"/>
      <c r="F2559" s="84"/>
      <c r="G2559" s="84"/>
      <c r="H2559" s="84"/>
      <c r="I2559" s="84"/>
      <c r="J2559" s="84"/>
      <c r="K2559" s="84"/>
      <c r="L2559" s="84"/>
      <c r="M2559" s="84"/>
      <c r="N2559" s="84"/>
      <c r="O2559" s="84"/>
      <c r="P2559" s="84"/>
      <c r="Q2559" s="84"/>
      <c r="R2559" s="84"/>
      <c r="S2559" s="84"/>
      <c r="T2559" s="84"/>
      <c r="U2559" s="84"/>
      <c r="V2559" s="84"/>
      <c r="W2559" s="84"/>
      <c r="X2559" s="84"/>
      <c r="Y2559" s="84"/>
      <c r="Z2559" s="90"/>
      <c r="AA2559" s="91"/>
      <c r="AB2559" s="91"/>
      <c r="AC2559" s="91"/>
      <c r="AD2559" s="92" t="s">
        <v>4</v>
      </c>
    </row>
    <row r="2560" spans="2:30" ht="19.7" customHeight="1">
      <c r="B2560" s="82" t="s">
        <v>1598</v>
      </c>
      <c r="C2560" s="83" t="s">
        <v>1599</v>
      </c>
      <c r="D2560" s="84"/>
      <c r="E2560" s="84"/>
      <c r="F2560" s="84"/>
      <c r="G2560" s="84"/>
      <c r="H2560" s="84"/>
      <c r="I2560" s="84"/>
      <c r="J2560" s="84"/>
      <c r="K2560" s="84"/>
      <c r="L2560" s="84"/>
      <c r="M2560" s="84"/>
      <c r="N2560" s="84"/>
      <c r="O2560" s="84"/>
      <c r="P2560" s="84"/>
      <c r="Q2560" s="84"/>
      <c r="R2560" s="84"/>
      <c r="S2560" s="84"/>
      <c r="T2560" s="84"/>
      <c r="U2560" s="84"/>
      <c r="V2560" s="84"/>
      <c r="W2560" s="84"/>
      <c r="X2560" s="84"/>
      <c r="Y2560" s="84"/>
      <c r="Z2560" s="85" t="str">
        <f>TEXT(AA2560+AB2560+AC2560,"#,##0")</f>
        <v>177,798</v>
      </c>
      <c r="AA2560" s="86">
        <f>TRUNC(AA2561+AA2562+AA2563+AA2564)</f>
        <v>62712</v>
      </c>
      <c r="AB2560" s="86">
        <f>TRUNC(AB2561+AB2562+AB2563+AB2564)</f>
        <v>77542</v>
      </c>
      <c r="AC2560" s="86">
        <f>TRUNC(AC2561+AC2562+AC2563+AC2564)</f>
        <v>37544</v>
      </c>
      <c r="AD2560" s="87"/>
    </row>
    <row r="2561" spans="2:30" ht="19.7" customHeight="1">
      <c r="B2561" s="88" t="s">
        <v>592</v>
      </c>
      <c r="C2561" s="89" t="s">
        <v>4</v>
      </c>
      <c r="D2561" s="471">
        <v>342672</v>
      </c>
      <c r="E2561" s="471"/>
      <c r="F2561" s="471"/>
      <c r="G2561" s="471"/>
      <c r="H2561" s="471"/>
      <c r="I2561" s="471" t="s">
        <v>593</v>
      </c>
      <c r="J2561" s="471"/>
      <c r="K2561" s="476">
        <f>[186]기계경비적용기준!D7</f>
        <v>1153.3</v>
      </c>
      <c r="L2561" s="471"/>
      <c r="M2561" s="471"/>
      <c r="N2561" s="84" t="s">
        <v>594</v>
      </c>
      <c r="O2561" s="471">
        <v>950</v>
      </c>
      <c r="P2561" s="471"/>
      <c r="Q2561" s="471"/>
      <c r="R2561" s="84" t="s">
        <v>594</v>
      </c>
      <c r="S2561" s="471" t="s">
        <v>595</v>
      </c>
      <c r="T2561" s="471"/>
      <c r="U2561" s="471"/>
      <c r="V2561" s="84"/>
      <c r="W2561" s="84"/>
      <c r="X2561" s="84"/>
      <c r="Y2561" s="84"/>
      <c r="Z2561" s="90"/>
      <c r="AA2561" s="91"/>
      <c r="AB2561" s="91"/>
      <c r="AC2561" s="91">
        <f>TRUNC(TRUNC(D2561*K2561)/1000) * 1000*O2561*0.0000001</f>
        <v>37544.284999999996</v>
      </c>
      <c r="AD2561" s="92" t="s">
        <v>4</v>
      </c>
    </row>
    <row r="2562" spans="2:30" ht="19.7" customHeight="1">
      <c r="B2562" s="88" t="s">
        <v>596</v>
      </c>
      <c r="C2562" s="89" t="s">
        <v>597</v>
      </c>
      <c r="D2562" s="470">
        <v>31.8</v>
      </c>
      <c r="E2562" s="471"/>
      <c r="F2562" s="471"/>
      <c r="G2562" s="471"/>
      <c r="H2562" s="84" t="s">
        <v>598</v>
      </c>
      <c r="I2562" s="84" t="s">
        <v>594</v>
      </c>
      <c r="J2562" s="471">
        <f>[186]자재단가!R6</f>
        <v>1496</v>
      </c>
      <c r="K2562" s="471"/>
      <c r="L2562" s="471"/>
      <c r="M2562" s="471"/>
      <c r="N2562" s="84"/>
      <c r="O2562" s="84"/>
      <c r="P2562" s="84"/>
      <c r="Q2562" s="84"/>
      <c r="R2562" s="84"/>
      <c r="S2562" s="84"/>
      <c r="T2562" s="84"/>
      <c r="U2562" s="84"/>
      <c r="V2562" s="84"/>
      <c r="W2562" s="84"/>
      <c r="X2562" s="84"/>
      <c r="Y2562" s="84"/>
      <c r="Z2562" s="90"/>
      <c r="AA2562" s="91"/>
      <c r="AB2562" s="91">
        <f>TRUNC(D2562*J2562,0)</f>
        <v>47572</v>
      </c>
      <c r="AC2562" s="91"/>
      <c r="AD2562" s="92" t="s">
        <v>4</v>
      </c>
    </row>
    <row r="2563" spans="2:30" ht="19.7" customHeight="1">
      <c r="B2563" s="88" t="s">
        <v>903</v>
      </c>
      <c r="C2563" s="89" t="s">
        <v>600</v>
      </c>
      <c r="D2563" s="470">
        <v>63</v>
      </c>
      <c r="E2563" s="471"/>
      <c r="F2563" s="471"/>
      <c r="G2563" s="471"/>
      <c r="H2563" s="84" t="s">
        <v>601</v>
      </c>
      <c r="I2563" s="84" t="s">
        <v>594</v>
      </c>
      <c r="J2563" s="471">
        <f>AB2562</f>
        <v>47572</v>
      </c>
      <c r="K2563" s="471"/>
      <c r="L2563" s="471"/>
      <c r="M2563" s="471"/>
      <c r="N2563" s="84"/>
      <c r="O2563" s="84"/>
      <c r="P2563" s="84"/>
      <c r="Q2563" s="84"/>
      <c r="R2563" s="84"/>
      <c r="S2563" s="84"/>
      <c r="T2563" s="84"/>
      <c r="U2563" s="84"/>
      <c r="V2563" s="84"/>
      <c r="W2563" s="84"/>
      <c r="X2563" s="84"/>
      <c r="Y2563" s="84"/>
      <c r="Z2563" s="90"/>
      <c r="AA2563" s="91"/>
      <c r="AB2563" s="91">
        <f>TRUNC(D2563/100*J2563,0)</f>
        <v>29970</v>
      </c>
      <c r="AC2563" s="91"/>
      <c r="AD2563" s="92" t="s">
        <v>4</v>
      </c>
    </row>
    <row r="2564" spans="2:30" ht="19.7" customHeight="1">
      <c r="B2564" s="88" t="s">
        <v>1452</v>
      </c>
      <c r="C2564" s="89" t="s">
        <v>4</v>
      </c>
      <c r="D2564" s="472">
        <v>3</v>
      </c>
      <c r="E2564" s="471"/>
      <c r="F2564" s="471"/>
      <c r="G2564" s="84" t="s">
        <v>98</v>
      </c>
      <c r="H2564" s="84" t="s">
        <v>594</v>
      </c>
      <c r="I2564" s="471">
        <f>[186]노임단가!L67</f>
        <v>83617</v>
      </c>
      <c r="J2564" s="471"/>
      <c r="K2564" s="471"/>
      <c r="L2564" s="471"/>
      <c r="M2564" s="84" t="s">
        <v>594</v>
      </c>
      <c r="N2564" s="471" t="s">
        <v>1480</v>
      </c>
      <c r="O2564" s="471"/>
      <c r="P2564" s="471"/>
      <c r="Q2564" s="471"/>
      <c r="R2564" s="471"/>
      <c r="S2564" s="471"/>
      <c r="T2564" s="471"/>
      <c r="U2564" s="471"/>
      <c r="V2564" s="471"/>
      <c r="W2564" s="84"/>
      <c r="X2564" s="84"/>
      <c r="Y2564" s="84"/>
      <c r="Z2564" s="90"/>
      <c r="AA2564" s="91">
        <f>TRUNC(D2564*I2564*[186]기계경비적용기준!E20,0)</f>
        <v>62712</v>
      </c>
      <c r="AB2564" s="91"/>
      <c r="AC2564" s="91"/>
      <c r="AD2564" s="92" t="s">
        <v>4</v>
      </c>
    </row>
    <row r="2565" spans="2:30" ht="19.7" customHeight="1">
      <c r="B2565" s="88" t="s">
        <v>4</v>
      </c>
      <c r="C2565" s="89" t="s">
        <v>4</v>
      </c>
      <c r="D2565" s="84"/>
      <c r="E2565" s="84"/>
      <c r="F2565" s="84"/>
      <c r="G2565" s="84"/>
      <c r="H2565" s="84"/>
      <c r="I2565" s="84"/>
      <c r="J2565" s="84"/>
      <c r="K2565" s="84"/>
      <c r="L2565" s="84"/>
      <c r="M2565" s="84"/>
      <c r="N2565" s="84"/>
      <c r="O2565" s="84"/>
      <c r="P2565" s="84"/>
      <c r="Q2565" s="84"/>
      <c r="R2565" s="84"/>
      <c r="S2565" s="84"/>
      <c r="T2565" s="84"/>
      <c r="U2565" s="84"/>
      <c r="V2565" s="84"/>
      <c r="W2565" s="84"/>
      <c r="X2565" s="84"/>
      <c r="Y2565" s="84"/>
      <c r="Z2565" s="90"/>
      <c r="AA2565" s="91"/>
      <c r="AB2565" s="91"/>
      <c r="AC2565" s="91"/>
      <c r="AD2565" s="92" t="s">
        <v>4</v>
      </c>
    </row>
    <row r="2566" spans="2:30" ht="19.7" customHeight="1">
      <c r="B2566" s="82" t="s">
        <v>1600</v>
      </c>
      <c r="C2566" s="83" t="s">
        <v>1601</v>
      </c>
      <c r="D2566" s="84"/>
      <c r="E2566" s="84"/>
      <c r="F2566" s="84"/>
      <c r="G2566" s="84"/>
      <c r="H2566" s="84"/>
      <c r="I2566" s="84"/>
      <c r="J2566" s="84"/>
      <c r="K2566" s="84"/>
      <c r="L2566" s="84"/>
      <c r="M2566" s="84"/>
      <c r="N2566" s="84"/>
      <c r="O2566" s="84"/>
      <c r="P2566" s="84"/>
      <c r="Q2566" s="84"/>
      <c r="R2566" s="84"/>
      <c r="S2566" s="84"/>
      <c r="T2566" s="84"/>
      <c r="U2566" s="84"/>
      <c r="V2566" s="84"/>
      <c r="W2566" s="84"/>
      <c r="X2566" s="84"/>
      <c r="Y2566" s="84"/>
      <c r="Z2566" s="85" t="str">
        <f>TEXT(AA2566+AB2566+AC2566,"#,##0")</f>
        <v>190,360</v>
      </c>
      <c r="AA2566" s="86">
        <f>TRUNC(AA2567+AA2568+AA2569+AA2570)</f>
        <v>52260</v>
      </c>
      <c r="AB2566" s="86">
        <f>TRUNC(AB2567+AB2568+AB2569+AB2570)</f>
        <v>92905</v>
      </c>
      <c r="AC2566" s="86">
        <f>TRUNC(AC2567+AC2568+AC2569+AC2570)</f>
        <v>45195</v>
      </c>
      <c r="AD2566" s="87"/>
    </row>
    <row r="2567" spans="2:30" ht="19.7" customHeight="1">
      <c r="B2567" s="88" t="s">
        <v>592</v>
      </c>
      <c r="C2567" s="89" t="s">
        <v>4</v>
      </c>
      <c r="D2567" s="471">
        <v>412501</v>
      </c>
      <c r="E2567" s="471"/>
      <c r="F2567" s="471"/>
      <c r="G2567" s="471"/>
      <c r="H2567" s="471"/>
      <c r="I2567" s="471" t="s">
        <v>593</v>
      </c>
      <c r="J2567" s="471"/>
      <c r="K2567" s="476">
        <f>[186]기계경비적용기준!D7</f>
        <v>1153.3</v>
      </c>
      <c r="L2567" s="471"/>
      <c r="M2567" s="471"/>
      <c r="N2567" s="84" t="s">
        <v>594</v>
      </c>
      <c r="O2567" s="471">
        <v>950</v>
      </c>
      <c r="P2567" s="471"/>
      <c r="Q2567" s="471"/>
      <c r="R2567" s="84" t="s">
        <v>594</v>
      </c>
      <c r="S2567" s="471" t="s">
        <v>595</v>
      </c>
      <c r="T2567" s="471"/>
      <c r="U2567" s="471"/>
      <c r="V2567" s="84"/>
      <c r="W2567" s="84"/>
      <c r="X2567" s="84"/>
      <c r="Y2567" s="84"/>
      <c r="Z2567" s="90"/>
      <c r="AA2567" s="91"/>
      <c r="AB2567" s="91"/>
      <c r="AC2567" s="91">
        <f>TRUNC(TRUNC(D2567*K2567)/1000) * 1000*O2567*0.0000001</f>
        <v>45195.014999999999</v>
      </c>
      <c r="AD2567" s="92" t="s">
        <v>4</v>
      </c>
    </row>
    <row r="2568" spans="2:30" ht="19.7" customHeight="1">
      <c r="B2568" s="88" t="s">
        <v>596</v>
      </c>
      <c r="C2568" s="89" t="s">
        <v>597</v>
      </c>
      <c r="D2568" s="470">
        <v>38.1</v>
      </c>
      <c r="E2568" s="471"/>
      <c r="F2568" s="471"/>
      <c r="G2568" s="471"/>
      <c r="H2568" s="84" t="s">
        <v>598</v>
      </c>
      <c r="I2568" s="84" t="s">
        <v>594</v>
      </c>
      <c r="J2568" s="471">
        <f>[186]자재단가!R6</f>
        <v>1496</v>
      </c>
      <c r="K2568" s="471"/>
      <c r="L2568" s="471"/>
      <c r="M2568" s="471"/>
      <c r="N2568" s="84"/>
      <c r="O2568" s="84"/>
      <c r="P2568" s="84"/>
      <c r="Q2568" s="84"/>
      <c r="R2568" s="84"/>
      <c r="S2568" s="84"/>
      <c r="T2568" s="84"/>
      <c r="U2568" s="84"/>
      <c r="V2568" s="84"/>
      <c r="W2568" s="84"/>
      <c r="X2568" s="84"/>
      <c r="Y2568" s="84"/>
      <c r="Z2568" s="90"/>
      <c r="AA2568" s="91"/>
      <c r="AB2568" s="91">
        <f>TRUNC(D2568*J2568,0)</f>
        <v>56997</v>
      </c>
      <c r="AC2568" s="91"/>
      <c r="AD2568" s="92" t="s">
        <v>4</v>
      </c>
    </row>
    <row r="2569" spans="2:30" ht="19.7" customHeight="1">
      <c r="B2569" s="88" t="s">
        <v>903</v>
      </c>
      <c r="C2569" s="89" t="s">
        <v>600</v>
      </c>
      <c r="D2569" s="470">
        <v>63</v>
      </c>
      <c r="E2569" s="471"/>
      <c r="F2569" s="471"/>
      <c r="G2569" s="471"/>
      <c r="H2569" s="84" t="s">
        <v>601</v>
      </c>
      <c r="I2569" s="84" t="s">
        <v>594</v>
      </c>
      <c r="J2569" s="471">
        <f>AB2568</f>
        <v>56997</v>
      </c>
      <c r="K2569" s="471"/>
      <c r="L2569" s="471"/>
      <c r="M2569" s="471"/>
      <c r="N2569" s="84"/>
      <c r="O2569" s="84"/>
      <c r="P2569" s="84"/>
      <c r="Q2569" s="84"/>
      <c r="R2569" s="84"/>
      <c r="S2569" s="84"/>
      <c r="T2569" s="84"/>
      <c r="U2569" s="84"/>
      <c r="V2569" s="84"/>
      <c r="W2569" s="84"/>
      <c r="X2569" s="84"/>
      <c r="Y2569" s="84"/>
      <c r="Z2569" s="90"/>
      <c r="AA2569" s="91"/>
      <c r="AB2569" s="91">
        <f>TRUNC(D2569/100*J2569,0)</f>
        <v>35908</v>
      </c>
      <c r="AC2569" s="91"/>
      <c r="AD2569" s="92" t="s">
        <v>4</v>
      </c>
    </row>
    <row r="2570" spans="2:30" ht="19.7" customHeight="1">
      <c r="B2570" s="88" t="s">
        <v>1452</v>
      </c>
      <c r="C2570" s="89" t="s">
        <v>4</v>
      </c>
      <c r="D2570" s="472">
        <v>3</v>
      </c>
      <c r="E2570" s="471"/>
      <c r="F2570" s="471"/>
      <c r="G2570" s="84" t="s">
        <v>98</v>
      </c>
      <c r="H2570" s="84" t="s">
        <v>594</v>
      </c>
      <c r="I2570" s="471">
        <f>[186]노임단가!L67</f>
        <v>83617</v>
      </c>
      <c r="J2570" s="471"/>
      <c r="K2570" s="471"/>
      <c r="L2570" s="471"/>
      <c r="M2570" s="84" t="s">
        <v>594</v>
      </c>
      <c r="N2570" s="471" t="s">
        <v>603</v>
      </c>
      <c r="O2570" s="471"/>
      <c r="P2570" s="471"/>
      <c r="Q2570" s="471"/>
      <c r="R2570" s="471"/>
      <c r="S2570" s="471"/>
      <c r="T2570" s="471"/>
      <c r="U2570" s="471"/>
      <c r="V2570" s="471"/>
      <c r="W2570" s="84"/>
      <c r="X2570" s="84"/>
      <c r="Y2570" s="84"/>
      <c r="Z2570" s="90"/>
      <c r="AA2570" s="91">
        <f>TRUNC(D2570*I2570*[186]기계경비적용기준!E18,0)</f>
        <v>52260</v>
      </c>
      <c r="AB2570" s="91"/>
      <c r="AC2570" s="91"/>
      <c r="AD2570" s="92" t="s">
        <v>4</v>
      </c>
    </row>
    <row r="2571" spans="2:30" ht="19.7" customHeight="1">
      <c r="B2571" s="88" t="s">
        <v>4</v>
      </c>
      <c r="C2571" s="89" t="s">
        <v>4</v>
      </c>
      <c r="D2571" s="84"/>
      <c r="E2571" s="84"/>
      <c r="F2571" s="84"/>
      <c r="G2571" s="84"/>
      <c r="H2571" s="84"/>
      <c r="I2571" s="84"/>
      <c r="J2571" s="84"/>
      <c r="K2571" s="84"/>
      <c r="L2571" s="84"/>
      <c r="M2571" s="84"/>
      <c r="N2571" s="84"/>
      <c r="O2571" s="84"/>
      <c r="P2571" s="84"/>
      <c r="Q2571" s="84"/>
      <c r="R2571" s="84"/>
      <c r="S2571" s="84"/>
      <c r="T2571" s="84"/>
      <c r="U2571" s="84"/>
      <c r="V2571" s="84"/>
      <c r="W2571" s="84"/>
      <c r="X2571" s="84"/>
      <c r="Y2571" s="84"/>
      <c r="Z2571" s="90"/>
      <c r="AA2571" s="91"/>
      <c r="AB2571" s="91"/>
      <c r="AC2571" s="91"/>
      <c r="AD2571" s="92" t="s">
        <v>4</v>
      </c>
    </row>
    <row r="2572" spans="2:30" ht="19.7" customHeight="1">
      <c r="B2572" s="82" t="s">
        <v>1602</v>
      </c>
      <c r="C2572" s="83" t="s">
        <v>1603</v>
      </c>
      <c r="D2572" s="84"/>
      <c r="E2572" s="84"/>
      <c r="F2572" s="84"/>
      <c r="G2572" s="84"/>
      <c r="H2572" s="84"/>
      <c r="I2572" s="84"/>
      <c r="J2572" s="84"/>
      <c r="K2572" s="84"/>
      <c r="L2572" s="84"/>
      <c r="M2572" s="84"/>
      <c r="N2572" s="84"/>
      <c r="O2572" s="84"/>
      <c r="P2572" s="84"/>
      <c r="Q2572" s="84"/>
      <c r="R2572" s="84"/>
      <c r="S2572" s="84"/>
      <c r="T2572" s="84"/>
      <c r="U2572" s="84"/>
      <c r="V2572" s="84"/>
      <c r="W2572" s="84"/>
      <c r="X2572" s="84"/>
      <c r="Y2572" s="84"/>
      <c r="Z2572" s="85" t="str">
        <f>TEXT(AA2572+AB2572+AC2572,"#,##0")</f>
        <v>221,717</v>
      </c>
      <c r="AA2572" s="86">
        <f>TRUNC(AA2573+AA2574+AA2575+AA2576)</f>
        <v>83617</v>
      </c>
      <c r="AB2572" s="86">
        <f>TRUNC(AB2573+AB2574+AB2575+AB2576)</f>
        <v>92905</v>
      </c>
      <c r="AC2572" s="86">
        <f>TRUNC(AC2573+AC2574+AC2575+AC2576)</f>
        <v>45195</v>
      </c>
      <c r="AD2572" s="87"/>
    </row>
    <row r="2573" spans="2:30" ht="19.7" customHeight="1">
      <c r="B2573" s="88" t="s">
        <v>592</v>
      </c>
      <c r="C2573" s="89" t="s">
        <v>4</v>
      </c>
      <c r="D2573" s="471">
        <v>412501</v>
      </c>
      <c r="E2573" s="471"/>
      <c r="F2573" s="471"/>
      <c r="G2573" s="471"/>
      <c r="H2573" s="471"/>
      <c r="I2573" s="471" t="s">
        <v>593</v>
      </c>
      <c r="J2573" s="471"/>
      <c r="K2573" s="476">
        <f>[186]기계경비적용기준!D7</f>
        <v>1153.3</v>
      </c>
      <c r="L2573" s="471"/>
      <c r="M2573" s="471"/>
      <c r="N2573" s="84" t="s">
        <v>594</v>
      </c>
      <c r="O2573" s="471">
        <v>950</v>
      </c>
      <c r="P2573" s="471"/>
      <c r="Q2573" s="471"/>
      <c r="R2573" s="84" t="s">
        <v>594</v>
      </c>
      <c r="S2573" s="471" t="s">
        <v>595</v>
      </c>
      <c r="T2573" s="471"/>
      <c r="U2573" s="471"/>
      <c r="V2573" s="84"/>
      <c r="W2573" s="84"/>
      <c r="X2573" s="84"/>
      <c r="Y2573" s="84"/>
      <c r="Z2573" s="90"/>
      <c r="AA2573" s="91"/>
      <c r="AB2573" s="91"/>
      <c r="AC2573" s="91">
        <f>TRUNC(TRUNC(D2573*K2573)/1000) * 1000*O2573*0.0000001</f>
        <v>45195.014999999999</v>
      </c>
      <c r="AD2573" s="92" t="s">
        <v>4</v>
      </c>
    </row>
    <row r="2574" spans="2:30" ht="19.7" customHeight="1">
      <c r="B2574" s="88" t="s">
        <v>596</v>
      </c>
      <c r="C2574" s="89" t="s">
        <v>597</v>
      </c>
      <c r="D2574" s="470">
        <v>38.1</v>
      </c>
      <c r="E2574" s="471"/>
      <c r="F2574" s="471"/>
      <c r="G2574" s="471"/>
      <c r="H2574" s="84" t="s">
        <v>598</v>
      </c>
      <c r="I2574" s="84" t="s">
        <v>594</v>
      </c>
      <c r="J2574" s="471">
        <f>[186]자재단가!R6</f>
        <v>1496</v>
      </c>
      <c r="K2574" s="471"/>
      <c r="L2574" s="471"/>
      <c r="M2574" s="471"/>
      <c r="N2574" s="84"/>
      <c r="O2574" s="84"/>
      <c r="P2574" s="84"/>
      <c r="Q2574" s="84"/>
      <c r="R2574" s="84"/>
      <c r="S2574" s="84"/>
      <c r="T2574" s="84"/>
      <c r="U2574" s="84"/>
      <c r="V2574" s="84"/>
      <c r="W2574" s="84"/>
      <c r="X2574" s="84"/>
      <c r="Y2574" s="84"/>
      <c r="Z2574" s="90"/>
      <c r="AA2574" s="91"/>
      <c r="AB2574" s="91">
        <f>TRUNC(D2574*J2574,0)</f>
        <v>56997</v>
      </c>
      <c r="AC2574" s="91"/>
      <c r="AD2574" s="92" t="s">
        <v>4</v>
      </c>
    </row>
    <row r="2575" spans="2:30" ht="19.7" customHeight="1">
      <c r="B2575" s="88" t="s">
        <v>903</v>
      </c>
      <c r="C2575" s="89" t="s">
        <v>600</v>
      </c>
      <c r="D2575" s="470">
        <v>63</v>
      </c>
      <c r="E2575" s="471"/>
      <c r="F2575" s="471"/>
      <c r="G2575" s="471"/>
      <c r="H2575" s="84" t="s">
        <v>601</v>
      </c>
      <c r="I2575" s="84" t="s">
        <v>594</v>
      </c>
      <c r="J2575" s="471">
        <f>AB2574</f>
        <v>56997</v>
      </c>
      <c r="K2575" s="471"/>
      <c r="L2575" s="471"/>
      <c r="M2575" s="471"/>
      <c r="N2575" s="84"/>
      <c r="O2575" s="84"/>
      <c r="P2575" s="84"/>
      <c r="Q2575" s="84"/>
      <c r="R2575" s="84"/>
      <c r="S2575" s="84"/>
      <c r="T2575" s="84"/>
      <c r="U2575" s="84"/>
      <c r="V2575" s="84"/>
      <c r="W2575" s="84"/>
      <c r="X2575" s="84"/>
      <c r="Y2575" s="84"/>
      <c r="Z2575" s="90"/>
      <c r="AA2575" s="91"/>
      <c r="AB2575" s="91">
        <f>TRUNC(D2575/100*J2575,0)</f>
        <v>35908</v>
      </c>
      <c r="AC2575" s="91"/>
      <c r="AD2575" s="92" t="s">
        <v>4</v>
      </c>
    </row>
    <row r="2576" spans="2:30" ht="19.7" customHeight="1">
      <c r="B2576" s="88" t="s">
        <v>1452</v>
      </c>
      <c r="C2576" s="89" t="s">
        <v>4</v>
      </c>
      <c r="D2576" s="472">
        <v>3</v>
      </c>
      <c r="E2576" s="471"/>
      <c r="F2576" s="471"/>
      <c r="G2576" s="84" t="s">
        <v>98</v>
      </c>
      <c r="H2576" s="84" t="s">
        <v>594</v>
      </c>
      <c r="I2576" s="471">
        <f>[186]노임단가!L67</f>
        <v>83617</v>
      </c>
      <c r="J2576" s="471"/>
      <c r="K2576" s="471"/>
      <c r="L2576" s="471"/>
      <c r="M2576" s="84" t="s">
        <v>594</v>
      </c>
      <c r="N2576" s="471" t="s">
        <v>1449</v>
      </c>
      <c r="O2576" s="471"/>
      <c r="P2576" s="471"/>
      <c r="Q2576" s="471"/>
      <c r="R2576" s="471"/>
      <c r="S2576" s="471"/>
      <c r="T2576" s="471"/>
      <c r="U2576" s="471"/>
      <c r="V2576" s="471"/>
      <c r="W2576" s="84"/>
      <c r="X2576" s="84"/>
      <c r="Y2576" s="84"/>
      <c r="Z2576" s="90"/>
      <c r="AA2576" s="91">
        <f>TRUNC(D2576*I2576*[186]기계경비적용기준!E19,0)</f>
        <v>83617</v>
      </c>
      <c r="AB2576" s="91"/>
      <c r="AC2576" s="91"/>
      <c r="AD2576" s="92" t="s">
        <v>4</v>
      </c>
    </row>
    <row r="2577" spans="2:30" ht="19.7" customHeight="1">
      <c r="B2577" s="88" t="s">
        <v>4</v>
      </c>
      <c r="C2577" s="89" t="s">
        <v>4</v>
      </c>
      <c r="D2577" s="84"/>
      <c r="E2577" s="84"/>
      <c r="F2577" s="84"/>
      <c r="G2577" s="84"/>
      <c r="H2577" s="84"/>
      <c r="I2577" s="84"/>
      <c r="J2577" s="84"/>
      <c r="K2577" s="84"/>
      <c r="L2577" s="84"/>
      <c r="M2577" s="84"/>
      <c r="N2577" s="84"/>
      <c r="O2577" s="84"/>
      <c r="P2577" s="84"/>
      <c r="Q2577" s="84"/>
      <c r="R2577" s="84"/>
      <c r="S2577" s="84"/>
      <c r="T2577" s="84"/>
      <c r="U2577" s="84"/>
      <c r="V2577" s="84"/>
      <c r="W2577" s="84"/>
      <c r="X2577" s="84"/>
      <c r="Y2577" s="84"/>
      <c r="Z2577" s="90"/>
      <c r="AA2577" s="91"/>
      <c r="AB2577" s="91"/>
      <c r="AC2577" s="91"/>
      <c r="AD2577" s="92" t="s">
        <v>4</v>
      </c>
    </row>
    <row r="2578" spans="2:30" ht="19.7" customHeight="1">
      <c r="B2578" s="82" t="s">
        <v>1604</v>
      </c>
      <c r="C2578" s="83" t="s">
        <v>1605</v>
      </c>
      <c r="D2578" s="84"/>
      <c r="E2578" s="84"/>
      <c r="F2578" s="84"/>
      <c r="G2578" s="84"/>
      <c r="H2578" s="84"/>
      <c r="I2578" s="84"/>
      <c r="J2578" s="84"/>
      <c r="K2578" s="84"/>
      <c r="L2578" s="84"/>
      <c r="M2578" s="84"/>
      <c r="N2578" s="84"/>
      <c r="O2578" s="84"/>
      <c r="P2578" s="84"/>
      <c r="Q2578" s="84"/>
      <c r="R2578" s="84"/>
      <c r="S2578" s="84"/>
      <c r="T2578" s="84"/>
      <c r="U2578" s="84"/>
      <c r="V2578" s="84"/>
      <c r="W2578" s="84"/>
      <c r="X2578" s="84"/>
      <c r="Y2578" s="84"/>
      <c r="Z2578" s="85" t="str">
        <f>TEXT(AA2578+AB2578+AC2578,"#,##0")</f>
        <v>200,812</v>
      </c>
      <c r="AA2578" s="86">
        <f>TRUNC(AA2579+AA2580+AA2581+AA2582)</f>
        <v>62712</v>
      </c>
      <c r="AB2578" s="86">
        <f>TRUNC(AB2579+AB2580+AB2581+AB2582)</f>
        <v>92905</v>
      </c>
      <c r="AC2578" s="86">
        <f>TRUNC(AC2579+AC2580+AC2581+AC2582)</f>
        <v>45195</v>
      </c>
      <c r="AD2578" s="87"/>
    </row>
    <row r="2579" spans="2:30" ht="19.7" customHeight="1">
      <c r="B2579" s="88" t="s">
        <v>592</v>
      </c>
      <c r="C2579" s="89" t="s">
        <v>4</v>
      </c>
      <c r="D2579" s="471">
        <v>412502</v>
      </c>
      <c r="E2579" s="471"/>
      <c r="F2579" s="471"/>
      <c r="G2579" s="471"/>
      <c r="H2579" s="471"/>
      <c r="I2579" s="471" t="s">
        <v>593</v>
      </c>
      <c r="J2579" s="471"/>
      <c r="K2579" s="476">
        <f>[186]기계경비적용기준!D7</f>
        <v>1153.3</v>
      </c>
      <c r="L2579" s="471"/>
      <c r="M2579" s="471"/>
      <c r="N2579" s="84" t="s">
        <v>594</v>
      </c>
      <c r="O2579" s="471">
        <v>950</v>
      </c>
      <c r="P2579" s="471"/>
      <c r="Q2579" s="471"/>
      <c r="R2579" s="84" t="s">
        <v>594</v>
      </c>
      <c r="S2579" s="471" t="s">
        <v>595</v>
      </c>
      <c r="T2579" s="471"/>
      <c r="U2579" s="471"/>
      <c r="V2579" s="84"/>
      <c r="W2579" s="84"/>
      <c r="X2579" s="84"/>
      <c r="Y2579" s="84"/>
      <c r="Z2579" s="90"/>
      <c r="AA2579" s="91"/>
      <c r="AB2579" s="91"/>
      <c r="AC2579" s="91">
        <f>TRUNC(TRUNC(D2579*K2579)/1000) * 1000*O2579*0.0000001</f>
        <v>45195.11</v>
      </c>
      <c r="AD2579" s="92" t="s">
        <v>4</v>
      </c>
    </row>
    <row r="2580" spans="2:30" ht="19.7" customHeight="1">
      <c r="B2580" s="88" t="s">
        <v>596</v>
      </c>
      <c r="C2580" s="89" t="s">
        <v>597</v>
      </c>
      <c r="D2580" s="470">
        <v>38.1</v>
      </c>
      <c r="E2580" s="471"/>
      <c r="F2580" s="471"/>
      <c r="G2580" s="471"/>
      <c r="H2580" s="84" t="s">
        <v>598</v>
      </c>
      <c r="I2580" s="84" t="s">
        <v>594</v>
      </c>
      <c r="J2580" s="471">
        <f>[186]자재단가!R6</f>
        <v>1496</v>
      </c>
      <c r="K2580" s="471"/>
      <c r="L2580" s="471"/>
      <c r="M2580" s="471"/>
      <c r="N2580" s="84"/>
      <c r="O2580" s="84"/>
      <c r="P2580" s="84"/>
      <c r="Q2580" s="84"/>
      <c r="R2580" s="84"/>
      <c r="S2580" s="84"/>
      <c r="T2580" s="84"/>
      <c r="U2580" s="84"/>
      <c r="V2580" s="84"/>
      <c r="W2580" s="84"/>
      <c r="X2580" s="84"/>
      <c r="Y2580" s="84"/>
      <c r="Z2580" s="90"/>
      <c r="AA2580" s="91"/>
      <c r="AB2580" s="91">
        <f>TRUNC(D2580*J2580,0)</f>
        <v>56997</v>
      </c>
      <c r="AC2580" s="91"/>
      <c r="AD2580" s="92" t="s">
        <v>4</v>
      </c>
    </row>
    <row r="2581" spans="2:30" ht="19.7" customHeight="1">
      <c r="B2581" s="88" t="s">
        <v>903</v>
      </c>
      <c r="C2581" s="89" t="s">
        <v>600</v>
      </c>
      <c r="D2581" s="470">
        <v>63</v>
      </c>
      <c r="E2581" s="471"/>
      <c r="F2581" s="471"/>
      <c r="G2581" s="471"/>
      <c r="H2581" s="84" t="s">
        <v>601</v>
      </c>
      <c r="I2581" s="84" t="s">
        <v>594</v>
      </c>
      <c r="J2581" s="471">
        <f>AB2580</f>
        <v>56997</v>
      </c>
      <c r="K2581" s="471"/>
      <c r="L2581" s="471"/>
      <c r="M2581" s="471"/>
      <c r="N2581" s="84"/>
      <c r="O2581" s="84"/>
      <c r="P2581" s="84"/>
      <c r="Q2581" s="84"/>
      <c r="R2581" s="84"/>
      <c r="S2581" s="84"/>
      <c r="T2581" s="84"/>
      <c r="U2581" s="84"/>
      <c r="V2581" s="84"/>
      <c r="W2581" s="84"/>
      <c r="X2581" s="84"/>
      <c r="Y2581" s="84"/>
      <c r="Z2581" s="90"/>
      <c r="AA2581" s="91"/>
      <c r="AB2581" s="91">
        <f>TRUNC(D2581/100*J2581,0)</f>
        <v>35908</v>
      </c>
      <c r="AC2581" s="91"/>
      <c r="AD2581" s="92" t="s">
        <v>4</v>
      </c>
    </row>
    <row r="2582" spans="2:30" ht="19.7" customHeight="1">
      <c r="B2582" s="88" t="s">
        <v>1452</v>
      </c>
      <c r="C2582" s="89" t="s">
        <v>4</v>
      </c>
      <c r="D2582" s="472">
        <v>3</v>
      </c>
      <c r="E2582" s="471"/>
      <c r="F2582" s="471"/>
      <c r="G2582" s="84" t="s">
        <v>98</v>
      </c>
      <c r="H2582" s="84" t="s">
        <v>594</v>
      </c>
      <c r="I2582" s="471">
        <f>[186]노임단가!L67</f>
        <v>83617</v>
      </c>
      <c r="J2582" s="471"/>
      <c r="K2582" s="471"/>
      <c r="L2582" s="471"/>
      <c r="M2582" s="84" t="s">
        <v>594</v>
      </c>
      <c r="N2582" s="471" t="s">
        <v>1480</v>
      </c>
      <c r="O2582" s="471"/>
      <c r="P2582" s="471"/>
      <c r="Q2582" s="471"/>
      <c r="R2582" s="471"/>
      <c r="S2582" s="471"/>
      <c r="T2582" s="471"/>
      <c r="U2582" s="471"/>
      <c r="V2582" s="471"/>
      <c r="W2582" s="84"/>
      <c r="X2582" s="84"/>
      <c r="Y2582" s="84"/>
      <c r="Z2582" s="90"/>
      <c r="AA2582" s="91">
        <f>TRUNC(D2582*I2582*[186]기계경비적용기준!E20,0)</f>
        <v>62712</v>
      </c>
      <c r="AB2582" s="91"/>
      <c r="AC2582" s="91"/>
      <c r="AD2582" s="92" t="s">
        <v>4</v>
      </c>
    </row>
    <row r="2583" spans="2:30" ht="19.7" customHeight="1">
      <c r="B2583" s="101" t="s">
        <v>4</v>
      </c>
      <c r="C2583" s="102" t="s">
        <v>4</v>
      </c>
      <c r="D2583" s="103"/>
      <c r="E2583" s="103"/>
      <c r="F2583" s="103"/>
      <c r="G2583" s="103"/>
      <c r="H2583" s="103"/>
      <c r="I2583" s="103"/>
      <c r="J2583" s="103"/>
      <c r="K2583" s="103"/>
      <c r="L2583" s="103"/>
      <c r="M2583" s="103"/>
      <c r="N2583" s="103"/>
      <c r="O2583" s="103"/>
      <c r="P2583" s="103"/>
      <c r="Q2583" s="103"/>
      <c r="R2583" s="103"/>
      <c r="S2583" s="103"/>
      <c r="T2583" s="103"/>
      <c r="U2583" s="103"/>
      <c r="V2583" s="103"/>
      <c r="W2583" s="103"/>
      <c r="X2583" s="103"/>
      <c r="Y2583" s="103"/>
      <c r="Z2583" s="104"/>
      <c r="AA2583" s="105"/>
      <c r="AB2583" s="105"/>
      <c r="AC2583" s="105"/>
      <c r="AD2583" s="106" t="s">
        <v>4</v>
      </c>
    </row>
    <row r="2584" spans="2:30" ht="19.7" customHeight="1">
      <c r="B2584" s="82" t="s">
        <v>1606</v>
      </c>
      <c r="C2584" s="83" t="s">
        <v>1607</v>
      </c>
      <c r="D2584" s="84"/>
      <c r="E2584" s="84"/>
      <c r="F2584" s="84"/>
      <c r="G2584" s="84"/>
      <c r="H2584" s="84"/>
      <c r="I2584" s="84"/>
      <c r="J2584" s="84"/>
      <c r="K2584" s="84"/>
      <c r="L2584" s="84"/>
      <c r="M2584" s="84"/>
      <c r="N2584" s="84"/>
      <c r="O2584" s="84"/>
      <c r="P2584" s="84"/>
      <c r="Q2584" s="84"/>
      <c r="R2584" s="84"/>
      <c r="S2584" s="84"/>
      <c r="T2584" s="84"/>
      <c r="U2584" s="84"/>
      <c r="V2584" s="84"/>
      <c r="W2584" s="84"/>
      <c r="X2584" s="84"/>
      <c r="Y2584" s="84"/>
      <c r="Z2584" s="85" t="str">
        <f>TEXT(AA2584+AB2584+AC2584,"#,##0")</f>
        <v>227,478</v>
      </c>
      <c r="AA2584" s="86">
        <f>TRUNC(AA2585+AA2586+AA2587+AA2588)</f>
        <v>52260</v>
      </c>
      <c r="AB2584" s="86">
        <f>TRUNC(AB2585+AB2586+AB2587+AB2588)</f>
        <v>117777</v>
      </c>
      <c r="AC2584" s="86">
        <f>TRUNC(AC2585+AC2586+AC2587+AC2588)</f>
        <v>57441</v>
      </c>
      <c r="AD2584" s="87"/>
    </row>
    <row r="2585" spans="2:30" ht="19.7" customHeight="1">
      <c r="B2585" s="88" t="s">
        <v>592</v>
      </c>
      <c r="C2585" s="89" t="s">
        <v>4</v>
      </c>
      <c r="D2585" s="471">
        <v>524278</v>
      </c>
      <c r="E2585" s="471"/>
      <c r="F2585" s="471"/>
      <c r="G2585" s="471"/>
      <c r="H2585" s="471"/>
      <c r="I2585" s="471" t="s">
        <v>593</v>
      </c>
      <c r="J2585" s="471"/>
      <c r="K2585" s="476">
        <f>[186]기계경비적용기준!D7</f>
        <v>1153.3</v>
      </c>
      <c r="L2585" s="471"/>
      <c r="M2585" s="471"/>
      <c r="N2585" s="84" t="s">
        <v>594</v>
      </c>
      <c r="O2585" s="471">
        <v>950</v>
      </c>
      <c r="P2585" s="471"/>
      <c r="Q2585" s="471"/>
      <c r="R2585" s="84" t="s">
        <v>594</v>
      </c>
      <c r="S2585" s="471" t="s">
        <v>595</v>
      </c>
      <c r="T2585" s="471"/>
      <c r="U2585" s="471"/>
      <c r="V2585" s="84"/>
      <c r="W2585" s="84"/>
      <c r="X2585" s="84"/>
      <c r="Y2585" s="84"/>
      <c r="Z2585" s="90"/>
      <c r="AA2585" s="91"/>
      <c r="AB2585" s="91"/>
      <c r="AC2585" s="91">
        <f>TRUNC(TRUNC(D2585*K2585)/1000) * 1000*O2585*0.0000001</f>
        <v>57441.654999999999</v>
      </c>
      <c r="AD2585" s="92" t="s">
        <v>4</v>
      </c>
    </row>
    <row r="2586" spans="2:30" ht="19.7" customHeight="1">
      <c r="B2586" s="88" t="s">
        <v>596</v>
      </c>
      <c r="C2586" s="89" t="s">
        <v>597</v>
      </c>
      <c r="D2586" s="470">
        <v>48.3</v>
      </c>
      <c r="E2586" s="471"/>
      <c r="F2586" s="471"/>
      <c r="G2586" s="471"/>
      <c r="H2586" s="84" t="s">
        <v>598</v>
      </c>
      <c r="I2586" s="84" t="s">
        <v>594</v>
      </c>
      <c r="J2586" s="471">
        <f>[186]자재단가!R6</f>
        <v>1496</v>
      </c>
      <c r="K2586" s="471"/>
      <c r="L2586" s="471"/>
      <c r="M2586" s="471"/>
      <c r="N2586" s="84"/>
      <c r="O2586" s="84"/>
      <c r="P2586" s="84"/>
      <c r="Q2586" s="84"/>
      <c r="R2586" s="84"/>
      <c r="S2586" s="84"/>
      <c r="T2586" s="84"/>
      <c r="U2586" s="84"/>
      <c r="V2586" s="84"/>
      <c r="W2586" s="84"/>
      <c r="X2586" s="84"/>
      <c r="Y2586" s="84"/>
      <c r="Z2586" s="90"/>
      <c r="AA2586" s="91"/>
      <c r="AB2586" s="91">
        <f>TRUNC(D2586*J2586,0)</f>
        <v>72256</v>
      </c>
      <c r="AC2586" s="91"/>
      <c r="AD2586" s="92" t="s">
        <v>4</v>
      </c>
    </row>
    <row r="2587" spans="2:30" ht="19.7" customHeight="1">
      <c r="B2587" s="88" t="s">
        <v>903</v>
      </c>
      <c r="C2587" s="89" t="s">
        <v>600</v>
      </c>
      <c r="D2587" s="470">
        <v>63</v>
      </c>
      <c r="E2587" s="471"/>
      <c r="F2587" s="471"/>
      <c r="G2587" s="471"/>
      <c r="H2587" s="84" t="s">
        <v>601</v>
      </c>
      <c r="I2587" s="84" t="s">
        <v>594</v>
      </c>
      <c r="J2587" s="471">
        <f>AB2586</f>
        <v>72256</v>
      </c>
      <c r="K2587" s="471"/>
      <c r="L2587" s="471"/>
      <c r="M2587" s="471"/>
      <c r="N2587" s="84"/>
      <c r="O2587" s="84"/>
      <c r="P2587" s="84"/>
      <c r="Q2587" s="84"/>
      <c r="R2587" s="84"/>
      <c r="S2587" s="84"/>
      <c r="T2587" s="84"/>
      <c r="U2587" s="84"/>
      <c r="V2587" s="84"/>
      <c r="W2587" s="84"/>
      <c r="X2587" s="84"/>
      <c r="Y2587" s="84"/>
      <c r="Z2587" s="90"/>
      <c r="AA2587" s="91"/>
      <c r="AB2587" s="91">
        <f>TRUNC(D2587/100*J2587,0)</f>
        <v>45521</v>
      </c>
      <c r="AC2587" s="91"/>
      <c r="AD2587" s="92" t="s">
        <v>4</v>
      </c>
    </row>
    <row r="2588" spans="2:30" ht="19.7" customHeight="1">
      <c r="B2588" s="88" t="s">
        <v>1452</v>
      </c>
      <c r="C2588" s="89" t="s">
        <v>4</v>
      </c>
      <c r="D2588" s="472">
        <v>3</v>
      </c>
      <c r="E2588" s="471"/>
      <c r="F2588" s="471"/>
      <c r="G2588" s="84" t="s">
        <v>98</v>
      </c>
      <c r="H2588" s="84" t="s">
        <v>594</v>
      </c>
      <c r="I2588" s="471">
        <f>[186]노임단가!L67</f>
        <v>83617</v>
      </c>
      <c r="J2588" s="471"/>
      <c r="K2588" s="471"/>
      <c r="L2588" s="471"/>
      <c r="M2588" s="84" t="s">
        <v>594</v>
      </c>
      <c r="N2588" s="471" t="s">
        <v>603</v>
      </c>
      <c r="O2588" s="471"/>
      <c r="P2588" s="471"/>
      <c r="Q2588" s="471"/>
      <c r="R2588" s="471"/>
      <c r="S2588" s="471"/>
      <c r="T2588" s="471"/>
      <c r="U2588" s="471"/>
      <c r="V2588" s="471"/>
      <c r="W2588" s="84"/>
      <c r="X2588" s="84"/>
      <c r="Y2588" s="84"/>
      <c r="Z2588" s="90"/>
      <c r="AA2588" s="91">
        <f>TRUNC(D2588*I2588*[186]기계경비적용기준!E18,0)</f>
        <v>52260</v>
      </c>
      <c r="AB2588" s="91"/>
      <c r="AC2588" s="91"/>
      <c r="AD2588" s="92" t="s">
        <v>4</v>
      </c>
    </row>
    <row r="2589" spans="2:30" ht="19.7" customHeight="1">
      <c r="B2589" s="88" t="s">
        <v>4</v>
      </c>
      <c r="C2589" s="89" t="s">
        <v>4</v>
      </c>
      <c r="D2589" s="84"/>
      <c r="E2589" s="84"/>
      <c r="F2589" s="84"/>
      <c r="G2589" s="84"/>
      <c r="H2589" s="84"/>
      <c r="I2589" s="84"/>
      <c r="J2589" s="84"/>
      <c r="K2589" s="84"/>
      <c r="L2589" s="84"/>
      <c r="M2589" s="84"/>
      <c r="N2589" s="84"/>
      <c r="O2589" s="84"/>
      <c r="P2589" s="84"/>
      <c r="Q2589" s="84"/>
      <c r="R2589" s="84"/>
      <c r="S2589" s="84"/>
      <c r="T2589" s="84"/>
      <c r="U2589" s="84"/>
      <c r="V2589" s="84"/>
      <c r="W2589" s="84"/>
      <c r="X2589" s="84"/>
      <c r="Y2589" s="84"/>
      <c r="Z2589" s="90"/>
      <c r="AA2589" s="91"/>
      <c r="AB2589" s="91"/>
      <c r="AC2589" s="91"/>
      <c r="AD2589" s="92" t="s">
        <v>4</v>
      </c>
    </row>
    <row r="2590" spans="2:30" ht="19.7" customHeight="1">
      <c r="B2590" s="82" t="s">
        <v>1608</v>
      </c>
      <c r="C2590" s="83" t="s">
        <v>1609</v>
      </c>
      <c r="D2590" s="84"/>
      <c r="E2590" s="84"/>
      <c r="F2590" s="84"/>
      <c r="G2590" s="84"/>
      <c r="H2590" s="84"/>
      <c r="I2590" s="84"/>
      <c r="J2590" s="84"/>
      <c r="K2590" s="84"/>
      <c r="L2590" s="84"/>
      <c r="M2590" s="84"/>
      <c r="N2590" s="84"/>
      <c r="O2590" s="84"/>
      <c r="P2590" s="84"/>
      <c r="Q2590" s="84"/>
      <c r="R2590" s="84"/>
      <c r="S2590" s="84"/>
      <c r="T2590" s="84"/>
      <c r="U2590" s="84"/>
      <c r="V2590" s="84"/>
      <c r="W2590" s="84"/>
      <c r="X2590" s="84"/>
      <c r="Y2590" s="84"/>
      <c r="Z2590" s="85" t="str">
        <f>TEXT(AA2590+AB2590+AC2590,"#,##0")</f>
        <v>258,835</v>
      </c>
      <c r="AA2590" s="86">
        <f>TRUNC(AA2591+AA2592+AA2593+AA2594)</f>
        <v>83617</v>
      </c>
      <c r="AB2590" s="86">
        <f>TRUNC(AB2591+AB2592+AB2593+AB2594)</f>
        <v>117777</v>
      </c>
      <c r="AC2590" s="86">
        <f>TRUNC(AC2591+AC2592+AC2593+AC2594)</f>
        <v>57441</v>
      </c>
      <c r="AD2590" s="87"/>
    </row>
    <row r="2591" spans="2:30" ht="19.7" customHeight="1">
      <c r="B2591" s="88" t="s">
        <v>592</v>
      </c>
      <c r="C2591" s="89" t="s">
        <v>4</v>
      </c>
      <c r="D2591" s="471">
        <v>524278</v>
      </c>
      <c r="E2591" s="471"/>
      <c r="F2591" s="471"/>
      <c r="G2591" s="471"/>
      <c r="H2591" s="471"/>
      <c r="I2591" s="471" t="s">
        <v>593</v>
      </c>
      <c r="J2591" s="471"/>
      <c r="K2591" s="476">
        <f>[186]기계경비적용기준!D7</f>
        <v>1153.3</v>
      </c>
      <c r="L2591" s="471"/>
      <c r="M2591" s="471"/>
      <c r="N2591" s="84" t="s">
        <v>594</v>
      </c>
      <c r="O2591" s="471">
        <v>950</v>
      </c>
      <c r="P2591" s="471"/>
      <c r="Q2591" s="471"/>
      <c r="R2591" s="84" t="s">
        <v>594</v>
      </c>
      <c r="S2591" s="471" t="s">
        <v>595</v>
      </c>
      <c r="T2591" s="471"/>
      <c r="U2591" s="471"/>
      <c r="V2591" s="84"/>
      <c r="W2591" s="84"/>
      <c r="X2591" s="84"/>
      <c r="Y2591" s="84"/>
      <c r="Z2591" s="90"/>
      <c r="AA2591" s="91"/>
      <c r="AB2591" s="91"/>
      <c r="AC2591" s="91">
        <f>TRUNC(TRUNC(D2591*K2591)/1000) * 1000*O2591*0.0000001</f>
        <v>57441.654999999999</v>
      </c>
      <c r="AD2591" s="92" t="s">
        <v>4</v>
      </c>
    </row>
    <row r="2592" spans="2:30" ht="19.7" customHeight="1">
      <c r="B2592" s="88" t="s">
        <v>596</v>
      </c>
      <c r="C2592" s="89" t="s">
        <v>597</v>
      </c>
      <c r="D2592" s="470">
        <v>48.3</v>
      </c>
      <c r="E2592" s="471"/>
      <c r="F2592" s="471"/>
      <c r="G2592" s="471"/>
      <c r="H2592" s="84" t="s">
        <v>598</v>
      </c>
      <c r="I2592" s="84" t="s">
        <v>594</v>
      </c>
      <c r="J2592" s="471">
        <f>[186]자재단가!R6</f>
        <v>1496</v>
      </c>
      <c r="K2592" s="471"/>
      <c r="L2592" s="471"/>
      <c r="M2592" s="471"/>
      <c r="N2592" s="84"/>
      <c r="O2592" s="84"/>
      <c r="P2592" s="84"/>
      <c r="Q2592" s="84"/>
      <c r="R2592" s="84"/>
      <c r="S2592" s="84"/>
      <c r="T2592" s="84"/>
      <c r="U2592" s="84"/>
      <c r="V2592" s="84"/>
      <c r="W2592" s="84"/>
      <c r="X2592" s="84"/>
      <c r="Y2592" s="84"/>
      <c r="Z2592" s="90"/>
      <c r="AA2592" s="91"/>
      <c r="AB2592" s="91">
        <f>TRUNC(D2592*J2592,0)</f>
        <v>72256</v>
      </c>
      <c r="AC2592" s="91"/>
      <c r="AD2592" s="92" t="s">
        <v>4</v>
      </c>
    </row>
    <row r="2593" spans="2:30" ht="19.7" customHeight="1">
      <c r="B2593" s="88" t="s">
        <v>903</v>
      </c>
      <c r="C2593" s="89" t="s">
        <v>600</v>
      </c>
      <c r="D2593" s="470">
        <v>63</v>
      </c>
      <c r="E2593" s="471"/>
      <c r="F2593" s="471"/>
      <c r="G2593" s="471"/>
      <c r="H2593" s="84" t="s">
        <v>601</v>
      </c>
      <c r="I2593" s="84" t="s">
        <v>594</v>
      </c>
      <c r="J2593" s="471">
        <f>AB2592</f>
        <v>72256</v>
      </c>
      <c r="K2593" s="471"/>
      <c r="L2593" s="471"/>
      <c r="M2593" s="471"/>
      <c r="N2593" s="84"/>
      <c r="O2593" s="84"/>
      <c r="P2593" s="84"/>
      <c r="Q2593" s="84"/>
      <c r="R2593" s="84"/>
      <c r="S2593" s="84"/>
      <c r="T2593" s="84"/>
      <c r="U2593" s="84"/>
      <c r="V2593" s="84"/>
      <c r="W2593" s="84"/>
      <c r="X2593" s="84"/>
      <c r="Y2593" s="84"/>
      <c r="Z2593" s="90"/>
      <c r="AA2593" s="91"/>
      <c r="AB2593" s="91">
        <f>TRUNC(D2593/100*J2593,0)</f>
        <v>45521</v>
      </c>
      <c r="AC2593" s="91"/>
      <c r="AD2593" s="92" t="s">
        <v>4</v>
      </c>
    </row>
    <row r="2594" spans="2:30" ht="19.7" customHeight="1">
      <c r="B2594" s="88" t="s">
        <v>1452</v>
      </c>
      <c r="C2594" s="89" t="s">
        <v>4</v>
      </c>
      <c r="D2594" s="472">
        <v>3</v>
      </c>
      <c r="E2594" s="471"/>
      <c r="F2594" s="471"/>
      <c r="G2594" s="84" t="s">
        <v>98</v>
      </c>
      <c r="H2594" s="84" t="s">
        <v>594</v>
      </c>
      <c r="I2594" s="471">
        <f>[186]노임단가!L67</f>
        <v>83617</v>
      </c>
      <c r="J2594" s="471"/>
      <c r="K2594" s="471"/>
      <c r="L2594" s="471"/>
      <c r="M2594" s="84" t="s">
        <v>594</v>
      </c>
      <c r="N2594" s="471" t="s">
        <v>1449</v>
      </c>
      <c r="O2594" s="471"/>
      <c r="P2594" s="471"/>
      <c r="Q2594" s="471"/>
      <c r="R2594" s="471"/>
      <c r="S2594" s="471"/>
      <c r="T2594" s="471"/>
      <c r="U2594" s="471"/>
      <c r="V2594" s="471"/>
      <c r="W2594" s="84"/>
      <c r="X2594" s="84"/>
      <c r="Y2594" s="84"/>
      <c r="Z2594" s="90"/>
      <c r="AA2594" s="91">
        <f>TRUNC(D2594*I2594*[186]기계경비적용기준!E19,0)</f>
        <v>83617</v>
      </c>
      <c r="AB2594" s="91"/>
      <c r="AC2594" s="91"/>
      <c r="AD2594" s="92" t="s">
        <v>4</v>
      </c>
    </row>
    <row r="2595" spans="2:30" ht="19.7" customHeight="1">
      <c r="B2595" s="88" t="s">
        <v>4</v>
      </c>
      <c r="C2595" s="89" t="s">
        <v>4</v>
      </c>
      <c r="D2595" s="84"/>
      <c r="E2595" s="84"/>
      <c r="F2595" s="84"/>
      <c r="G2595" s="84"/>
      <c r="H2595" s="84"/>
      <c r="I2595" s="84"/>
      <c r="J2595" s="84"/>
      <c r="K2595" s="84"/>
      <c r="L2595" s="84"/>
      <c r="M2595" s="84"/>
      <c r="N2595" s="84"/>
      <c r="O2595" s="84"/>
      <c r="P2595" s="84"/>
      <c r="Q2595" s="84"/>
      <c r="R2595" s="84"/>
      <c r="S2595" s="84"/>
      <c r="T2595" s="84"/>
      <c r="U2595" s="84"/>
      <c r="V2595" s="84"/>
      <c r="W2595" s="84"/>
      <c r="X2595" s="84"/>
      <c r="Y2595" s="84"/>
      <c r="Z2595" s="90"/>
      <c r="AA2595" s="91"/>
      <c r="AB2595" s="91"/>
      <c r="AC2595" s="91"/>
      <c r="AD2595" s="92" t="s">
        <v>4</v>
      </c>
    </row>
    <row r="2596" spans="2:30" ht="19.7" customHeight="1">
      <c r="B2596" s="82" t="s">
        <v>1610</v>
      </c>
      <c r="C2596" s="83" t="s">
        <v>1611</v>
      </c>
      <c r="D2596" s="84"/>
      <c r="E2596" s="84"/>
      <c r="F2596" s="84"/>
      <c r="G2596" s="84"/>
      <c r="H2596" s="84"/>
      <c r="I2596" s="84"/>
      <c r="J2596" s="84"/>
      <c r="K2596" s="84"/>
      <c r="L2596" s="84"/>
      <c r="M2596" s="84"/>
      <c r="N2596" s="84"/>
      <c r="O2596" s="84"/>
      <c r="P2596" s="84"/>
      <c r="Q2596" s="84"/>
      <c r="R2596" s="84"/>
      <c r="S2596" s="84"/>
      <c r="T2596" s="84"/>
      <c r="U2596" s="84"/>
      <c r="V2596" s="84"/>
      <c r="W2596" s="84"/>
      <c r="X2596" s="84"/>
      <c r="Y2596" s="84"/>
      <c r="Z2596" s="85" t="str">
        <f>TEXT(AA2596+AB2596+AC2596,"#,##0")</f>
        <v>237,930</v>
      </c>
      <c r="AA2596" s="86">
        <f>TRUNC(AA2597+AA2598+AA2599+AA2600)</f>
        <v>62712</v>
      </c>
      <c r="AB2596" s="86">
        <f>TRUNC(AB2597+AB2598+AB2599+AB2600)</f>
        <v>117777</v>
      </c>
      <c r="AC2596" s="86">
        <f>TRUNC(AC2597+AC2598+AC2599+AC2600)</f>
        <v>57441</v>
      </c>
      <c r="AD2596" s="87"/>
    </row>
    <row r="2597" spans="2:30" ht="19.7" customHeight="1">
      <c r="B2597" s="88" t="s">
        <v>592</v>
      </c>
      <c r="C2597" s="89" t="s">
        <v>4</v>
      </c>
      <c r="D2597" s="471">
        <v>524278</v>
      </c>
      <c r="E2597" s="471"/>
      <c r="F2597" s="471"/>
      <c r="G2597" s="471"/>
      <c r="H2597" s="471"/>
      <c r="I2597" s="471" t="s">
        <v>593</v>
      </c>
      <c r="J2597" s="471"/>
      <c r="K2597" s="476">
        <f>[186]기계경비적용기준!D7</f>
        <v>1153.3</v>
      </c>
      <c r="L2597" s="471"/>
      <c r="M2597" s="471"/>
      <c r="N2597" s="84" t="s">
        <v>594</v>
      </c>
      <c r="O2597" s="471">
        <v>950</v>
      </c>
      <c r="P2597" s="471"/>
      <c r="Q2597" s="471"/>
      <c r="R2597" s="84" t="s">
        <v>594</v>
      </c>
      <c r="S2597" s="471" t="s">
        <v>595</v>
      </c>
      <c r="T2597" s="471"/>
      <c r="U2597" s="471"/>
      <c r="V2597" s="84"/>
      <c r="W2597" s="84"/>
      <c r="X2597" s="84"/>
      <c r="Y2597" s="84"/>
      <c r="Z2597" s="90"/>
      <c r="AA2597" s="91"/>
      <c r="AB2597" s="91"/>
      <c r="AC2597" s="91">
        <f>TRUNC(TRUNC(D2597*K2597)/1000) * 1000*O2597*0.0000001</f>
        <v>57441.654999999999</v>
      </c>
      <c r="AD2597" s="92" t="s">
        <v>4</v>
      </c>
    </row>
    <row r="2598" spans="2:30" ht="19.7" customHeight="1">
      <c r="B2598" s="88" t="s">
        <v>596</v>
      </c>
      <c r="C2598" s="89" t="s">
        <v>597</v>
      </c>
      <c r="D2598" s="470">
        <v>48.3</v>
      </c>
      <c r="E2598" s="471"/>
      <c r="F2598" s="471"/>
      <c r="G2598" s="471"/>
      <c r="H2598" s="84" t="s">
        <v>598</v>
      </c>
      <c r="I2598" s="84" t="s">
        <v>594</v>
      </c>
      <c r="J2598" s="471">
        <f>[186]자재단가!R6</f>
        <v>1496</v>
      </c>
      <c r="K2598" s="471"/>
      <c r="L2598" s="471"/>
      <c r="M2598" s="471"/>
      <c r="N2598" s="84"/>
      <c r="O2598" s="84"/>
      <c r="P2598" s="84"/>
      <c r="Q2598" s="84"/>
      <c r="R2598" s="84"/>
      <c r="S2598" s="84"/>
      <c r="T2598" s="84"/>
      <c r="U2598" s="84"/>
      <c r="V2598" s="84"/>
      <c r="W2598" s="84"/>
      <c r="X2598" s="84"/>
      <c r="Y2598" s="84"/>
      <c r="Z2598" s="90"/>
      <c r="AA2598" s="91"/>
      <c r="AB2598" s="91">
        <f>TRUNC(D2598*J2598,0)</f>
        <v>72256</v>
      </c>
      <c r="AC2598" s="91"/>
      <c r="AD2598" s="92" t="s">
        <v>4</v>
      </c>
    </row>
    <row r="2599" spans="2:30" ht="19.7" customHeight="1">
      <c r="B2599" s="88" t="s">
        <v>903</v>
      </c>
      <c r="C2599" s="89" t="s">
        <v>600</v>
      </c>
      <c r="D2599" s="470">
        <v>63</v>
      </c>
      <c r="E2599" s="471"/>
      <c r="F2599" s="471"/>
      <c r="G2599" s="471"/>
      <c r="H2599" s="84" t="s">
        <v>601</v>
      </c>
      <c r="I2599" s="84" t="s">
        <v>594</v>
      </c>
      <c r="J2599" s="471">
        <f>AB2598</f>
        <v>72256</v>
      </c>
      <c r="K2599" s="471"/>
      <c r="L2599" s="471"/>
      <c r="M2599" s="471"/>
      <c r="N2599" s="84"/>
      <c r="O2599" s="84"/>
      <c r="P2599" s="84"/>
      <c r="Q2599" s="84"/>
      <c r="R2599" s="84"/>
      <c r="S2599" s="84"/>
      <c r="T2599" s="84"/>
      <c r="U2599" s="84"/>
      <c r="V2599" s="84"/>
      <c r="W2599" s="84"/>
      <c r="X2599" s="84"/>
      <c r="Y2599" s="84"/>
      <c r="Z2599" s="90"/>
      <c r="AA2599" s="91"/>
      <c r="AB2599" s="91">
        <f>TRUNC(D2599/100*J2599,0)</f>
        <v>45521</v>
      </c>
      <c r="AC2599" s="91"/>
      <c r="AD2599" s="92" t="s">
        <v>4</v>
      </c>
    </row>
    <row r="2600" spans="2:30" ht="19.7" customHeight="1">
      <c r="B2600" s="88" t="s">
        <v>1452</v>
      </c>
      <c r="C2600" s="89" t="s">
        <v>4</v>
      </c>
      <c r="D2600" s="472">
        <v>3</v>
      </c>
      <c r="E2600" s="471"/>
      <c r="F2600" s="471"/>
      <c r="G2600" s="84" t="s">
        <v>98</v>
      </c>
      <c r="H2600" s="84" t="s">
        <v>594</v>
      </c>
      <c r="I2600" s="471">
        <f>[186]노임단가!L67</f>
        <v>83617</v>
      </c>
      <c r="J2600" s="471"/>
      <c r="K2600" s="471"/>
      <c r="L2600" s="471"/>
      <c r="M2600" s="84" t="s">
        <v>594</v>
      </c>
      <c r="N2600" s="471" t="s">
        <v>1480</v>
      </c>
      <c r="O2600" s="471"/>
      <c r="P2600" s="471"/>
      <c r="Q2600" s="471"/>
      <c r="R2600" s="471"/>
      <c r="S2600" s="471"/>
      <c r="T2600" s="471"/>
      <c r="U2600" s="471"/>
      <c r="V2600" s="471"/>
      <c r="W2600" s="84"/>
      <c r="X2600" s="84"/>
      <c r="Y2600" s="84"/>
      <c r="Z2600" s="90"/>
      <c r="AA2600" s="91">
        <f>TRUNC(D2600*I2600*[186]기계경비적용기준!E20,0)</f>
        <v>62712</v>
      </c>
      <c r="AB2600" s="91"/>
      <c r="AC2600" s="91"/>
      <c r="AD2600" s="92" t="s">
        <v>4</v>
      </c>
    </row>
    <row r="2601" spans="2:30" ht="19.7" customHeight="1">
      <c r="B2601" s="88" t="s">
        <v>4</v>
      </c>
      <c r="C2601" s="89" t="s">
        <v>4</v>
      </c>
      <c r="D2601" s="84"/>
      <c r="E2601" s="84"/>
      <c r="F2601" s="84"/>
      <c r="G2601" s="84"/>
      <c r="H2601" s="84"/>
      <c r="I2601" s="84"/>
      <c r="J2601" s="84"/>
      <c r="K2601" s="84"/>
      <c r="L2601" s="84"/>
      <c r="M2601" s="84"/>
      <c r="N2601" s="84"/>
      <c r="O2601" s="84"/>
      <c r="P2601" s="84"/>
      <c r="Q2601" s="84"/>
      <c r="R2601" s="84"/>
      <c r="S2601" s="84"/>
      <c r="T2601" s="84"/>
      <c r="U2601" s="84"/>
      <c r="V2601" s="84"/>
      <c r="W2601" s="84"/>
      <c r="X2601" s="84"/>
      <c r="Y2601" s="84"/>
      <c r="Z2601" s="90"/>
      <c r="AA2601" s="91"/>
      <c r="AB2601" s="91"/>
      <c r="AC2601" s="91"/>
      <c r="AD2601" s="92" t="s">
        <v>4</v>
      </c>
    </row>
    <row r="2602" spans="2:30" ht="19.7" customHeight="1">
      <c r="B2602" s="82" t="s">
        <v>1612</v>
      </c>
      <c r="C2602" s="83" t="s">
        <v>1613</v>
      </c>
      <c r="D2602" s="84"/>
      <c r="E2602" s="84"/>
      <c r="F2602" s="84"/>
      <c r="G2602" s="84"/>
      <c r="H2602" s="84"/>
      <c r="I2602" s="84"/>
      <c r="J2602" s="84"/>
      <c r="K2602" s="84"/>
      <c r="L2602" s="84"/>
      <c r="M2602" s="84"/>
      <c r="N2602" s="84"/>
      <c r="O2602" s="84"/>
      <c r="P2602" s="84"/>
      <c r="Q2602" s="84"/>
      <c r="R2602" s="84"/>
      <c r="S2602" s="84"/>
      <c r="T2602" s="84"/>
      <c r="U2602" s="84"/>
      <c r="V2602" s="84"/>
      <c r="W2602" s="84"/>
      <c r="X2602" s="84"/>
      <c r="Y2602" s="84"/>
      <c r="Z2602" s="85" t="str">
        <f>TEXT(AA2602+AB2602+AC2602,"#,##0")</f>
        <v>366,049</v>
      </c>
      <c r="AA2602" s="86">
        <f>TRUNC(AA2603+AA2604+AA2605+AA2606)</f>
        <v>52260</v>
      </c>
      <c r="AB2602" s="86">
        <f>TRUNC(AB2603+AB2604+AB2605+AB2606)</f>
        <v>210439</v>
      </c>
      <c r="AC2602" s="86">
        <f>TRUNC(AC2603+AC2604+AC2605+AC2606)</f>
        <v>103350</v>
      </c>
      <c r="AD2602" s="87"/>
    </row>
    <row r="2603" spans="2:30" ht="19.7" customHeight="1">
      <c r="B2603" s="88" t="s">
        <v>592</v>
      </c>
      <c r="C2603" s="89" t="s">
        <v>4</v>
      </c>
      <c r="D2603" s="471">
        <v>943298</v>
      </c>
      <c r="E2603" s="471"/>
      <c r="F2603" s="471"/>
      <c r="G2603" s="471"/>
      <c r="H2603" s="471"/>
      <c r="I2603" s="471" t="s">
        <v>593</v>
      </c>
      <c r="J2603" s="471"/>
      <c r="K2603" s="476">
        <f>[186]기계경비적용기준!D7</f>
        <v>1153.3</v>
      </c>
      <c r="L2603" s="471"/>
      <c r="M2603" s="471"/>
      <c r="N2603" s="84" t="s">
        <v>594</v>
      </c>
      <c r="O2603" s="471">
        <v>950</v>
      </c>
      <c r="P2603" s="471"/>
      <c r="Q2603" s="471"/>
      <c r="R2603" s="84" t="s">
        <v>594</v>
      </c>
      <c r="S2603" s="471" t="s">
        <v>595</v>
      </c>
      <c r="T2603" s="471"/>
      <c r="U2603" s="471"/>
      <c r="V2603" s="84"/>
      <c r="W2603" s="84"/>
      <c r="X2603" s="84"/>
      <c r="Y2603" s="84"/>
      <c r="Z2603" s="90"/>
      <c r="AA2603" s="91"/>
      <c r="AB2603" s="91"/>
      <c r="AC2603" s="91">
        <f>TRUNC(TRUNC(D2603*K2603)/1000) * 1000*O2603*0.0000001</f>
        <v>103350.97499999999</v>
      </c>
      <c r="AD2603" s="92" t="s">
        <v>4</v>
      </c>
    </row>
    <row r="2604" spans="2:30" ht="19.7" customHeight="1">
      <c r="B2604" s="88" t="s">
        <v>596</v>
      </c>
      <c r="C2604" s="89" t="s">
        <v>597</v>
      </c>
      <c r="D2604" s="470">
        <v>86.3</v>
      </c>
      <c r="E2604" s="471"/>
      <c r="F2604" s="471"/>
      <c r="G2604" s="471"/>
      <c r="H2604" s="84" t="s">
        <v>598</v>
      </c>
      <c r="I2604" s="84" t="s">
        <v>594</v>
      </c>
      <c r="J2604" s="471">
        <f>[186]자재단가!R6</f>
        <v>1496</v>
      </c>
      <c r="K2604" s="471"/>
      <c r="L2604" s="471"/>
      <c r="M2604" s="471"/>
      <c r="N2604" s="84"/>
      <c r="O2604" s="84"/>
      <c r="P2604" s="84"/>
      <c r="Q2604" s="84"/>
      <c r="R2604" s="84"/>
      <c r="S2604" s="84"/>
      <c r="T2604" s="84"/>
      <c r="U2604" s="84"/>
      <c r="V2604" s="84"/>
      <c r="W2604" s="84"/>
      <c r="X2604" s="84"/>
      <c r="Y2604" s="84"/>
      <c r="Z2604" s="90"/>
      <c r="AA2604" s="91"/>
      <c r="AB2604" s="91">
        <f>TRUNC(D2604*J2604,0)</f>
        <v>129104</v>
      </c>
      <c r="AC2604" s="91"/>
      <c r="AD2604" s="92" t="s">
        <v>4</v>
      </c>
    </row>
    <row r="2605" spans="2:30" ht="19.7" customHeight="1">
      <c r="B2605" s="88" t="s">
        <v>903</v>
      </c>
      <c r="C2605" s="89" t="s">
        <v>600</v>
      </c>
      <c r="D2605" s="470">
        <v>63</v>
      </c>
      <c r="E2605" s="471"/>
      <c r="F2605" s="471"/>
      <c r="G2605" s="471"/>
      <c r="H2605" s="84" t="s">
        <v>601</v>
      </c>
      <c r="I2605" s="84" t="s">
        <v>594</v>
      </c>
      <c r="J2605" s="471">
        <f>AB2604</f>
        <v>129104</v>
      </c>
      <c r="K2605" s="471"/>
      <c r="L2605" s="471"/>
      <c r="M2605" s="471"/>
      <c r="N2605" s="84"/>
      <c r="O2605" s="84"/>
      <c r="P2605" s="84"/>
      <c r="Q2605" s="84"/>
      <c r="R2605" s="84"/>
      <c r="S2605" s="84"/>
      <c r="T2605" s="84"/>
      <c r="U2605" s="84"/>
      <c r="V2605" s="84"/>
      <c r="W2605" s="84"/>
      <c r="X2605" s="84"/>
      <c r="Y2605" s="84"/>
      <c r="Z2605" s="90"/>
      <c r="AA2605" s="91"/>
      <c r="AB2605" s="91">
        <f>TRUNC(D2605/100*J2605,0)</f>
        <v>81335</v>
      </c>
      <c r="AC2605" s="91"/>
      <c r="AD2605" s="92" t="s">
        <v>4</v>
      </c>
    </row>
    <row r="2606" spans="2:30" ht="19.7" customHeight="1">
      <c r="B2606" s="88" t="s">
        <v>1452</v>
      </c>
      <c r="C2606" s="89" t="s">
        <v>4</v>
      </c>
      <c r="D2606" s="472">
        <v>3</v>
      </c>
      <c r="E2606" s="471"/>
      <c r="F2606" s="471"/>
      <c r="G2606" s="84" t="s">
        <v>98</v>
      </c>
      <c r="H2606" s="84" t="s">
        <v>594</v>
      </c>
      <c r="I2606" s="471">
        <f>[186]노임단가!L67</f>
        <v>83617</v>
      </c>
      <c r="J2606" s="471"/>
      <c r="K2606" s="471"/>
      <c r="L2606" s="471"/>
      <c r="M2606" s="84" t="s">
        <v>594</v>
      </c>
      <c r="N2606" s="471" t="s">
        <v>603</v>
      </c>
      <c r="O2606" s="471"/>
      <c r="P2606" s="471"/>
      <c r="Q2606" s="471"/>
      <c r="R2606" s="471"/>
      <c r="S2606" s="471"/>
      <c r="T2606" s="471"/>
      <c r="U2606" s="471"/>
      <c r="V2606" s="471"/>
      <c r="W2606" s="84"/>
      <c r="X2606" s="84"/>
      <c r="Y2606" s="84"/>
      <c r="Z2606" s="90"/>
      <c r="AA2606" s="91">
        <f>TRUNC(D2606*I2606*[186]기계경비적용기준!E18,0)</f>
        <v>52260</v>
      </c>
      <c r="AB2606" s="91"/>
      <c r="AC2606" s="91"/>
      <c r="AD2606" s="92" t="s">
        <v>4</v>
      </c>
    </row>
    <row r="2607" spans="2:30" ht="19.7" customHeight="1">
      <c r="B2607" s="88" t="s">
        <v>4</v>
      </c>
      <c r="C2607" s="89" t="s">
        <v>4</v>
      </c>
      <c r="D2607" s="84"/>
      <c r="E2607" s="84"/>
      <c r="F2607" s="84"/>
      <c r="G2607" s="84"/>
      <c r="H2607" s="84"/>
      <c r="I2607" s="84"/>
      <c r="J2607" s="84"/>
      <c r="K2607" s="84"/>
      <c r="L2607" s="84"/>
      <c r="M2607" s="84"/>
      <c r="N2607" s="84"/>
      <c r="O2607" s="84"/>
      <c r="P2607" s="84"/>
      <c r="Q2607" s="84"/>
      <c r="R2607" s="84"/>
      <c r="S2607" s="84"/>
      <c r="T2607" s="84"/>
      <c r="U2607" s="84"/>
      <c r="V2607" s="84"/>
      <c r="W2607" s="84"/>
      <c r="X2607" s="84"/>
      <c r="Y2607" s="84"/>
      <c r="Z2607" s="90"/>
      <c r="AA2607" s="91"/>
      <c r="AB2607" s="91"/>
      <c r="AC2607" s="91"/>
      <c r="AD2607" s="92" t="s">
        <v>4</v>
      </c>
    </row>
    <row r="2608" spans="2:30" ht="19.7" customHeight="1">
      <c r="B2608" s="82" t="s">
        <v>1614</v>
      </c>
      <c r="C2608" s="83" t="s">
        <v>1615</v>
      </c>
      <c r="D2608" s="84"/>
      <c r="E2608" s="84"/>
      <c r="F2608" s="84"/>
      <c r="G2608" s="84"/>
      <c r="H2608" s="84"/>
      <c r="I2608" s="84"/>
      <c r="J2608" s="84"/>
      <c r="K2608" s="84"/>
      <c r="L2608" s="84"/>
      <c r="M2608" s="84"/>
      <c r="N2608" s="84"/>
      <c r="O2608" s="84"/>
      <c r="P2608" s="84"/>
      <c r="Q2608" s="84"/>
      <c r="R2608" s="84"/>
      <c r="S2608" s="84"/>
      <c r="T2608" s="84"/>
      <c r="U2608" s="84"/>
      <c r="V2608" s="84"/>
      <c r="W2608" s="84"/>
      <c r="X2608" s="84"/>
      <c r="Y2608" s="84"/>
      <c r="Z2608" s="85" t="str">
        <f>TEXT(AA2608+AB2608+AC2608,"#,##0")</f>
        <v>397,406</v>
      </c>
      <c r="AA2608" s="86">
        <f>TRUNC(AA2609+AA2610+AA2611+AA2612)</f>
        <v>83617</v>
      </c>
      <c r="AB2608" s="86">
        <f>TRUNC(AB2609+AB2610+AB2611+AB2612)</f>
        <v>210439</v>
      </c>
      <c r="AC2608" s="86">
        <f>TRUNC(AC2609+AC2610+AC2611+AC2612)</f>
        <v>103350</v>
      </c>
      <c r="AD2608" s="87"/>
    </row>
    <row r="2609" spans="2:30" ht="19.7" customHeight="1">
      <c r="B2609" s="101" t="s">
        <v>592</v>
      </c>
      <c r="C2609" s="102" t="s">
        <v>4</v>
      </c>
      <c r="D2609" s="477">
        <v>943298</v>
      </c>
      <c r="E2609" s="477"/>
      <c r="F2609" s="477"/>
      <c r="G2609" s="477"/>
      <c r="H2609" s="477"/>
      <c r="I2609" s="477" t="s">
        <v>593</v>
      </c>
      <c r="J2609" s="477"/>
      <c r="K2609" s="480">
        <f>[186]기계경비적용기준!D7</f>
        <v>1153.3</v>
      </c>
      <c r="L2609" s="477"/>
      <c r="M2609" s="477"/>
      <c r="N2609" s="103" t="s">
        <v>594</v>
      </c>
      <c r="O2609" s="477">
        <v>950</v>
      </c>
      <c r="P2609" s="477"/>
      <c r="Q2609" s="477"/>
      <c r="R2609" s="103" t="s">
        <v>594</v>
      </c>
      <c r="S2609" s="477" t="s">
        <v>595</v>
      </c>
      <c r="T2609" s="477"/>
      <c r="U2609" s="477"/>
      <c r="V2609" s="103"/>
      <c r="W2609" s="103"/>
      <c r="X2609" s="103"/>
      <c r="Y2609" s="103"/>
      <c r="Z2609" s="104"/>
      <c r="AA2609" s="105"/>
      <c r="AB2609" s="105"/>
      <c r="AC2609" s="105">
        <f>TRUNC(TRUNC(D2609*K2609)/1000) * 1000*O2609*0.0000001</f>
        <v>103350.97499999999</v>
      </c>
      <c r="AD2609" s="106" t="s">
        <v>4</v>
      </c>
    </row>
    <row r="2610" spans="2:30" ht="19.7" customHeight="1">
      <c r="B2610" s="88" t="s">
        <v>596</v>
      </c>
      <c r="C2610" s="89" t="s">
        <v>597</v>
      </c>
      <c r="D2610" s="470">
        <v>86.3</v>
      </c>
      <c r="E2610" s="471"/>
      <c r="F2610" s="471"/>
      <c r="G2610" s="471"/>
      <c r="H2610" s="84" t="s">
        <v>598</v>
      </c>
      <c r="I2610" s="84" t="s">
        <v>594</v>
      </c>
      <c r="J2610" s="471">
        <f>[186]자재단가!R6</f>
        <v>1496</v>
      </c>
      <c r="K2610" s="471"/>
      <c r="L2610" s="471"/>
      <c r="M2610" s="471"/>
      <c r="N2610" s="84"/>
      <c r="O2610" s="84"/>
      <c r="P2610" s="84"/>
      <c r="Q2610" s="84"/>
      <c r="R2610" s="84"/>
      <c r="S2610" s="84"/>
      <c r="T2610" s="84"/>
      <c r="U2610" s="84"/>
      <c r="V2610" s="84"/>
      <c r="W2610" s="84"/>
      <c r="X2610" s="84"/>
      <c r="Y2610" s="84"/>
      <c r="Z2610" s="90"/>
      <c r="AA2610" s="91"/>
      <c r="AB2610" s="91">
        <f>TRUNC(D2610*J2610,0)</f>
        <v>129104</v>
      </c>
      <c r="AC2610" s="91"/>
      <c r="AD2610" s="92" t="s">
        <v>4</v>
      </c>
    </row>
    <row r="2611" spans="2:30" ht="19.7" customHeight="1">
      <c r="B2611" s="88" t="s">
        <v>903</v>
      </c>
      <c r="C2611" s="89" t="s">
        <v>600</v>
      </c>
      <c r="D2611" s="470">
        <v>63</v>
      </c>
      <c r="E2611" s="471"/>
      <c r="F2611" s="471"/>
      <c r="G2611" s="471"/>
      <c r="H2611" s="84" t="s">
        <v>601</v>
      </c>
      <c r="I2611" s="84" t="s">
        <v>594</v>
      </c>
      <c r="J2611" s="471">
        <f>AB2610</f>
        <v>129104</v>
      </c>
      <c r="K2611" s="471"/>
      <c r="L2611" s="471"/>
      <c r="M2611" s="471"/>
      <c r="N2611" s="84"/>
      <c r="O2611" s="84"/>
      <c r="P2611" s="84"/>
      <c r="Q2611" s="84"/>
      <c r="R2611" s="84"/>
      <c r="S2611" s="84"/>
      <c r="T2611" s="84"/>
      <c r="U2611" s="84"/>
      <c r="V2611" s="84"/>
      <c r="W2611" s="84"/>
      <c r="X2611" s="84"/>
      <c r="Y2611" s="84"/>
      <c r="Z2611" s="90"/>
      <c r="AA2611" s="91"/>
      <c r="AB2611" s="91">
        <f>TRUNC(D2611/100*J2611,0)</f>
        <v>81335</v>
      </c>
      <c r="AC2611" s="91"/>
      <c r="AD2611" s="92" t="s">
        <v>4</v>
      </c>
    </row>
    <row r="2612" spans="2:30" ht="19.7" customHeight="1">
      <c r="B2612" s="88" t="s">
        <v>1452</v>
      </c>
      <c r="C2612" s="89" t="s">
        <v>4</v>
      </c>
      <c r="D2612" s="472">
        <v>3</v>
      </c>
      <c r="E2612" s="471"/>
      <c r="F2612" s="471"/>
      <c r="G2612" s="84" t="s">
        <v>98</v>
      </c>
      <c r="H2612" s="84" t="s">
        <v>594</v>
      </c>
      <c r="I2612" s="471">
        <f>[186]노임단가!L67</f>
        <v>83617</v>
      </c>
      <c r="J2612" s="471"/>
      <c r="K2612" s="471"/>
      <c r="L2612" s="471"/>
      <c r="M2612" s="84" t="s">
        <v>594</v>
      </c>
      <c r="N2612" s="471" t="s">
        <v>1449</v>
      </c>
      <c r="O2612" s="471"/>
      <c r="P2612" s="471"/>
      <c r="Q2612" s="471"/>
      <c r="R2612" s="471"/>
      <c r="S2612" s="471"/>
      <c r="T2612" s="471"/>
      <c r="U2612" s="471"/>
      <c r="V2612" s="471"/>
      <c r="W2612" s="84"/>
      <c r="X2612" s="84"/>
      <c r="Y2612" s="84"/>
      <c r="Z2612" s="90"/>
      <c r="AA2612" s="91">
        <f>TRUNC(D2612*I2612*[186]기계경비적용기준!E19,0)</f>
        <v>83617</v>
      </c>
      <c r="AB2612" s="91"/>
      <c r="AC2612" s="91"/>
      <c r="AD2612" s="92" t="s">
        <v>4</v>
      </c>
    </row>
    <row r="2613" spans="2:30" ht="19.7" customHeight="1">
      <c r="B2613" s="88" t="s">
        <v>4</v>
      </c>
      <c r="C2613" s="89" t="s">
        <v>4</v>
      </c>
      <c r="D2613" s="84"/>
      <c r="E2613" s="84"/>
      <c r="F2613" s="84"/>
      <c r="G2613" s="84"/>
      <c r="H2613" s="84"/>
      <c r="I2613" s="84"/>
      <c r="J2613" s="84"/>
      <c r="K2613" s="84"/>
      <c r="L2613" s="84"/>
      <c r="M2613" s="84"/>
      <c r="N2613" s="84"/>
      <c r="O2613" s="84"/>
      <c r="P2613" s="84"/>
      <c r="Q2613" s="84"/>
      <c r="R2613" s="84"/>
      <c r="S2613" s="84"/>
      <c r="T2613" s="84"/>
      <c r="U2613" s="84"/>
      <c r="V2613" s="84"/>
      <c r="W2613" s="84"/>
      <c r="X2613" s="84"/>
      <c r="Y2613" s="84"/>
      <c r="Z2613" s="90"/>
      <c r="AA2613" s="91"/>
      <c r="AB2613" s="91"/>
      <c r="AC2613" s="91"/>
      <c r="AD2613" s="92" t="s">
        <v>4</v>
      </c>
    </row>
    <row r="2614" spans="2:30" ht="19.7" customHeight="1">
      <c r="B2614" s="82" t="s">
        <v>1616</v>
      </c>
      <c r="C2614" s="83" t="s">
        <v>1617</v>
      </c>
      <c r="D2614" s="84"/>
      <c r="E2614" s="84"/>
      <c r="F2614" s="84"/>
      <c r="G2614" s="84"/>
      <c r="H2614" s="84"/>
      <c r="I2614" s="84"/>
      <c r="J2614" s="84"/>
      <c r="K2614" s="84"/>
      <c r="L2614" s="84"/>
      <c r="M2614" s="84"/>
      <c r="N2614" s="84"/>
      <c r="O2614" s="84"/>
      <c r="P2614" s="84"/>
      <c r="Q2614" s="84"/>
      <c r="R2614" s="84"/>
      <c r="S2614" s="84"/>
      <c r="T2614" s="84"/>
      <c r="U2614" s="84"/>
      <c r="V2614" s="84"/>
      <c r="W2614" s="84"/>
      <c r="X2614" s="84"/>
      <c r="Y2614" s="84"/>
      <c r="Z2614" s="85" t="str">
        <f>TEXT(AA2614+AB2614+AC2614,"#,##0")</f>
        <v>376,501</v>
      </c>
      <c r="AA2614" s="86">
        <f>TRUNC(AA2615+AA2616+AA2617+AA2618)</f>
        <v>62712</v>
      </c>
      <c r="AB2614" s="86">
        <f>TRUNC(AB2615+AB2616+AB2617+AB2618)</f>
        <v>210439</v>
      </c>
      <c r="AC2614" s="86">
        <f>TRUNC(AC2615+AC2616+AC2617+AC2618)</f>
        <v>103350</v>
      </c>
      <c r="AD2614" s="87"/>
    </row>
    <row r="2615" spans="2:30" ht="19.7" customHeight="1">
      <c r="B2615" s="88" t="s">
        <v>592</v>
      </c>
      <c r="C2615" s="89" t="s">
        <v>4</v>
      </c>
      <c r="D2615" s="471">
        <v>943298</v>
      </c>
      <c r="E2615" s="471"/>
      <c r="F2615" s="471"/>
      <c r="G2615" s="471"/>
      <c r="H2615" s="471"/>
      <c r="I2615" s="471" t="s">
        <v>593</v>
      </c>
      <c r="J2615" s="471"/>
      <c r="K2615" s="476">
        <f>[186]기계경비적용기준!D7</f>
        <v>1153.3</v>
      </c>
      <c r="L2615" s="471"/>
      <c r="M2615" s="471"/>
      <c r="N2615" s="84" t="s">
        <v>594</v>
      </c>
      <c r="O2615" s="471">
        <v>950</v>
      </c>
      <c r="P2615" s="471"/>
      <c r="Q2615" s="471"/>
      <c r="R2615" s="84" t="s">
        <v>594</v>
      </c>
      <c r="S2615" s="471" t="s">
        <v>595</v>
      </c>
      <c r="T2615" s="471"/>
      <c r="U2615" s="471"/>
      <c r="V2615" s="84"/>
      <c r="W2615" s="84"/>
      <c r="X2615" s="84"/>
      <c r="Y2615" s="84"/>
      <c r="Z2615" s="90"/>
      <c r="AA2615" s="91"/>
      <c r="AB2615" s="91"/>
      <c r="AC2615" s="91">
        <f>TRUNC(TRUNC(D2615*K2615)/1000) * 1000*O2615*0.0000001</f>
        <v>103350.97499999999</v>
      </c>
      <c r="AD2615" s="92" t="s">
        <v>4</v>
      </c>
    </row>
    <row r="2616" spans="2:30" ht="19.7" customHeight="1">
      <c r="B2616" s="88" t="s">
        <v>596</v>
      </c>
      <c r="C2616" s="89" t="s">
        <v>597</v>
      </c>
      <c r="D2616" s="470">
        <v>86.3</v>
      </c>
      <c r="E2616" s="471"/>
      <c r="F2616" s="471"/>
      <c r="G2616" s="471"/>
      <c r="H2616" s="84" t="s">
        <v>598</v>
      </c>
      <c r="I2616" s="84" t="s">
        <v>594</v>
      </c>
      <c r="J2616" s="471">
        <f>[186]자재단가!R6</f>
        <v>1496</v>
      </c>
      <c r="K2616" s="471"/>
      <c r="L2616" s="471"/>
      <c r="M2616" s="471"/>
      <c r="N2616" s="84"/>
      <c r="O2616" s="84"/>
      <c r="P2616" s="84"/>
      <c r="Q2616" s="84"/>
      <c r="R2616" s="84"/>
      <c r="S2616" s="84"/>
      <c r="T2616" s="84"/>
      <c r="U2616" s="84"/>
      <c r="V2616" s="84"/>
      <c r="W2616" s="84"/>
      <c r="X2616" s="84"/>
      <c r="Y2616" s="84"/>
      <c r="Z2616" s="90"/>
      <c r="AA2616" s="91"/>
      <c r="AB2616" s="91">
        <f>TRUNC(D2616*J2616,0)</f>
        <v>129104</v>
      </c>
      <c r="AC2616" s="91"/>
      <c r="AD2616" s="92" t="s">
        <v>4</v>
      </c>
    </row>
    <row r="2617" spans="2:30" ht="19.7" customHeight="1">
      <c r="B2617" s="88" t="s">
        <v>903</v>
      </c>
      <c r="C2617" s="89" t="s">
        <v>600</v>
      </c>
      <c r="D2617" s="470">
        <v>63</v>
      </c>
      <c r="E2617" s="471"/>
      <c r="F2617" s="471"/>
      <c r="G2617" s="471"/>
      <c r="H2617" s="84" t="s">
        <v>601</v>
      </c>
      <c r="I2617" s="84" t="s">
        <v>594</v>
      </c>
      <c r="J2617" s="471">
        <f>AB2616</f>
        <v>129104</v>
      </c>
      <c r="K2617" s="471"/>
      <c r="L2617" s="471"/>
      <c r="M2617" s="471"/>
      <c r="N2617" s="84"/>
      <c r="O2617" s="84"/>
      <c r="P2617" s="84"/>
      <c r="Q2617" s="84"/>
      <c r="R2617" s="84"/>
      <c r="S2617" s="84"/>
      <c r="T2617" s="84"/>
      <c r="U2617" s="84"/>
      <c r="V2617" s="84"/>
      <c r="W2617" s="84"/>
      <c r="X2617" s="84"/>
      <c r="Y2617" s="84"/>
      <c r="Z2617" s="90"/>
      <c r="AA2617" s="91"/>
      <c r="AB2617" s="91">
        <f>TRUNC(D2617/100*J2617,0)</f>
        <v>81335</v>
      </c>
      <c r="AC2617" s="91"/>
      <c r="AD2617" s="92" t="s">
        <v>4</v>
      </c>
    </row>
    <row r="2618" spans="2:30" ht="19.7" customHeight="1">
      <c r="B2618" s="88" t="s">
        <v>1452</v>
      </c>
      <c r="C2618" s="89" t="s">
        <v>4</v>
      </c>
      <c r="D2618" s="472">
        <v>3</v>
      </c>
      <c r="E2618" s="471"/>
      <c r="F2618" s="471"/>
      <c r="G2618" s="84" t="s">
        <v>98</v>
      </c>
      <c r="H2618" s="84" t="s">
        <v>594</v>
      </c>
      <c r="I2618" s="471">
        <f>[186]노임단가!L67</f>
        <v>83617</v>
      </c>
      <c r="J2618" s="471"/>
      <c r="K2618" s="471"/>
      <c r="L2618" s="471"/>
      <c r="M2618" s="84" t="s">
        <v>594</v>
      </c>
      <c r="N2618" s="471" t="s">
        <v>1480</v>
      </c>
      <c r="O2618" s="471"/>
      <c r="P2618" s="471"/>
      <c r="Q2618" s="471"/>
      <c r="R2618" s="471"/>
      <c r="S2618" s="471"/>
      <c r="T2618" s="471"/>
      <c r="U2618" s="471"/>
      <c r="V2618" s="471"/>
      <c r="W2618" s="84"/>
      <c r="X2618" s="84"/>
      <c r="Y2618" s="84"/>
      <c r="Z2618" s="90"/>
      <c r="AA2618" s="91">
        <f>TRUNC(D2618*I2618*[186]기계경비적용기준!E20,0)</f>
        <v>62712</v>
      </c>
      <c r="AB2618" s="91"/>
      <c r="AC2618" s="91"/>
      <c r="AD2618" s="92" t="s">
        <v>4</v>
      </c>
    </row>
    <row r="2619" spans="2:30" ht="19.7" customHeight="1">
      <c r="B2619" s="88" t="s">
        <v>4</v>
      </c>
      <c r="C2619" s="89" t="s">
        <v>4</v>
      </c>
      <c r="D2619" s="84"/>
      <c r="E2619" s="84"/>
      <c r="F2619" s="84"/>
      <c r="G2619" s="84"/>
      <c r="H2619" s="84"/>
      <c r="I2619" s="84"/>
      <c r="J2619" s="84"/>
      <c r="K2619" s="84"/>
      <c r="L2619" s="84"/>
      <c r="M2619" s="84"/>
      <c r="N2619" s="84"/>
      <c r="O2619" s="84"/>
      <c r="P2619" s="84"/>
      <c r="Q2619" s="84"/>
      <c r="R2619" s="84"/>
      <c r="S2619" s="84"/>
      <c r="T2619" s="84"/>
      <c r="U2619" s="84"/>
      <c r="V2619" s="84"/>
      <c r="W2619" s="84"/>
      <c r="X2619" s="84"/>
      <c r="Y2619" s="84"/>
      <c r="Z2619" s="90"/>
      <c r="AA2619" s="91"/>
      <c r="AB2619" s="91"/>
      <c r="AC2619" s="91"/>
      <c r="AD2619" s="92" t="s">
        <v>4</v>
      </c>
    </row>
    <row r="2620" spans="2:30" ht="19.7" customHeight="1">
      <c r="B2620" s="82" t="s">
        <v>1618</v>
      </c>
      <c r="C2620" s="83" t="s">
        <v>607</v>
      </c>
      <c r="D2620" s="84"/>
      <c r="E2620" s="84"/>
      <c r="F2620" s="84"/>
      <c r="G2620" s="84"/>
      <c r="H2620" s="84"/>
      <c r="I2620" s="84"/>
      <c r="J2620" s="84"/>
      <c r="K2620" s="84"/>
      <c r="L2620" s="84"/>
      <c r="M2620" s="84"/>
      <c r="N2620" s="84"/>
      <c r="O2620" s="84"/>
      <c r="P2620" s="84"/>
      <c r="Q2620" s="84"/>
      <c r="R2620" s="84"/>
      <c r="S2620" s="84"/>
      <c r="T2620" s="84"/>
      <c r="U2620" s="84"/>
      <c r="V2620" s="84"/>
      <c r="W2620" s="84"/>
      <c r="X2620" s="84"/>
      <c r="Y2620" s="84"/>
      <c r="Z2620" s="85" t="str">
        <f>TEXT(AA2620+AB2620+AC2620,"#,##0")</f>
        <v>103,275</v>
      </c>
      <c r="AA2620" s="86">
        <f>TRUNC(AA2621+AA2622+AA2623+AA2624+AA2625)</f>
        <v>57704</v>
      </c>
      <c r="AB2620" s="86">
        <f>TRUNC(AB2621+AB2622+AB2623+AB2624+AB2625)</f>
        <v>25723</v>
      </c>
      <c r="AC2620" s="86">
        <f>TRUNC(AC2621+AC2622+AC2623+AC2624+AC2625)</f>
        <v>19848</v>
      </c>
      <c r="AD2620" s="87"/>
    </row>
    <row r="2621" spans="2:30" ht="19.7" customHeight="1">
      <c r="B2621" s="88" t="s">
        <v>592</v>
      </c>
      <c r="C2621" s="89" t="s">
        <v>4</v>
      </c>
      <c r="D2621" s="471">
        <v>140263</v>
      </c>
      <c r="E2621" s="471"/>
      <c r="F2621" s="471"/>
      <c r="G2621" s="471"/>
      <c r="H2621" s="471"/>
      <c r="I2621" s="471" t="s">
        <v>593</v>
      </c>
      <c r="J2621" s="471"/>
      <c r="K2621" s="476">
        <f>[186]기계경비적용기준!D7</f>
        <v>1153.3</v>
      </c>
      <c r="L2621" s="471"/>
      <c r="M2621" s="471"/>
      <c r="N2621" s="84" t="s">
        <v>594</v>
      </c>
      <c r="O2621" s="471">
        <v>1227</v>
      </c>
      <c r="P2621" s="471"/>
      <c r="Q2621" s="471"/>
      <c r="R2621" s="84" t="s">
        <v>594</v>
      </c>
      <c r="S2621" s="471" t="s">
        <v>595</v>
      </c>
      <c r="T2621" s="471"/>
      <c r="U2621" s="471"/>
      <c r="V2621" s="84"/>
      <c r="W2621" s="84"/>
      <c r="X2621" s="84"/>
      <c r="Y2621" s="84"/>
      <c r="Z2621" s="90"/>
      <c r="AA2621" s="91"/>
      <c r="AB2621" s="91"/>
      <c r="AC2621" s="91">
        <f>TRUNC(TRUNC(D2621*K2621)/1000) * 1000*O2621*0.0000001</f>
        <v>19848.565500000001</v>
      </c>
      <c r="AD2621" s="92" t="s">
        <v>4</v>
      </c>
    </row>
    <row r="2622" spans="2:30" ht="19.7" customHeight="1">
      <c r="B2622" s="88" t="s">
        <v>596</v>
      </c>
      <c r="C2622" s="89" t="s">
        <v>597</v>
      </c>
      <c r="D2622" s="470">
        <v>9.5</v>
      </c>
      <c r="E2622" s="471"/>
      <c r="F2622" s="471"/>
      <c r="G2622" s="471"/>
      <c r="H2622" s="84" t="s">
        <v>598</v>
      </c>
      <c r="I2622" s="84" t="s">
        <v>594</v>
      </c>
      <c r="J2622" s="471">
        <f>[186]자재단가!R6</f>
        <v>1496</v>
      </c>
      <c r="K2622" s="471"/>
      <c r="L2622" s="471"/>
      <c r="M2622" s="471"/>
      <c r="N2622" s="84"/>
      <c r="O2622" s="84"/>
      <c r="P2622" s="84"/>
      <c r="Q2622" s="84"/>
      <c r="R2622" s="84"/>
      <c r="S2622" s="84"/>
      <c r="T2622" s="84"/>
      <c r="U2622" s="84"/>
      <c r="V2622" s="84"/>
      <c r="W2622" s="84"/>
      <c r="X2622" s="84"/>
      <c r="Y2622" s="84"/>
      <c r="Z2622" s="90"/>
      <c r="AA2622" s="91"/>
      <c r="AB2622" s="91">
        <f>TRUNC(D2622*J2622,0)</f>
        <v>14212</v>
      </c>
      <c r="AC2622" s="91"/>
      <c r="AD2622" s="92" t="s">
        <v>4</v>
      </c>
    </row>
    <row r="2623" spans="2:30" ht="19.7" customHeight="1">
      <c r="B2623" s="88" t="s">
        <v>903</v>
      </c>
      <c r="C2623" s="89" t="s">
        <v>600</v>
      </c>
      <c r="D2623" s="470">
        <v>81</v>
      </c>
      <c r="E2623" s="471"/>
      <c r="F2623" s="471"/>
      <c r="G2623" s="471"/>
      <c r="H2623" s="84" t="s">
        <v>601</v>
      </c>
      <c r="I2623" s="84" t="s">
        <v>594</v>
      </c>
      <c r="J2623" s="471">
        <f>AB2622</f>
        <v>14212</v>
      </c>
      <c r="K2623" s="471"/>
      <c r="L2623" s="471"/>
      <c r="M2623" s="471"/>
      <c r="N2623" s="84"/>
      <c r="O2623" s="84"/>
      <c r="P2623" s="84"/>
      <c r="Q2623" s="84"/>
      <c r="R2623" s="84"/>
      <c r="S2623" s="84"/>
      <c r="T2623" s="84"/>
      <c r="U2623" s="84"/>
      <c r="V2623" s="84"/>
      <c r="W2623" s="84"/>
      <c r="X2623" s="84"/>
      <c r="Y2623" s="84"/>
      <c r="Z2623" s="90"/>
      <c r="AA2623" s="91"/>
      <c r="AB2623" s="91">
        <f>TRUNC(D2623/100*J2623,0)</f>
        <v>11511</v>
      </c>
      <c r="AC2623" s="91"/>
      <c r="AD2623" s="92" t="s">
        <v>4</v>
      </c>
    </row>
    <row r="2624" spans="2:30" ht="19.7" customHeight="1">
      <c r="B2624" s="88" t="s">
        <v>602</v>
      </c>
      <c r="C2624" s="89" t="s">
        <v>4</v>
      </c>
      <c r="D2624" s="472">
        <v>1</v>
      </c>
      <c r="E2624" s="471"/>
      <c r="F2624" s="471"/>
      <c r="G2624" s="84" t="s">
        <v>98</v>
      </c>
      <c r="H2624" s="84" t="s">
        <v>594</v>
      </c>
      <c r="I2624" s="471">
        <f>[186]노임단가!L55</f>
        <v>109748</v>
      </c>
      <c r="J2624" s="471"/>
      <c r="K2624" s="471"/>
      <c r="L2624" s="471"/>
      <c r="M2624" s="84" t="s">
        <v>594</v>
      </c>
      <c r="N2624" s="471" t="s">
        <v>603</v>
      </c>
      <c r="O2624" s="471"/>
      <c r="P2624" s="471"/>
      <c r="Q2624" s="471"/>
      <c r="R2624" s="471"/>
      <c r="S2624" s="471"/>
      <c r="T2624" s="471"/>
      <c r="U2624" s="471"/>
      <c r="V2624" s="471"/>
      <c r="W2624" s="84"/>
      <c r="X2624" s="84"/>
      <c r="Y2624" s="84"/>
      <c r="Z2624" s="90"/>
      <c r="AA2624" s="91">
        <f>TRUNC(D2624*I2624*[186]기계경비적용기준!E18,0)</f>
        <v>22864</v>
      </c>
      <c r="AB2624" s="91"/>
      <c r="AC2624" s="91"/>
      <c r="AD2624" s="92" t="s">
        <v>4</v>
      </c>
    </row>
    <row r="2625" spans="2:30" ht="19.7" customHeight="1">
      <c r="B2625" s="88" t="s">
        <v>1452</v>
      </c>
      <c r="C2625" s="89" t="s">
        <v>4</v>
      </c>
      <c r="D2625" s="472">
        <v>2</v>
      </c>
      <c r="E2625" s="471"/>
      <c r="F2625" s="471"/>
      <c r="G2625" s="84" t="s">
        <v>98</v>
      </c>
      <c r="H2625" s="84" t="s">
        <v>594</v>
      </c>
      <c r="I2625" s="471">
        <f>[186]노임단가!L67</f>
        <v>83617</v>
      </c>
      <c r="J2625" s="471"/>
      <c r="K2625" s="471"/>
      <c r="L2625" s="471"/>
      <c r="M2625" s="84" t="s">
        <v>594</v>
      </c>
      <c r="N2625" s="471" t="s">
        <v>603</v>
      </c>
      <c r="O2625" s="471"/>
      <c r="P2625" s="471"/>
      <c r="Q2625" s="471"/>
      <c r="R2625" s="471"/>
      <c r="S2625" s="471"/>
      <c r="T2625" s="471"/>
      <c r="U2625" s="471"/>
      <c r="V2625" s="471"/>
      <c r="W2625" s="84"/>
      <c r="X2625" s="84"/>
      <c r="Y2625" s="84"/>
      <c r="Z2625" s="90"/>
      <c r="AA2625" s="91">
        <f>TRUNC(D2625*I2625*[186]기계경비적용기준!E18,0)</f>
        <v>34840</v>
      </c>
      <c r="AB2625" s="91"/>
      <c r="AC2625" s="91"/>
      <c r="AD2625" s="92" t="s">
        <v>4</v>
      </c>
    </row>
    <row r="2626" spans="2:30" ht="19.7" customHeight="1">
      <c r="B2626" s="88" t="s">
        <v>4</v>
      </c>
      <c r="C2626" s="89" t="s">
        <v>4</v>
      </c>
      <c r="D2626" s="84"/>
      <c r="E2626" s="84"/>
      <c r="F2626" s="84"/>
      <c r="G2626" s="84"/>
      <c r="H2626" s="84"/>
      <c r="I2626" s="84"/>
      <c r="J2626" s="84"/>
      <c r="K2626" s="84"/>
      <c r="L2626" s="84"/>
      <c r="M2626" s="84"/>
      <c r="N2626" s="84"/>
      <c r="O2626" s="84"/>
      <c r="P2626" s="84"/>
      <c r="Q2626" s="84"/>
      <c r="R2626" s="84"/>
      <c r="S2626" s="84"/>
      <c r="T2626" s="84"/>
      <c r="U2626" s="84"/>
      <c r="V2626" s="84"/>
      <c r="W2626" s="84"/>
      <c r="X2626" s="84"/>
      <c r="Y2626" s="84"/>
      <c r="Z2626" s="90"/>
      <c r="AA2626" s="91"/>
      <c r="AB2626" s="91"/>
      <c r="AC2626" s="91"/>
      <c r="AD2626" s="92" t="s">
        <v>4</v>
      </c>
    </row>
    <row r="2627" spans="2:30" ht="19.7" customHeight="1">
      <c r="B2627" s="82" t="s">
        <v>1619</v>
      </c>
      <c r="C2627" s="83" t="s">
        <v>613</v>
      </c>
      <c r="D2627" s="84"/>
      <c r="E2627" s="84"/>
      <c r="F2627" s="84"/>
      <c r="G2627" s="84"/>
      <c r="H2627" s="84"/>
      <c r="I2627" s="84"/>
      <c r="J2627" s="84"/>
      <c r="K2627" s="84"/>
      <c r="L2627" s="84"/>
      <c r="M2627" s="84"/>
      <c r="N2627" s="84"/>
      <c r="O2627" s="84"/>
      <c r="P2627" s="84"/>
      <c r="Q2627" s="84"/>
      <c r="R2627" s="84"/>
      <c r="S2627" s="84"/>
      <c r="T2627" s="84"/>
      <c r="U2627" s="84"/>
      <c r="V2627" s="84"/>
      <c r="W2627" s="84"/>
      <c r="X2627" s="84"/>
      <c r="Y2627" s="84"/>
      <c r="Z2627" s="85" t="str">
        <f>TEXT(AA2627+AB2627+AC2627,"#,##0")</f>
        <v>139,065</v>
      </c>
      <c r="AA2627" s="86">
        <f>TRUNC(AA2628+AA2629+AA2630+AA2631+AA2632)</f>
        <v>57704</v>
      </c>
      <c r="AB2627" s="86">
        <f>TRUNC(AB2628+AB2629+AB2630+AB2631+AB2632)</f>
        <v>49431</v>
      </c>
      <c r="AC2627" s="86">
        <f>TRUNC(AC2628+AC2629+AC2630+AC2631+AC2632)</f>
        <v>31930</v>
      </c>
      <c r="AD2627" s="87"/>
    </row>
    <row r="2628" spans="2:30" ht="19.7" customHeight="1">
      <c r="B2628" s="88" t="s">
        <v>592</v>
      </c>
      <c r="C2628" s="89" t="s">
        <v>4</v>
      </c>
      <c r="D2628" s="471">
        <v>225642</v>
      </c>
      <c r="E2628" s="471"/>
      <c r="F2628" s="471"/>
      <c r="G2628" s="471"/>
      <c r="H2628" s="471"/>
      <c r="I2628" s="471" t="s">
        <v>593</v>
      </c>
      <c r="J2628" s="471"/>
      <c r="K2628" s="476">
        <f>[186]기계경비적용기준!D7</f>
        <v>1153.3</v>
      </c>
      <c r="L2628" s="471"/>
      <c r="M2628" s="471"/>
      <c r="N2628" s="84" t="s">
        <v>594</v>
      </c>
      <c r="O2628" s="471">
        <v>1227</v>
      </c>
      <c r="P2628" s="471"/>
      <c r="Q2628" s="471"/>
      <c r="R2628" s="84" t="s">
        <v>594</v>
      </c>
      <c r="S2628" s="471" t="s">
        <v>595</v>
      </c>
      <c r="T2628" s="471"/>
      <c r="U2628" s="471"/>
      <c r="V2628" s="84"/>
      <c r="W2628" s="84"/>
      <c r="X2628" s="84"/>
      <c r="Y2628" s="84"/>
      <c r="Z2628" s="90"/>
      <c r="AA2628" s="91"/>
      <c r="AB2628" s="91"/>
      <c r="AC2628" s="91">
        <f>TRUNC(TRUNC(D2628*K2628)/1000) * 1000*O2628*0.0000001</f>
        <v>31930.466399999998</v>
      </c>
      <c r="AD2628" s="92" t="s">
        <v>4</v>
      </c>
    </row>
    <row r="2629" spans="2:30" ht="19.7" customHeight="1">
      <c r="B2629" s="88" t="s">
        <v>596</v>
      </c>
      <c r="C2629" s="89" t="s">
        <v>597</v>
      </c>
      <c r="D2629" s="470">
        <v>19.100000000000001</v>
      </c>
      <c r="E2629" s="471"/>
      <c r="F2629" s="471"/>
      <c r="G2629" s="471"/>
      <c r="H2629" s="84" t="s">
        <v>598</v>
      </c>
      <c r="I2629" s="84" t="s">
        <v>594</v>
      </c>
      <c r="J2629" s="471">
        <f>[186]자재단가!R6</f>
        <v>1496</v>
      </c>
      <c r="K2629" s="471"/>
      <c r="L2629" s="471"/>
      <c r="M2629" s="471"/>
      <c r="N2629" s="84"/>
      <c r="O2629" s="84"/>
      <c r="P2629" s="84"/>
      <c r="Q2629" s="84"/>
      <c r="R2629" s="84"/>
      <c r="S2629" s="84"/>
      <c r="T2629" s="84"/>
      <c r="U2629" s="84"/>
      <c r="V2629" s="84"/>
      <c r="W2629" s="84"/>
      <c r="X2629" s="84"/>
      <c r="Y2629" s="84"/>
      <c r="Z2629" s="90"/>
      <c r="AA2629" s="91"/>
      <c r="AB2629" s="91">
        <f>TRUNC(D2629*J2629,0)</f>
        <v>28573</v>
      </c>
      <c r="AC2629" s="91"/>
      <c r="AD2629" s="92" t="s">
        <v>4</v>
      </c>
    </row>
    <row r="2630" spans="2:30" ht="19.7" customHeight="1">
      <c r="B2630" s="88" t="s">
        <v>903</v>
      </c>
      <c r="C2630" s="89" t="s">
        <v>600</v>
      </c>
      <c r="D2630" s="470">
        <v>73</v>
      </c>
      <c r="E2630" s="471"/>
      <c r="F2630" s="471"/>
      <c r="G2630" s="471"/>
      <c r="H2630" s="84" t="s">
        <v>601</v>
      </c>
      <c r="I2630" s="84" t="s">
        <v>594</v>
      </c>
      <c r="J2630" s="471">
        <f>AB2629</f>
        <v>28573</v>
      </c>
      <c r="K2630" s="471"/>
      <c r="L2630" s="471"/>
      <c r="M2630" s="471"/>
      <c r="N2630" s="84"/>
      <c r="O2630" s="84"/>
      <c r="P2630" s="84"/>
      <c r="Q2630" s="84"/>
      <c r="R2630" s="84"/>
      <c r="S2630" s="84"/>
      <c r="T2630" s="84"/>
      <c r="U2630" s="84"/>
      <c r="V2630" s="84"/>
      <c r="W2630" s="84"/>
      <c r="X2630" s="84"/>
      <c r="Y2630" s="84"/>
      <c r="Z2630" s="90"/>
      <c r="AA2630" s="91"/>
      <c r="AB2630" s="91">
        <f>TRUNC(D2630/100*J2630,0)</f>
        <v>20858</v>
      </c>
      <c r="AC2630" s="91"/>
      <c r="AD2630" s="92" t="s">
        <v>4</v>
      </c>
    </row>
    <row r="2631" spans="2:30" ht="19.7" customHeight="1">
      <c r="B2631" s="88" t="s">
        <v>602</v>
      </c>
      <c r="C2631" s="89" t="s">
        <v>4</v>
      </c>
      <c r="D2631" s="472">
        <v>1</v>
      </c>
      <c r="E2631" s="471"/>
      <c r="F2631" s="471"/>
      <c r="G2631" s="84" t="s">
        <v>98</v>
      </c>
      <c r="H2631" s="84" t="s">
        <v>594</v>
      </c>
      <c r="I2631" s="471">
        <f>[186]노임단가!L55</f>
        <v>109748</v>
      </c>
      <c r="J2631" s="471"/>
      <c r="K2631" s="471"/>
      <c r="L2631" s="471"/>
      <c r="M2631" s="84" t="s">
        <v>594</v>
      </c>
      <c r="N2631" s="471" t="s">
        <v>603</v>
      </c>
      <c r="O2631" s="471"/>
      <c r="P2631" s="471"/>
      <c r="Q2631" s="471"/>
      <c r="R2631" s="471"/>
      <c r="S2631" s="471"/>
      <c r="T2631" s="471"/>
      <c r="U2631" s="471"/>
      <c r="V2631" s="471"/>
      <c r="W2631" s="84"/>
      <c r="X2631" s="84"/>
      <c r="Y2631" s="84"/>
      <c r="Z2631" s="90"/>
      <c r="AA2631" s="91">
        <f>TRUNC(D2631*I2631*[186]기계경비적용기준!E18,0)</f>
        <v>22864</v>
      </c>
      <c r="AB2631" s="91"/>
      <c r="AC2631" s="91"/>
      <c r="AD2631" s="92" t="s">
        <v>4</v>
      </c>
    </row>
    <row r="2632" spans="2:30" ht="19.7" customHeight="1">
      <c r="B2632" s="88" t="s">
        <v>1452</v>
      </c>
      <c r="C2632" s="89" t="s">
        <v>4</v>
      </c>
      <c r="D2632" s="472">
        <v>2</v>
      </c>
      <c r="E2632" s="471"/>
      <c r="F2632" s="471"/>
      <c r="G2632" s="84" t="s">
        <v>98</v>
      </c>
      <c r="H2632" s="84" t="s">
        <v>594</v>
      </c>
      <c r="I2632" s="471">
        <f>[186]노임단가!L67</f>
        <v>83617</v>
      </c>
      <c r="J2632" s="471"/>
      <c r="K2632" s="471"/>
      <c r="L2632" s="471"/>
      <c r="M2632" s="84" t="s">
        <v>594</v>
      </c>
      <c r="N2632" s="471" t="s">
        <v>603</v>
      </c>
      <c r="O2632" s="471"/>
      <c r="P2632" s="471"/>
      <c r="Q2632" s="471"/>
      <c r="R2632" s="471"/>
      <c r="S2632" s="471"/>
      <c r="T2632" s="471"/>
      <c r="U2632" s="471"/>
      <c r="V2632" s="471"/>
      <c r="W2632" s="84"/>
      <c r="X2632" s="84"/>
      <c r="Y2632" s="84"/>
      <c r="Z2632" s="90"/>
      <c r="AA2632" s="91">
        <f>TRUNC(D2632*I2632*[186]기계경비적용기준!E18,0)</f>
        <v>34840</v>
      </c>
      <c r="AB2632" s="91"/>
      <c r="AC2632" s="91"/>
      <c r="AD2632" s="92" t="s">
        <v>4</v>
      </c>
    </row>
    <row r="2633" spans="2:30" ht="19.7" customHeight="1">
      <c r="B2633" s="88" t="s">
        <v>4</v>
      </c>
      <c r="C2633" s="89" t="s">
        <v>4</v>
      </c>
      <c r="D2633" s="84"/>
      <c r="E2633" s="84"/>
      <c r="F2633" s="84"/>
      <c r="G2633" s="84"/>
      <c r="H2633" s="84"/>
      <c r="I2633" s="84"/>
      <c r="J2633" s="84"/>
      <c r="K2633" s="84"/>
      <c r="L2633" s="84"/>
      <c r="M2633" s="84"/>
      <c r="N2633" s="84"/>
      <c r="O2633" s="84"/>
      <c r="P2633" s="84"/>
      <c r="Q2633" s="84"/>
      <c r="R2633" s="84"/>
      <c r="S2633" s="84"/>
      <c r="T2633" s="84"/>
      <c r="U2633" s="84"/>
      <c r="V2633" s="84"/>
      <c r="W2633" s="84"/>
      <c r="X2633" s="84"/>
      <c r="Y2633" s="84"/>
      <c r="Z2633" s="90"/>
      <c r="AA2633" s="91"/>
      <c r="AB2633" s="91"/>
      <c r="AC2633" s="91"/>
      <c r="AD2633" s="92" t="s">
        <v>4</v>
      </c>
    </row>
    <row r="2634" spans="2:30" ht="19.7" customHeight="1">
      <c r="B2634" s="82" t="s">
        <v>1620</v>
      </c>
      <c r="C2634" s="83" t="s">
        <v>645</v>
      </c>
      <c r="D2634" s="84"/>
      <c r="E2634" s="84"/>
      <c r="F2634" s="84"/>
      <c r="G2634" s="84"/>
      <c r="H2634" s="84"/>
      <c r="I2634" s="84"/>
      <c r="J2634" s="84"/>
      <c r="K2634" s="84"/>
      <c r="L2634" s="84"/>
      <c r="M2634" s="84"/>
      <c r="N2634" s="84"/>
      <c r="O2634" s="84"/>
      <c r="P2634" s="84"/>
      <c r="Q2634" s="84"/>
      <c r="R2634" s="84"/>
      <c r="S2634" s="84"/>
      <c r="T2634" s="84"/>
      <c r="U2634" s="84"/>
      <c r="V2634" s="84"/>
      <c r="W2634" s="84"/>
      <c r="X2634" s="84"/>
      <c r="Y2634" s="84"/>
      <c r="Z2634" s="85" t="str">
        <f>TEXT(AA2634+AB2634+AC2634,"#,##0")</f>
        <v>272,811</v>
      </c>
      <c r="AA2634" s="86">
        <f>TRUNC(AA2635+AA2636+AA2637+AA2638+AA2639)</f>
        <v>75124</v>
      </c>
      <c r="AB2634" s="86">
        <f>TRUNC(AB2635+AB2636+AB2637+AB2638+AB2639)</f>
        <v>139723</v>
      </c>
      <c r="AC2634" s="86">
        <f>TRUNC(AC2635+AC2636+AC2637+AC2638+AC2639)</f>
        <v>57964</v>
      </c>
      <c r="AD2634" s="87"/>
    </row>
    <row r="2635" spans="2:30" ht="19.7" customHeight="1">
      <c r="B2635" s="101" t="s">
        <v>592</v>
      </c>
      <c r="C2635" s="102" t="s">
        <v>4</v>
      </c>
      <c r="D2635" s="477">
        <v>409613</v>
      </c>
      <c r="E2635" s="477"/>
      <c r="F2635" s="477"/>
      <c r="G2635" s="477"/>
      <c r="H2635" s="477"/>
      <c r="I2635" s="477" t="s">
        <v>593</v>
      </c>
      <c r="J2635" s="477"/>
      <c r="K2635" s="480">
        <f>[186]기계경비적용기준!D7</f>
        <v>1153.3</v>
      </c>
      <c r="L2635" s="477"/>
      <c r="M2635" s="477"/>
      <c r="N2635" s="103" t="s">
        <v>594</v>
      </c>
      <c r="O2635" s="477">
        <v>1227</v>
      </c>
      <c r="P2635" s="477"/>
      <c r="Q2635" s="477"/>
      <c r="R2635" s="103" t="s">
        <v>594</v>
      </c>
      <c r="S2635" s="477" t="s">
        <v>595</v>
      </c>
      <c r="T2635" s="477"/>
      <c r="U2635" s="477"/>
      <c r="V2635" s="103"/>
      <c r="W2635" s="103"/>
      <c r="X2635" s="103"/>
      <c r="Y2635" s="103"/>
      <c r="Z2635" s="104"/>
      <c r="AA2635" s="105"/>
      <c r="AB2635" s="105"/>
      <c r="AC2635" s="105">
        <f>TRUNC(TRUNC(D2635*K2635)/1000) * 1000*O2635*0.0000001</f>
        <v>57964.216199999995</v>
      </c>
      <c r="AD2635" s="106" t="s">
        <v>4</v>
      </c>
    </row>
    <row r="2636" spans="2:30" ht="19.7" customHeight="1">
      <c r="B2636" s="88" t="s">
        <v>596</v>
      </c>
      <c r="C2636" s="89" t="s">
        <v>597</v>
      </c>
      <c r="D2636" s="470">
        <v>57.3</v>
      </c>
      <c r="E2636" s="471"/>
      <c r="F2636" s="471"/>
      <c r="G2636" s="471"/>
      <c r="H2636" s="84" t="s">
        <v>598</v>
      </c>
      <c r="I2636" s="84" t="s">
        <v>594</v>
      </c>
      <c r="J2636" s="471">
        <f>[186]자재단가!R6</f>
        <v>1496</v>
      </c>
      <c r="K2636" s="471"/>
      <c r="L2636" s="471"/>
      <c r="M2636" s="471"/>
      <c r="N2636" s="84"/>
      <c r="O2636" s="84"/>
      <c r="P2636" s="84"/>
      <c r="Q2636" s="84"/>
      <c r="R2636" s="84"/>
      <c r="S2636" s="84"/>
      <c r="T2636" s="84"/>
      <c r="U2636" s="84"/>
      <c r="V2636" s="84"/>
      <c r="W2636" s="84"/>
      <c r="X2636" s="84"/>
      <c r="Y2636" s="84"/>
      <c r="Z2636" s="90"/>
      <c r="AA2636" s="91"/>
      <c r="AB2636" s="91">
        <f>TRUNC(D2636*J2636,0)</f>
        <v>85720</v>
      </c>
      <c r="AC2636" s="91"/>
      <c r="AD2636" s="92" t="s">
        <v>4</v>
      </c>
    </row>
    <row r="2637" spans="2:30" ht="19.7" customHeight="1">
      <c r="B2637" s="88" t="s">
        <v>903</v>
      </c>
      <c r="C2637" s="89" t="s">
        <v>600</v>
      </c>
      <c r="D2637" s="470">
        <v>63</v>
      </c>
      <c r="E2637" s="471"/>
      <c r="F2637" s="471"/>
      <c r="G2637" s="471"/>
      <c r="H2637" s="84" t="s">
        <v>601</v>
      </c>
      <c r="I2637" s="84" t="s">
        <v>594</v>
      </c>
      <c r="J2637" s="471">
        <f>AB2636</f>
        <v>85720</v>
      </c>
      <c r="K2637" s="471"/>
      <c r="L2637" s="471"/>
      <c r="M2637" s="471"/>
      <c r="N2637" s="84"/>
      <c r="O2637" s="84"/>
      <c r="P2637" s="84"/>
      <c r="Q2637" s="84"/>
      <c r="R2637" s="84"/>
      <c r="S2637" s="84"/>
      <c r="T2637" s="84"/>
      <c r="U2637" s="84"/>
      <c r="V2637" s="84"/>
      <c r="W2637" s="84"/>
      <c r="X2637" s="84"/>
      <c r="Y2637" s="84"/>
      <c r="Z2637" s="90"/>
      <c r="AA2637" s="91"/>
      <c r="AB2637" s="91">
        <f>TRUNC(D2637/100*J2637,0)</f>
        <v>54003</v>
      </c>
      <c r="AC2637" s="91"/>
      <c r="AD2637" s="92" t="s">
        <v>4</v>
      </c>
    </row>
    <row r="2638" spans="2:30" ht="19.7" customHeight="1">
      <c r="B2638" s="88" t="s">
        <v>602</v>
      </c>
      <c r="C2638" s="89" t="s">
        <v>4</v>
      </c>
      <c r="D2638" s="472">
        <v>1</v>
      </c>
      <c r="E2638" s="471"/>
      <c r="F2638" s="471"/>
      <c r="G2638" s="84" t="s">
        <v>98</v>
      </c>
      <c r="H2638" s="84" t="s">
        <v>594</v>
      </c>
      <c r="I2638" s="471">
        <f>[186]노임단가!L55</f>
        <v>109748</v>
      </c>
      <c r="J2638" s="471"/>
      <c r="K2638" s="471"/>
      <c r="L2638" s="471"/>
      <c r="M2638" s="84" t="s">
        <v>594</v>
      </c>
      <c r="N2638" s="471" t="s">
        <v>603</v>
      </c>
      <c r="O2638" s="471"/>
      <c r="P2638" s="471"/>
      <c r="Q2638" s="471"/>
      <c r="R2638" s="471"/>
      <c r="S2638" s="471"/>
      <c r="T2638" s="471"/>
      <c r="U2638" s="471"/>
      <c r="V2638" s="471"/>
      <c r="W2638" s="84"/>
      <c r="X2638" s="84"/>
      <c r="Y2638" s="84"/>
      <c r="Z2638" s="90"/>
      <c r="AA2638" s="91">
        <f>TRUNC(D2638*I2638*[186]기계경비적용기준!E18,0)</f>
        <v>22864</v>
      </c>
      <c r="AB2638" s="91"/>
      <c r="AC2638" s="91"/>
      <c r="AD2638" s="92" t="s">
        <v>4</v>
      </c>
    </row>
    <row r="2639" spans="2:30" ht="19.7" customHeight="1">
      <c r="B2639" s="88" t="s">
        <v>1452</v>
      </c>
      <c r="C2639" s="89" t="s">
        <v>4</v>
      </c>
      <c r="D2639" s="472">
        <v>3</v>
      </c>
      <c r="E2639" s="471"/>
      <c r="F2639" s="471"/>
      <c r="G2639" s="84" t="s">
        <v>98</v>
      </c>
      <c r="H2639" s="84" t="s">
        <v>594</v>
      </c>
      <c r="I2639" s="471">
        <f>[186]노임단가!L67</f>
        <v>83617</v>
      </c>
      <c r="J2639" s="471"/>
      <c r="K2639" s="471"/>
      <c r="L2639" s="471"/>
      <c r="M2639" s="84" t="s">
        <v>594</v>
      </c>
      <c r="N2639" s="471" t="s">
        <v>603</v>
      </c>
      <c r="O2639" s="471"/>
      <c r="P2639" s="471"/>
      <c r="Q2639" s="471"/>
      <c r="R2639" s="471"/>
      <c r="S2639" s="471"/>
      <c r="T2639" s="471"/>
      <c r="U2639" s="471"/>
      <c r="V2639" s="471"/>
      <c r="W2639" s="84"/>
      <c r="X2639" s="84"/>
      <c r="Y2639" s="84"/>
      <c r="Z2639" s="90"/>
      <c r="AA2639" s="91">
        <f>TRUNC(D2639*I2639*[186]기계경비적용기준!E18,0)</f>
        <v>52260</v>
      </c>
      <c r="AB2639" s="91"/>
      <c r="AC2639" s="91"/>
      <c r="AD2639" s="92" t="s">
        <v>4</v>
      </c>
    </row>
    <row r="2640" spans="2:30" ht="19.7" customHeight="1">
      <c r="B2640" s="88" t="s">
        <v>4</v>
      </c>
      <c r="C2640" s="89" t="s">
        <v>4</v>
      </c>
      <c r="D2640" s="84"/>
      <c r="E2640" s="84"/>
      <c r="F2640" s="84"/>
      <c r="G2640" s="84"/>
      <c r="H2640" s="84"/>
      <c r="I2640" s="84"/>
      <c r="J2640" s="84"/>
      <c r="K2640" s="84"/>
      <c r="L2640" s="84"/>
      <c r="M2640" s="84"/>
      <c r="N2640" s="84"/>
      <c r="O2640" s="84"/>
      <c r="P2640" s="84"/>
      <c r="Q2640" s="84"/>
      <c r="R2640" s="84"/>
      <c r="S2640" s="84"/>
      <c r="T2640" s="84"/>
      <c r="U2640" s="84"/>
      <c r="V2640" s="84"/>
      <c r="W2640" s="84"/>
      <c r="X2640" s="84"/>
      <c r="Y2640" s="84"/>
      <c r="Z2640" s="90"/>
      <c r="AA2640" s="91"/>
      <c r="AB2640" s="91"/>
      <c r="AC2640" s="91"/>
      <c r="AD2640" s="92" t="s">
        <v>4</v>
      </c>
    </row>
    <row r="2641" spans="2:30" ht="19.7" customHeight="1">
      <c r="B2641" s="82" t="s">
        <v>1621</v>
      </c>
      <c r="C2641" s="83" t="s">
        <v>1155</v>
      </c>
      <c r="D2641" s="84"/>
      <c r="E2641" s="84"/>
      <c r="F2641" s="84"/>
      <c r="G2641" s="84"/>
      <c r="H2641" s="84"/>
      <c r="I2641" s="84"/>
      <c r="J2641" s="84"/>
      <c r="K2641" s="84"/>
      <c r="L2641" s="84"/>
      <c r="M2641" s="84"/>
      <c r="N2641" s="84"/>
      <c r="O2641" s="84"/>
      <c r="P2641" s="84"/>
      <c r="Q2641" s="84"/>
      <c r="R2641" s="84"/>
      <c r="S2641" s="84"/>
      <c r="T2641" s="84"/>
      <c r="U2641" s="84"/>
      <c r="V2641" s="84"/>
      <c r="W2641" s="84"/>
      <c r="X2641" s="84"/>
      <c r="Y2641" s="84"/>
      <c r="Z2641" s="85" t="str">
        <f>TEXT(AA2641+AB2641+AC2641,"#,##0")</f>
        <v>405,992</v>
      </c>
      <c r="AA2641" s="86">
        <f>TRUNC(AA2642+AA2643+AA2644+AA2645+AA2646)</f>
        <v>92544</v>
      </c>
      <c r="AB2641" s="86">
        <f>TRUNC(AB2642+AB2643+AB2644+AB2645+AB2646)</f>
        <v>225731</v>
      </c>
      <c r="AC2641" s="86">
        <f>TRUNC(AC2642+AC2643+AC2644+AC2645+AC2646)</f>
        <v>87717</v>
      </c>
      <c r="AD2641" s="87"/>
    </row>
    <row r="2642" spans="2:30" ht="19.7" customHeight="1">
      <c r="B2642" s="88" t="s">
        <v>592</v>
      </c>
      <c r="C2642" s="89" t="s">
        <v>4</v>
      </c>
      <c r="D2642" s="471">
        <v>619867</v>
      </c>
      <c r="E2642" s="471"/>
      <c r="F2642" s="471"/>
      <c r="G2642" s="471"/>
      <c r="H2642" s="471"/>
      <c r="I2642" s="471" t="s">
        <v>593</v>
      </c>
      <c r="J2642" s="471"/>
      <c r="K2642" s="476">
        <f>[186]기계경비적용기준!D7</f>
        <v>1153.3</v>
      </c>
      <c r="L2642" s="471"/>
      <c r="M2642" s="471"/>
      <c r="N2642" s="84" t="s">
        <v>594</v>
      </c>
      <c r="O2642" s="471">
        <v>1227</v>
      </c>
      <c r="P2642" s="471"/>
      <c r="Q2642" s="471"/>
      <c r="R2642" s="84" t="s">
        <v>594</v>
      </c>
      <c r="S2642" s="471" t="s">
        <v>595</v>
      </c>
      <c r="T2642" s="471"/>
      <c r="U2642" s="471"/>
      <c r="V2642" s="84"/>
      <c r="W2642" s="84"/>
      <c r="X2642" s="84"/>
      <c r="Y2642" s="84"/>
      <c r="Z2642" s="90"/>
      <c r="AA2642" s="91"/>
      <c r="AB2642" s="91"/>
      <c r="AC2642" s="91">
        <f>TRUNC(TRUNC(D2642*K2642)/1000) * 1000*O2642*0.0000001</f>
        <v>87717.248399999997</v>
      </c>
      <c r="AD2642" s="92" t="s">
        <v>4</v>
      </c>
    </row>
    <row r="2643" spans="2:30" ht="19.7" customHeight="1">
      <c r="B2643" s="88" t="s">
        <v>596</v>
      </c>
      <c r="C2643" s="89" t="s">
        <v>597</v>
      </c>
      <c r="D2643" s="470">
        <v>95.5</v>
      </c>
      <c r="E2643" s="471"/>
      <c r="F2643" s="471"/>
      <c r="G2643" s="471"/>
      <c r="H2643" s="84" t="s">
        <v>598</v>
      </c>
      <c r="I2643" s="84" t="s">
        <v>594</v>
      </c>
      <c r="J2643" s="471">
        <f>[186]자재단가!R6</f>
        <v>1496</v>
      </c>
      <c r="K2643" s="471"/>
      <c r="L2643" s="471"/>
      <c r="M2643" s="471"/>
      <c r="N2643" s="84"/>
      <c r="O2643" s="84"/>
      <c r="P2643" s="84"/>
      <c r="Q2643" s="84"/>
      <c r="R2643" s="84"/>
      <c r="S2643" s="84"/>
      <c r="T2643" s="84"/>
      <c r="U2643" s="84"/>
      <c r="V2643" s="84"/>
      <c r="W2643" s="84"/>
      <c r="X2643" s="84"/>
      <c r="Y2643" s="84"/>
      <c r="Z2643" s="90"/>
      <c r="AA2643" s="91"/>
      <c r="AB2643" s="91">
        <f>TRUNC(D2643*J2643,0)</f>
        <v>142868</v>
      </c>
      <c r="AC2643" s="91"/>
      <c r="AD2643" s="92" t="s">
        <v>4</v>
      </c>
    </row>
    <row r="2644" spans="2:30" ht="19.7" customHeight="1">
      <c r="B2644" s="88" t="s">
        <v>903</v>
      </c>
      <c r="C2644" s="89" t="s">
        <v>600</v>
      </c>
      <c r="D2644" s="470">
        <v>58</v>
      </c>
      <c r="E2644" s="471"/>
      <c r="F2644" s="471"/>
      <c r="G2644" s="471"/>
      <c r="H2644" s="84" t="s">
        <v>601</v>
      </c>
      <c r="I2644" s="84" t="s">
        <v>594</v>
      </c>
      <c r="J2644" s="471">
        <f>AB2643</f>
        <v>142868</v>
      </c>
      <c r="K2644" s="471"/>
      <c r="L2644" s="471"/>
      <c r="M2644" s="471"/>
      <c r="N2644" s="84"/>
      <c r="O2644" s="84"/>
      <c r="P2644" s="84"/>
      <c r="Q2644" s="84"/>
      <c r="R2644" s="84"/>
      <c r="S2644" s="84"/>
      <c r="T2644" s="84"/>
      <c r="U2644" s="84"/>
      <c r="V2644" s="84"/>
      <c r="W2644" s="84"/>
      <c r="X2644" s="84"/>
      <c r="Y2644" s="84"/>
      <c r="Z2644" s="90"/>
      <c r="AA2644" s="91"/>
      <c r="AB2644" s="91">
        <f>TRUNC(D2644/100*J2644,0)</f>
        <v>82863</v>
      </c>
      <c r="AC2644" s="91"/>
      <c r="AD2644" s="92" t="s">
        <v>4</v>
      </c>
    </row>
    <row r="2645" spans="2:30" ht="19.7" customHeight="1">
      <c r="B2645" s="88" t="s">
        <v>602</v>
      </c>
      <c r="C2645" s="89" t="s">
        <v>4</v>
      </c>
      <c r="D2645" s="472">
        <v>1</v>
      </c>
      <c r="E2645" s="471"/>
      <c r="F2645" s="471"/>
      <c r="G2645" s="84" t="s">
        <v>98</v>
      </c>
      <c r="H2645" s="84" t="s">
        <v>594</v>
      </c>
      <c r="I2645" s="471">
        <f>[186]노임단가!L55</f>
        <v>109748</v>
      </c>
      <c r="J2645" s="471"/>
      <c r="K2645" s="471"/>
      <c r="L2645" s="471"/>
      <c r="M2645" s="84" t="s">
        <v>594</v>
      </c>
      <c r="N2645" s="471" t="s">
        <v>603</v>
      </c>
      <c r="O2645" s="471"/>
      <c r="P2645" s="471"/>
      <c r="Q2645" s="471"/>
      <c r="R2645" s="471"/>
      <c r="S2645" s="471"/>
      <c r="T2645" s="471"/>
      <c r="U2645" s="471"/>
      <c r="V2645" s="471"/>
      <c r="W2645" s="84"/>
      <c r="X2645" s="84"/>
      <c r="Y2645" s="84"/>
      <c r="Z2645" s="90"/>
      <c r="AA2645" s="91">
        <f>TRUNC(D2645*I2645*[186]기계경비적용기준!E18,0)</f>
        <v>22864</v>
      </c>
      <c r="AB2645" s="91"/>
      <c r="AC2645" s="91"/>
      <c r="AD2645" s="92" t="s">
        <v>4</v>
      </c>
    </row>
    <row r="2646" spans="2:30" ht="19.7" customHeight="1">
      <c r="B2646" s="88" t="s">
        <v>1452</v>
      </c>
      <c r="C2646" s="89" t="s">
        <v>4</v>
      </c>
      <c r="D2646" s="472">
        <v>4</v>
      </c>
      <c r="E2646" s="471"/>
      <c r="F2646" s="471"/>
      <c r="G2646" s="84" t="s">
        <v>98</v>
      </c>
      <c r="H2646" s="84" t="s">
        <v>594</v>
      </c>
      <c r="I2646" s="471">
        <f>[186]노임단가!L67</f>
        <v>83617</v>
      </c>
      <c r="J2646" s="471"/>
      <c r="K2646" s="471"/>
      <c r="L2646" s="471"/>
      <c r="M2646" s="84" t="s">
        <v>594</v>
      </c>
      <c r="N2646" s="471" t="s">
        <v>603</v>
      </c>
      <c r="O2646" s="471"/>
      <c r="P2646" s="471"/>
      <c r="Q2646" s="471"/>
      <c r="R2646" s="471"/>
      <c r="S2646" s="471"/>
      <c r="T2646" s="471"/>
      <c r="U2646" s="471"/>
      <c r="V2646" s="471"/>
      <c r="W2646" s="84"/>
      <c r="X2646" s="84"/>
      <c r="Y2646" s="84"/>
      <c r="Z2646" s="90"/>
      <c r="AA2646" s="91">
        <f>TRUNC(D2646*I2646*[186]기계경비적용기준!E18,0)</f>
        <v>69680</v>
      </c>
      <c r="AB2646" s="91"/>
      <c r="AC2646" s="91"/>
      <c r="AD2646" s="92" t="s">
        <v>4</v>
      </c>
    </row>
    <row r="2647" spans="2:30" ht="19.7" customHeight="1">
      <c r="B2647" s="88" t="s">
        <v>4</v>
      </c>
      <c r="C2647" s="89" t="s">
        <v>4</v>
      </c>
      <c r="D2647" s="84"/>
      <c r="E2647" s="84"/>
      <c r="F2647" s="84"/>
      <c r="G2647" s="84"/>
      <c r="H2647" s="84"/>
      <c r="I2647" s="84"/>
      <c r="J2647" s="84"/>
      <c r="K2647" s="84"/>
      <c r="L2647" s="84"/>
      <c r="M2647" s="84"/>
      <c r="N2647" s="84"/>
      <c r="O2647" s="84"/>
      <c r="P2647" s="84"/>
      <c r="Q2647" s="84"/>
      <c r="R2647" s="84"/>
      <c r="S2647" s="84"/>
      <c r="T2647" s="84"/>
      <c r="U2647" s="84"/>
      <c r="V2647" s="84"/>
      <c r="W2647" s="84"/>
      <c r="X2647" s="84"/>
      <c r="Y2647" s="84"/>
      <c r="Z2647" s="90"/>
      <c r="AA2647" s="91"/>
      <c r="AB2647" s="91"/>
      <c r="AC2647" s="91"/>
      <c r="AD2647" s="92" t="s">
        <v>4</v>
      </c>
    </row>
    <row r="2648" spans="2:30" ht="19.7" customHeight="1">
      <c r="B2648" s="82" t="s">
        <v>1622</v>
      </c>
      <c r="C2648" s="83" t="s">
        <v>627</v>
      </c>
      <c r="D2648" s="84"/>
      <c r="E2648" s="84"/>
      <c r="F2648" s="84"/>
      <c r="G2648" s="84"/>
      <c r="H2648" s="84"/>
      <c r="I2648" s="84"/>
      <c r="J2648" s="84"/>
      <c r="K2648" s="84"/>
      <c r="L2648" s="84"/>
      <c r="M2648" s="84"/>
      <c r="N2648" s="84"/>
      <c r="O2648" s="84"/>
      <c r="P2648" s="84"/>
      <c r="Q2648" s="84"/>
      <c r="R2648" s="84"/>
      <c r="S2648" s="84"/>
      <c r="T2648" s="84"/>
      <c r="U2648" s="84"/>
      <c r="V2648" s="84"/>
      <c r="W2648" s="84"/>
      <c r="X2648" s="84"/>
      <c r="Y2648" s="84"/>
      <c r="Z2648" s="85" t="str">
        <f>TEXT(AA2648+AB2648+AC2648,"#,##0")</f>
        <v>442,745</v>
      </c>
      <c r="AA2648" s="86">
        <f>TRUNC(AA2649+AA2650+AA2651+AA2652+AA2653)</f>
        <v>92544</v>
      </c>
      <c r="AB2648" s="86">
        <f>TRUNC(AB2649+AB2650+AB2651+AB2652+AB2653)</f>
        <v>252744</v>
      </c>
      <c r="AC2648" s="86">
        <f>TRUNC(AC2649+AC2650+AC2651+AC2652+AC2653)</f>
        <v>97457</v>
      </c>
      <c r="AD2648" s="87"/>
    </row>
    <row r="2649" spans="2:30" ht="19.7" customHeight="1">
      <c r="B2649" s="88" t="s">
        <v>592</v>
      </c>
      <c r="C2649" s="89" t="s">
        <v>4</v>
      </c>
      <c r="D2649" s="471">
        <v>688700</v>
      </c>
      <c r="E2649" s="471"/>
      <c r="F2649" s="471"/>
      <c r="G2649" s="471"/>
      <c r="H2649" s="471"/>
      <c r="I2649" s="471" t="s">
        <v>593</v>
      </c>
      <c r="J2649" s="471"/>
      <c r="K2649" s="476">
        <f>[186]기계경비적용기준!D7</f>
        <v>1153.3</v>
      </c>
      <c r="L2649" s="471"/>
      <c r="M2649" s="471"/>
      <c r="N2649" s="84" t="s">
        <v>594</v>
      </c>
      <c r="O2649" s="471">
        <v>1227</v>
      </c>
      <c r="P2649" s="471"/>
      <c r="Q2649" s="471"/>
      <c r="R2649" s="84" t="s">
        <v>594</v>
      </c>
      <c r="S2649" s="471" t="s">
        <v>595</v>
      </c>
      <c r="T2649" s="471"/>
      <c r="U2649" s="471"/>
      <c r="V2649" s="84"/>
      <c r="W2649" s="84"/>
      <c r="X2649" s="84"/>
      <c r="Y2649" s="84"/>
      <c r="Z2649" s="90"/>
      <c r="AA2649" s="91"/>
      <c r="AB2649" s="91"/>
      <c r="AC2649" s="91">
        <f>TRUNC(TRUNC(D2649*K2649)/1000) * 1000*O2649*0.0000001</f>
        <v>97457.787899999996</v>
      </c>
      <c r="AD2649" s="92" t="s">
        <v>4</v>
      </c>
    </row>
    <row r="2650" spans="2:30" ht="19.7" customHeight="1">
      <c r="B2650" s="88" t="s">
        <v>596</v>
      </c>
      <c r="C2650" s="89" t="s">
        <v>597</v>
      </c>
      <c r="D2650" s="470">
        <v>108.3</v>
      </c>
      <c r="E2650" s="471"/>
      <c r="F2650" s="471"/>
      <c r="G2650" s="471"/>
      <c r="H2650" s="84" t="s">
        <v>598</v>
      </c>
      <c r="I2650" s="84" t="s">
        <v>594</v>
      </c>
      <c r="J2650" s="471">
        <f>[186]자재단가!R6</f>
        <v>1496</v>
      </c>
      <c r="K2650" s="471"/>
      <c r="L2650" s="471"/>
      <c r="M2650" s="471"/>
      <c r="N2650" s="84"/>
      <c r="O2650" s="84"/>
      <c r="P2650" s="84"/>
      <c r="Q2650" s="84"/>
      <c r="R2650" s="84"/>
      <c r="S2650" s="84"/>
      <c r="T2650" s="84"/>
      <c r="U2650" s="84"/>
      <c r="V2650" s="84"/>
      <c r="W2650" s="84"/>
      <c r="X2650" s="84"/>
      <c r="Y2650" s="84"/>
      <c r="Z2650" s="90"/>
      <c r="AA2650" s="91"/>
      <c r="AB2650" s="91">
        <f>TRUNC(D2650*J2650,0)</f>
        <v>162016</v>
      </c>
      <c r="AC2650" s="91"/>
      <c r="AD2650" s="92" t="s">
        <v>4</v>
      </c>
    </row>
    <row r="2651" spans="2:30" ht="19.7" customHeight="1">
      <c r="B2651" s="88" t="s">
        <v>903</v>
      </c>
      <c r="C2651" s="89" t="s">
        <v>600</v>
      </c>
      <c r="D2651" s="470">
        <v>56</v>
      </c>
      <c r="E2651" s="471"/>
      <c r="F2651" s="471"/>
      <c r="G2651" s="471"/>
      <c r="H2651" s="84" t="s">
        <v>601</v>
      </c>
      <c r="I2651" s="84" t="s">
        <v>594</v>
      </c>
      <c r="J2651" s="471">
        <f>AB2650</f>
        <v>162016</v>
      </c>
      <c r="K2651" s="471"/>
      <c r="L2651" s="471"/>
      <c r="M2651" s="471"/>
      <c r="N2651" s="84"/>
      <c r="O2651" s="84"/>
      <c r="P2651" s="84"/>
      <c r="Q2651" s="84"/>
      <c r="R2651" s="84"/>
      <c r="S2651" s="84"/>
      <c r="T2651" s="84"/>
      <c r="U2651" s="84"/>
      <c r="V2651" s="84"/>
      <c r="W2651" s="84"/>
      <c r="X2651" s="84"/>
      <c r="Y2651" s="84"/>
      <c r="Z2651" s="90"/>
      <c r="AA2651" s="91"/>
      <c r="AB2651" s="91">
        <f>TRUNC(D2651/100*J2651,0)</f>
        <v>90728</v>
      </c>
      <c r="AC2651" s="91"/>
      <c r="AD2651" s="92" t="s">
        <v>4</v>
      </c>
    </row>
    <row r="2652" spans="2:30" ht="19.7" customHeight="1">
      <c r="B2652" s="88" t="s">
        <v>602</v>
      </c>
      <c r="C2652" s="89" t="s">
        <v>4</v>
      </c>
      <c r="D2652" s="472">
        <v>1</v>
      </c>
      <c r="E2652" s="471"/>
      <c r="F2652" s="471"/>
      <c r="G2652" s="84" t="s">
        <v>98</v>
      </c>
      <c r="H2652" s="84" t="s">
        <v>594</v>
      </c>
      <c r="I2652" s="471">
        <f>[186]노임단가!L55</f>
        <v>109748</v>
      </c>
      <c r="J2652" s="471"/>
      <c r="K2652" s="471"/>
      <c r="L2652" s="471"/>
      <c r="M2652" s="84" t="s">
        <v>594</v>
      </c>
      <c r="N2652" s="471" t="s">
        <v>603</v>
      </c>
      <c r="O2652" s="471"/>
      <c r="P2652" s="471"/>
      <c r="Q2652" s="471"/>
      <c r="R2652" s="471"/>
      <c r="S2652" s="471"/>
      <c r="T2652" s="471"/>
      <c r="U2652" s="471"/>
      <c r="V2652" s="471"/>
      <c r="W2652" s="84"/>
      <c r="X2652" s="84"/>
      <c r="Y2652" s="84"/>
      <c r="Z2652" s="90"/>
      <c r="AA2652" s="91">
        <f>TRUNC(D2652*I2652*[186]기계경비적용기준!E18,0)</f>
        <v>22864</v>
      </c>
      <c r="AB2652" s="91"/>
      <c r="AC2652" s="91"/>
      <c r="AD2652" s="92" t="s">
        <v>4</v>
      </c>
    </row>
    <row r="2653" spans="2:30" ht="19.7" customHeight="1">
      <c r="B2653" s="88" t="s">
        <v>1452</v>
      </c>
      <c r="C2653" s="89" t="s">
        <v>4</v>
      </c>
      <c r="D2653" s="472">
        <v>4</v>
      </c>
      <c r="E2653" s="471"/>
      <c r="F2653" s="471"/>
      <c r="G2653" s="84" t="s">
        <v>98</v>
      </c>
      <c r="H2653" s="84" t="s">
        <v>594</v>
      </c>
      <c r="I2653" s="471">
        <f>[186]노임단가!L67</f>
        <v>83617</v>
      </c>
      <c r="J2653" s="471"/>
      <c r="K2653" s="471"/>
      <c r="L2653" s="471"/>
      <c r="M2653" s="84" t="s">
        <v>594</v>
      </c>
      <c r="N2653" s="471" t="s">
        <v>603</v>
      </c>
      <c r="O2653" s="471"/>
      <c r="P2653" s="471"/>
      <c r="Q2653" s="471"/>
      <c r="R2653" s="471"/>
      <c r="S2653" s="471"/>
      <c r="T2653" s="471"/>
      <c r="U2653" s="471"/>
      <c r="V2653" s="471"/>
      <c r="W2653" s="84"/>
      <c r="X2653" s="84"/>
      <c r="Y2653" s="84"/>
      <c r="Z2653" s="90"/>
      <c r="AA2653" s="91">
        <f>TRUNC(D2653*I2653*[186]기계경비적용기준!E18,0)</f>
        <v>69680</v>
      </c>
      <c r="AB2653" s="91"/>
      <c r="AC2653" s="91"/>
      <c r="AD2653" s="92" t="s">
        <v>4</v>
      </c>
    </row>
    <row r="2654" spans="2:30" ht="19.7" customHeight="1">
      <c r="B2654" s="88" t="s">
        <v>4</v>
      </c>
      <c r="C2654" s="89" t="s">
        <v>4</v>
      </c>
      <c r="D2654" s="84"/>
      <c r="E2654" s="84"/>
      <c r="F2654" s="84"/>
      <c r="G2654" s="84"/>
      <c r="H2654" s="84"/>
      <c r="I2654" s="84"/>
      <c r="J2654" s="84"/>
      <c r="K2654" s="84"/>
      <c r="L2654" s="84"/>
      <c r="M2654" s="84"/>
      <c r="N2654" s="84"/>
      <c r="O2654" s="84"/>
      <c r="P2654" s="84"/>
      <c r="Q2654" s="84"/>
      <c r="R2654" s="84"/>
      <c r="S2654" s="84"/>
      <c r="T2654" s="84"/>
      <c r="U2654" s="84"/>
      <c r="V2654" s="84"/>
      <c r="W2654" s="84"/>
      <c r="X2654" s="84"/>
      <c r="Y2654" s="84"/>
      <c r="Z2654" s="90"/>
      <c r="AA2654" s="91"/>
      <c r="AB2654" s="91"/>
      <c r="AC2654" s="91"/>
      <c r="AD2654" s="92" t="s">
        <v>4</v>
      </c>
    </row>
    <row r="2655" spans="2:30" ht="19.7" customHeight="1">
      <c r="B2655" s="82" t="s">
        <v>1623</v>
      </c>
      <c r="C2655" s="83" t="s">
        <v>1624</v>
      </c>
      <c r="D2655" s="84"/>
      <c r="E2655" s="84"/>
      <c r="F2655" s="84"/>
      <c r="G2655" s="84"/>
      <c r="H2655" s="84"/>
      <c r="I2655" s="84"/>
      <c r="J2655" s="84"/>
      <c r="K2655" s="84"/>
      <c r="L2655" s="84"/>
      <c r="M2655" s="84"/>
      <c r="N2655" s="84"/>
      <c r="O2655" s="84"/>
      <c r="P2655" s="84"/>
      <c r="Q2655" s="84"/>
      <c r="R2655" s="84"/>
      <c r="S2655" s="84"/>
      <c r="T2655" s="84"/>
      <c r="U2655" s="84"/>
      <c r="V2655" s="84"/>
      <c r="W2655" s="84"/>
      <c r="X2655" s="84"/>
      <c r="Y2655" s="84"/>
      <c r="Z2655" s="85" t="str">
        <f>TEXT(AA2655+AB2655+AC2655,"#,##0")</f>
        <v>25,164</v>
      </c>
      <c r="AA2655" s="86">
        <f>TRUNC(AA2656+AA2657)</f>
        <v>17420</v>
      </c>
      <c r="AB2655" s="86">
        <f>TRUNC(AB2656+AB2657)</f>
        <v>0</v>
      </c>
      <c r="AC2655" s="86">
        <f>TRUNC(AC2656+AC2657)</f>
        <v>7744</v>
      </c>
      <c r="AD2655" s="87"/>
    </row>
    <row r="2656" spans="2:30" ht="19.7" customHeight="1">
      <c r="B2656" s="88" t="s">
        <v>592</v>
      </c>
      <c r="C2656" s="89" t="s">
        <v>4</v>
      </c>
      <c r="D2656" s="471">
        <v>54725</v>
      </c>
      <c r="E2656" s="471"/>
      <c r="F2656" s="471"/>
      <c r="G2656" s="471"/>
      <c r="H2656" s="471"/>
      <c r="I2656" s="471" t="s">
        <v>593</v>
      </c>
      <c r="J2656" s="471"/>
      <c r="K2656" s="476">
        <f>[186]기계경비적용기준!D7</f>
        <v>1153.3</v>
      </c>
      <c r="L2656" s="471"/>
      <c r="M2656" s="471"/>
      <c r="N2656" s="84" t="s">
        <v>594</v>
      </c>
      <c r="O2656" s="471">
        <v>1227</v>
      </c>
      <c r="P2656" s="471"/>
      <c r="Q2656" s="471"/>
      <c r="R2656" s="84" t="s">
        <v>594</v>
      </c>
      <c r="S2656" s="471" t="s">
        <v>595</v>
      </c>
      <c r="T2656" s="471"/>
      <c r="U2656" s="471"/>
      <c r="V2656" s="84"/>
      <c r="W2656" s="84"/>
      <c r="X2656" s="84"/>
      <c r="Y2656" s="84"/>
      <c r="Z2656" s="90"/>
      <c r="AA2656" s="91"/>
      <c r="AB2656" s="91"/>
      <c r="AC2656" s="91">
        <f>TRUNC(TRUNC(D2656*K2656)/1000) * 1000*O2656*0.0000001</f>
        <v>7744.0877999999993</v>
      </c>
      <c r="AD2656" s="92" t="s">
        <v>4</v>
      </c>
    </row>
    <row r="2657" spans="2:30" ht="19.7" customHeight="1">
      <c r="B2657" s="88" t="s">
        <v>1452</v>
      </c>
      <c r="C2657" s="89" t="s">
        <v>4</v>
      </c>
      <c r="D2657" s="472">
        <v>1</v>
      </c>
      <c r="E2657" s="471"/>
      <c r="F2657" s="471"/>
      <c r="G2657" s="84" t="s">
        <v>98</v>
      </c>
      <c r="H2657" s="84" t="s">
        <v>594</v>
      </c>
      <c r="I2657" s="471">
        <f>[186]노임단가!L67</f>
        <v>83617</v>
      </c>
      <c r="J2657" s="471"/>
      <c r="K2657" s="471"/>
      <c r="L2657" s="471"/>
      <c r="M2657" s="84" t="s">
        <v>594</v>
      </c>
      <c r="N2657" s="471" t="s">
        <v>603</v>
      </c>
      <c r="O2657" s="471"/>
      <c r="P2657" s="471"/>
      <c r="Q2657" s="471"/>
      <c r="R2657" s="471"/>
      <c r="S2657" s="471"/>
      <c r="T2657" s="471"/>
      <c r="U2657" s="471"/>
      <c r="V2657" s="471"/>
      <c r="W2657" s="84"/>
      <c r="X2657" s="84"/>
      <c r="Y2657" s="84"/>
      <c r="Z2657" s="90"/>
      <c r="AA2657" s="91">
        <f>TRUNC(D2657*I2657*[186]기계경비적용기준!E18,0)</f>
        <v>17420</v>
      </c>
      <c r="AB2657" s="91"/>
      <c r="AC2657" s="91"/>
      <c r="AD2657" s="92" t="s">
        <v>4</v>
      </c>
    </row>
    <row r="2658" spans="2:30" ht="19.7" customHeight="1">
      <c r="B2658" s="88" t="s">
        <v>4</v>
      </c>
      <c r="C2658" s="89" t="s">
        <v>4</v>
      </c>
      <c r="D2658" s="84"/>
      <c r="E2658" s="84"/>
      <c r="F2658" s="84"/>
      <c r="G2658" s="84"/>
      <c r="H2658" s="84"/>
      <c r="I2658" s="84"/>
      <c r="J2658" s="84"/>
      <c r="K2658" s="84"/>
      <c r="L2658" s="84"/>
      <c r="M2658" s="84"/>
      <c r="N2658" s="84"/>
      <c r="O2658" s="84"/>
      <c r="P2658" s="84"/>
      <c r="Q2658" s="84"/>
      <c r="R2658" s="84"/>
      <c r="S2658" s="84"/>
      <c r="T2658" s="84"/>
      <c r="U2658" s="84"/>
      <c r="V2658" s="84"/>
      <c r="W2658" s="84"/>
      <c r="X2658" s="84"/>
      <c r="Y2658" s="84"/>
      <c r="Z2658" s="90"/>
      <c r="AA2658" s="91"/>
      <c r="AB2658" s="91"/>
      <c r="AC2658" s="91"/>
      <c r="AD2658" s="92" t="s">
        <v>4</v>
      </c>
    </row>
    <row r="2659" spans="2:30" ht="19.7" customHeight="1">
      <c r="B2659" s="82" t="s">
        <v>1625</v>
      </c>
      <c r="C2659" s="83" t="s">
        <v>1626</v>
      </c>
      <c r="D2659" s="84"/>
      <c r="E2659" s="84"/>
      <c r="F2659" s="84"/>
      <c r="G2659" s="84"/>
      <c r="H2659" s="84"/>
      <c r="I2659" s="84"/>
      <c r="J2659" s="84"/>
      <c r="K2659" s="84"/>
      <c r="L2659" s="84"/>
      <c r="M2659" s="84"/>
      <c r="N2659" s="84"/>
      <c r="O2659" s="84"/>
      <c r="P2659" s="84"/>
      <c r="Q2659" s="84"/>
      <c r="R2659" s="84"/>
      <c r="S2659" s="84"/>
      <c r="T2659" s="84"/>
      <c r="U2659" s="84"/>
      <c r="V2659" s="84"/>
      <c r="W2659" s="84"/>
      <c r="X2659" s="84"/>
      <c r="Y2659" s="84"/>
      <c r="Z2659" s="85" t="str">
        <f>TEXT(AA2659+AB2659+AC2659,"#,##0")</f>
        <v>35,616</v>
      </c>
      <c r="AA2659" s="86">
        <f>TRUNC(AA2660+AA2661)</f>
        <v>27872</v>
      </c>
      <c r="AB2659" s="86">
        <f>TRUNC(AB2660+AB2661)</f>
        <v>0</v>
      </c>
      <c r="AC2659" s="86">
        <f>TRUNC(AC2660+AC2661)</f>
        <v>7744</v>
      </c>
      <c r="AD2659" s="87"/>
    </row>
    <row r="2660" spans="2:30" ht="19.7" customHeight="1">
      <c r="B2660" s="88" t="s">
        <v>592</v>
      </c>
      <c r="C2660" s="89" t="s">
        <v>4</v>
      </c>
      <c r="D2660" s="471">
        <v>54725</v>
      </c>
      <c r="E2660" s="471"/>
      <c r="F2660" s="471"/>
      <c r="G2660" s="471"/>
      <c r="H2660" s="471"/>
      <c r="I2660" s="471" t="s">
        <v>593</v>
      </c>
      <c r="J2660" s="471"/>
      <c r="K2660" s="476">
        <f>[186]기계경비적용기준!D7</f>
        <v>1153.3</v>
      </c>
      <c r="L2660" s="471"/>
      <c r="M2660" s="471"/>
      <c r="N2660" s="84" t="s">
        <v>594</v>
      </c>
      <c r="O2660" s="471">
        <v>1227</v>
      </c>
      <c r="P2660" s="471"/>
      <c r="Q2660" s="471"/>
      <c r="R2660" s="84" t="s">
        <v>594</v>
      </c>
      <c r="S2660" s="471" t="s">
        <v>595</v>
      </c>
      <c r="T2660" s="471"/>
      <c r="U2660" s="471"/>
      <c r="V2660" s="84"/>
      <c r="W2660" s="84"/>
      <c r="X2660" s="84"/>
      <c r="Y2660" s="84"/>
      <c r="Z2660" s="90"/>
      <c r="AA2660" s="91"/>
      <c r="AB2660" s="91"/>
      <c r="AC2660" s="91">
        <f>TRUNC(TRUNC(D2660*K2660)/1000) * 1000*O2660*0.0000001</f>
        <v>7744.0877999999993</v>
      </c>
      <c r="AD2660" s="92" t="s">
        <v>4</v>
      </c>
    </row>
    <row r="2661" spans="2:30" ht="19.7" customHeight="1">
      <c r="B2661" s="101" t="s">
        <v>1452</v>
      </c>
      <c r="C2661" s="102" t="s">
        <v>4</v>
      </c>
      <c r="D2661" s="478">
        <v>1</v>
      </c>
      <c r="E2661" s="477"/>
      <c r="F2661" s="477"/>
      <c r="G2661" s="103" t="s">
        <v>98</v>
      </c>
      <c r="H2661" s="103" t="s">
        <v>594</v>
      </c>
      <c r="I2661" s="477">
        <f>[186]노임단가!L67</f>
        <v>83617</v>
      </c>
      <c r="J2661" s="477"/>
      <c r="K2661" s="477"/>
      <c r="L2661" s="477"/>
      <c r="M2661" s="103" t="s">
        <v>594</v>
      </c>
      <c r="N2661" s="477" t="s">
        <v>1449</v>
      </c>
      <c r="O2661" s="477"/>
      <c r="P2661" s="477"/>
      <c r="Q2661" s="477"/>
      <c r="R2661" s="477"/>
      <c r="S2661" s="477"/>
      <c r="T2661" s="477"/>
      <c r="U2661" s="477"/>
      <c r="V2661" s="477"/>
      <c r="W2661" s="103"/>
      <c r="X2661" s="103"/>
      <c r="Y2661" s="103"/>
      <c r="Z2661" s="104"/>
      <c r="AA2661" s="105">
        <f>TRUNC(D2661*I2661*[186]기계경비적용기준!E19,0)</f>
        <v>27872</v>
      </c>
      <c r="AB2661" s="105"/>
      <c r="AC2661" s="105"/>
      <c r="AD2661" s="106" t="s">
        <v>4</v>
      </c>
    </row>
    <row r="2662" spans="2:30" ht="19.7" customHeight="1">
      <c r="B2662" s="88" t="s">
        <v>4</v>
      </c>
      <c r="C2662" s="89" t="s">
        <v>4</v>
      </c>
      <c r="D2662" s="84"/>
      <c r="E2662" s="84"/>
      <c r="F2662" s="84"/>
      <c r="G2662" s="84"/>
      <c r="H2662" s="84"/>
      <c r="I2662" s="84"/>
      <c r="J2662" s="84"/>
      <c r="K2662" s="84"/>
      <c r="L2662" s="84"/>
      <c r="M2662" s="84"/>
      <c r="N2662" s="84"/>
      <c r="O2662" s="84"/>
      <c r="P2662" s="84"/>
      <c r="Q2662" s="84"/>
      <c r="R2662" s="84"/>
      <c r="S2662" s="84"/>
      <c r="T2662" s="84"/>
      <c r="U2662" s="84"/>
      <c r="V2662" s="84"/>
      <c r="W2662" s="84"/>
      <c r="X2662" s="84"/>
      <c r="Y2662" s="84"/>
      <c r="Z2662" s="90"/>
      <c r="AA2662" s="91"/>
      <c r="AB2662" s="91"/>
      <c r="AC2662" s="91"/>
      <c r="AD2662" s="92" t="s">
        <v>4</v>
      </c>
    </row>
    <row r="2663" spans="2:30" ht="19.7" customHeight="1">
      <c r="B2663" s="82" t="s">
        <v>1627</v>
      </c>
      <c r="C2663" s="83" t="s">
        <v>1628</v>
      </c>
      <c r="D2663" s="84"/>
      <c r="E2663" s="84"/>
      <c r="F2663" s="84"/>
      <c r="G2663" s="84"/>
      <c r="H2663" s="84"/>
      <c r="I2663" s="84"/>
      <c r="J2663" s="84"/>
      <c r="K2663" s="84"/>
      <c r="L2663" s="84"/>
      <c r="M2663" s="84"/>
      <c r="N2663" s="84"/>
      <c r="O2663" s="84"/>
      <c r="P2663" s="84"/>
      <c r="Q2663" s="84"/>
      <c r="R2663" s="84"/>
      <c r="S2663" s="84"/>
      <c r="T2663" s="84"/>
      <c r="U2663" s="84"/>
      <c r="V2663" s="84"/>
      <c r="W2663" s="84"/>
      <c r="X2663" s="84"/>
      <c r="Y2663" s="84"/>
      <c r="Z2663" s="85" t="str">
        <f>TEXT(AA2663+AB2663+AC2663,"#,##0")</f>
        <v>28,648</v>
      </c>
      <c r="AA2663" s="86">
        <f>TRUNC(AA2664+AA2665)</f>
        <v>20904</v>
      </c>
      <c r="AB2663" s="86">
        <f>TRUNC(AB2664+AB2665)</f>
        <v>0</v>
      </c>
      <c r="AC2663" s="86">
        <f>TRUNC(AC2664+AC2665)</f>
        <v>7744</v>
      </c>
      <c r="AD2663" s="87"/>
    </row>
    <row r="2664" spans="2:30" ht="19.7" customHeight="1">
      <c r="B2664" s="88" t="s">
        <v>592</v>
      </c>
      <c r="C2664" s="89" t="s">
        <v>4</v>
      </c>
      <c r="D2664" s="471">
        <v>54725</v>
      </c>
      <c r="E2664" s="471"/>
      <c r="F2664" s="471"/>
      <c r="G2664" s="471"/>
      <c r="H2664" s="471"/>
      <c r="I2664" s="471" t="s">
        <v>593</v>
      </c>
      <c r="J2664" s="471"/>
      <c r="K2664" s="476">
        <f>[186]기계경비적용기준!D7</f>
        <v>1153.3</v>
      </c>
      <c r="L2664" s="471"/>
      <c r="M2664" s="471"/>
      <c r="N2664" s="84" t="s">
        <v>594</v>
      </c>
      <c r="O2664" s="471">
        <v>1227</v>
      </c>
      <c r="P2664" s="471"/>
      <c r="Q2664" s="471"/>
      <c r="R2664" s="84" t="s">
        <v>594</v>
      </c>
      <c r="S2664" s="471" t="s">
        <v>595</v>
      </c>
      <c r="T2664" s="471"/>
      <c r="U2664" s="471"/>
      <c r="V2664" s="84"/>
      <c r="W2664" s="84"/>
      <c r="X2664" s="84"/>
      <c r="Y2664" s="84"/>
      <c r="Z2664" s="90"/>
      <c r="AA2664" s="91"/>
      <c r="AB2664" s="91"/>
      <c r="AC2664" s="91">
        <f>TRUNC(TRUNC(D2664*K2664)/1000) * 1000*O2664*0.0000001</f>
        <v>7744.0877999999993</v>
      </c>
      <c r="AD2664" s="92" t="s">
        <v>4</v>
      </c>
    </row>
    <row r="2665" spans="2:30" ht="19.7" customHeight="1">
      <c r="B2665" s="88" t="s">
        <v>1452</v>
      </c>
      <c r="C2665" s="89" t="s">
        <v>4</v>
      </c>
      <c r="D2665" s="472">
        <v>1</v>
      </c>
      <c r="E2665" s="471"/>
      <c r="F2665" s="471"/>
      <c r="G2665" s="84" t="s">
        <v>98</v>
      </c>
      <c r="H2665" s="84" t="s">
        <v>594</v>
      </c>
      <c r="I2665" s="471">
        <f>[186]노임단가!L67</f>
        <v>83617</v>
      </c>
      <c r="J2665" s="471"/>
      <c r="K2665" s="471"/>
      <c r="L2665" s="471"/>
      <c r="M2665" s="84" t="s">
        <v>594</v>
      </c>
      <c r="N2665" s="471" t="s">
        <v>1480</v>
      </c>
      <c r="O2665" s="471"/>
      <c r="P2665" s="471"/>
      <c r="Q2665" s="471"/>
      <c r="R2665" s="471"/>
      <c r="S2665" s="471"/>
      <c r="T2665" s="471"/>
      <c r="U2665" s="471"/>
      <c r="V2665" s="471"/>
      <c r="W2665" s="84"/>
      <c r="X2665" s="84"/>
      <c r="Y2665" s="84"/>
      <c r="Z2665" s="90"/>
      <c r="AA2665" s="91">
        <f>TRUNC(D2665*I2665*[186]기계경비적용기준!E20,0)</f>
        <v>20904</v>
      </c>
      <c r="AB2665" s="91"/>
      <c r="AC2665" s="91"/>
      <c r="AD2665" s="92" t="s">
        <v>4</v>
      </c>
    </row>
    <row r="2666" spans="2:30" ht="19.7" customHeight="1">
      <c r="B2666" s="88" t="s">
        <v>4</v>
      </c>
      <c r="C2666" s="89" t="s">
        <v>4</v>
      </c>
      <c r="D2666" s="84"/>
      <c r="E2666" s="84"/>
      <c r="F2666" s="84"/>
      <c r="G2666" s="84"/>
      <c r="H2666" s="84"/>
      <c r="I2666" s="84"/>
      <c r="J2666" s="84"/>
      <c r="K2666" s="84"/>
      <c r="L2666" s="84"/>
      <c r="M2666" s="84"/>
      <c r="N2666" s="84"/>
      <c r="O2666" s="84"/>
      <c r="P2666" s="84"/>
      <c r="Q2666" s="84"/>
      <c r="R2666" s="84"/>
      <c r="S2666" s="84"/>
      <c r="T2666" s="84"/>
      <c r="U2666" s="84"/>
      <c r="V2666" s="84"/>
      <c r="W2666" s="84"/>
      <c r="X2666" s="84"/>
      <c r="Y2666" s="84"/>
      <c r="Z2666" s="90"/>
      <c r="AA2666" s="91"/>
      <c r="AB2666" s="91"/>
      <c r="AC2666" s="91"/>
      <c r="AD2666" s="92" t="s">
        <v>4</v>
      </c>
    </row>
    <row r="2667" spans="2:30" ht="19.7" customHeight="1">
      <c r="B2667" s="82" t="s">
        <v>1629</v>
      </c>
      <c r="C2667" s="83" t="s">
        <v>838</v>
      </c>
      <c r="D2667" s="84"/>
      <c r="E2667" s="84"/>
      <c r="F2667" s="84"/>
      <c r="G2667" s="84"/>
      <c r="H2667" s="84"/>
      <c r="I2667" s="84"/>
      <c r="J2667" s="84"/>
      <c r="K2667" s="84"/>
      <c r="L2667" s="84"/>
      <c r="M2667" s="84"/>
      <c r="N2667" s="84"/>
      <c r="O2667" s="84"/>
      <c r="P2667" s="84"/>
      <c r="Q2667" s="84"/>
      <c r="R2667" s="84"/>
      <c r="S2667" s="84"/>
      <c r="T2667" s="84"/>
      <c r="U2667" s="84"/>
      <c r="V2667" s="84"/>
      <c r="W2667" s="84"/>
      <c r="X2667" s="84"/>
      <c r="Y2667" s="84"/>
      <c r="Z2667" s="85" t="str">
        <f>TEXT(AA2667+AB2667+AC2667,"#,##0")</f>
        <v>28,656</v>
      </c>
      <c r="AA2667" s="86">
        <f>TRUNC(AA2668+AA2669)</f>
        <v>17420</v>
      </c>
      <c r="AB2667" s="86">
        <f>TRUNC(AB2668+AB2669)</f>
        <v>0</v>
      </c>
      <c r="AC2667" s="86">
        <f>TRUNC(AC2668+AC2669)</f>
        <v>11236</v>
      </c>
      <c r="AD2667" s="87"/>
    </row>
    <row r="2668" spans="2:30" ht="19.7" customHeight="1">
      <c r="B2668" s="88" t="s">
        <v>592</v>
      </c>
      <c r="C2668" s="89" t="s">
        <v>4</v>
      </c>
      <c r="D2668" s="471">
        <v>79407</v>
      </c>
      <c r="E2668" s="471"/>
      <c r="F2668" s="471"/>
      <c r="G2668" s="471"/>
      <c r="H2668" s="471"/>
      <c r="I2668" s="471" t="s">
        <v>593</v>
      </c>
      <c r="J2668" s="471"/>
      <c r="K2668" s="476">
        <f>[186]기계경비적용기준!D7</f>
        <v>1153.3</v>
      </c>
      <c r="L2668" s="471"/>
      <c r="M2668" s="471"/>
      <c r="N2668" s="84" t="s">
        <v>594</v>
      </c>
      <c r="O2668" s="471">
        <v>1227</v>
      </c>
      <c r="P2668" s="471"/>
      <c r="Q2668" s="471"/>
      <c r="R2668" s="84" t="s">
        <v>594</v>
      </c>
      <c r="S2668" s="471" t="s">
        <v>595</v>
      </c>
      <c r="T2668" s="471"/>
      <c r="U2668" s="471"/>
      <c r="V2668" s="84"/>
      <c r="W2668" s="84"/>
      <c r="X2668" s="84"/>
      <c r="Y2668" s="84"/>
      <c r="Z2668" s="90"/>
      <c r="AA2668" s="91"/>
      <c r="AB2668" s="91"/>
      <c r="AC2668" s="91">
        <f>TRUNC(TRUNC(D2668*K2668)/1000) * 1000*O2668*0.0000001</f>
        <v>11236.866</v>
      </c>
      <c r="AD2668" s="92" t="s">
        <v>4</v>
      </c>
    </row>
    <row r="2669" spans="2:30" ht="19.7" customHeight="1">
      <c r="B2669" s="88" t="s">
        <v>1452</v>
      </c>
      <c r="C2669" s="89" t="s">
        <v>4</v>
      </c>
      <c r="D2669" s="472">
        <v>1</v>
      </c>
      <c r="E2669" s="471"/>
      <c r="F2669" s="471"/>
      <c r="G2669" s="84" t="s">
        <v>98</v>
      </c>
      <c r="H2669" s="84" t="s">
        <v>594</v>
      </c>
      <c r="I2669" s="471">
        <f>[186]노임단가!L67</f>
        <v>83617</v>
      </c>
      <c r="J2669" s="471"/>
      <c r="K2669" s="471"/>
      <c r="L2669" s="471"/>
      <c r="M2669" s="84" t="s">
        <v>594</v>
      </c>
      <c r="N2669" s="471" t="s">
        <v>603</v>
      </c>
      <c r="O2669" s="471"/>
      <c r="P2669" s="471"/>
      <c r="Q2669" s="471"/>
      <c r="R2669" s="471"/>
      <c r="S2669" s="471"/>
      <c r="T2669" s="471"/>
      <c r="U2669" s="471"/>
      <c r="V2669" s="471"/>
      <c r="W2669" s="84"/>
      <c r="X2669" s="84"/>
      <c r="Y2669" s="84"/>
      <c r="Z2669" s="90"/>
      <c r="AA2669" s="91">
        <f>TRUNC(D2669*I2669*[186]기계경비적용기준!E18,0)</f>
        <v>17420</v>
      </c>
      <c r="AB2669" s="91"/>
      <c r="AC2669" s="91"/>
      <c r="AD2669" s="92" t="s">
        <v>4</v>
      </c>
    </row>
    <row r="2670" spans="2:30" ht="19.7" customHeight="1">
      <c r="B2670" s="88" t="s">
        <v>4</v>
      </c>
      <c r="C2670" s="89" t="s">
        <v>4</v>
      </c>
      <c r="D2670" s="84"/>
      <c r="E2670" s="84"/>
      <c r="F2670" s="84"/>
      <c r="G2670" s="84"/>
      <c r="H2670" s="84"/>
      <c r="I2670" s="84"/>
      <c r="J2670" s="84"/>
      <c r="K2670" s="84"/>
      <c r="L2670" s="84"/>
      <c r="M2670" s="84"/>
      <c r="N2670" s="84"/>
      <c r="O2670" s="84"/>
      <c r="P2670" s="84"/>
      <c r="Q2670" s="84"/>
      <c r="R2670" s="84"/>
      <c r="S2670" s="84"/>
      <c r="T2670" s="84"/>
      <c r="U2670" s="84"/>
      <c r="V2670" s="84"/>
      <c r="W2670" s="84"/>
      <c r="X2670" s="84"/>
      <c r="Y2670" s="84"/>
      <c r="Z2670" s="90"/>
      <c r="AA2670" s="91"/>
      <c r="AB2670" s="91"/>
      <c r="AC2670" s="91"/>
      <c r="AD2670" s="92" t="s">
        <v>4</v>
      </c>
    </row>
    <row r="2671" spans="2:30" ht="19.7" customHeight="1">
      <c r="B2671" s="82" t="s">
        <v>1630</v>
      </c>
      <c r="C2671" s="83" t="s">
        <v>1631</v>
      </c>
      <c r="D2671" s="84"/>
      <c r="E2671" s="84"/>
      <c r="F2671" s="84"/>
      <c r="G2671" s="84"/>
      <c r="H2671" s="84"/>
      <c r="I2671" s="84"/>
      <c r="J2671" s="84"/>
      <c r="K2671" s="84"/>
      <c r="L2671" s="84"/>
      <c r="M2671" s="84"/>
      <c r="N2671" s="84"/>
      <c r="O2671" s="84"/>
      <c r="P2671" s="84"/>
      <c r="Q2671" s="84"/>
      <c r="R2671" s="84"/>
      <c r="S2671" s="84"/>
      <c r="T2671" s="84"/>
      <c r="U2671" s="84"/>
      <c r="V2671" s="84"/>
      <c r="W2671" s="84"/>
      <c r="X2671" s="84"/>
      <c r="Y2671" s="84"/>
      <c r="Z2671" s="85" t="str">
        <f>TEXT(AA2671+AB2671+AC2671,"#,##0")</f>
        <v>39,108</v>
      </c>
      <c r="AA2671" s="86">
        <f>TRUNC(AA2672+AA2673)</f>
        <v>27872</v>
      </c>
      <c r="AB2671" s="86">
        <f>TRUNC(AB2672+AB2673)</f>
        <v>0</v>
      </c>
      <c r="AC2671" s="86">
        <f>TRUNC(AC2672+AC2673)</f>
        <v>11236</v>
      </c>
      <c r="AD2671" s="87"/>
    </row>
    <row r="2672" spans="2:30" ht="19.7" customHeight="1">
      <c r="B2672" s="88" t="s">
        <v>592</v>
      </c>
      <c r="C2672" s="89" t="s">
        <v>4</v>
      </c>
      <c r="D2672" s="471">
        <v>79407</v>
      </c>
      <c r="E2672" s="471"/>
      <c r="F2672" s="471"/>
      <c r="G2672" s="471"/>
      <c r="H2672" s="471"/>
      <c r="I2672" s="471" t="s">
        <v>593</v>
      </c>
      <c r="J2672" s="471"/>
      <c r="K2672" s="476">
        <f>[186]기계경비적용기준!D7</f>
        <v>1153.3</v>
      </c>
      <c r="L2672" s="471"/>
      <c r="M2672" s="471"/>
      <c r="N2672" s="84" t="s">
        <v>594</v>
      </c>
      <c r="O2672" s="471">
        <v>1227</v>
      </c>
      <c r="P2672" s="471"/>
      <c r="Q2672" s="471"/>
      <c r="R2672" s="84" t="s">
        <v>594</v>
      </c>
      <c r="S2672" s="471" t="s">
        <v>595</v>
      </c>
      <c r="T2672" s="471"/>
      <c r="U2672" s="471"/>
      <c r="V2672" s="84"/>
      <c r="W2672" s="84"/>
      <c r="X2672" s="84"/>
      <c r="Y2672" s="84"/>
      <c r="Z2672" s="90"/>
      <c r="AA2672" s="91"/>
      <c r="AB2672" s="91"/>
      <c r="AC2672" s="91">
        <f>TRUNC(TRUNC(D2672*K2672)/1000) * 1000*O2672*0.0000001</f>
        <v>11236.866</v>
      </c>
      <c r="AD2672" s="92" t="s">
        <v>4</v>
      </c>
    </row>
    <row r="2673" spans="2:30" ht="19.7" customHeight="1">
      <c r="B2673" s="88" t="s">
        <v>1452</v>
      </c>
      <c r="C2673" s="89" t="s">
        <v>4</v>
      </c>
      <c r="D2673" s="472">
        <v>1</v>
      </c>
      <c r="E2673" s="471"/>
      <c r="F2673" s="471"/>
      <c r="G2673" s="84" t="s">
        <v>98</v>
      </c>
      <c r="H2673" s="84" t="s">
        <v>594</v>
      </c>
      <c r="I2673" s="471">
        <f>[186]노임단가!L67</f>
        <v>83617</v>
      </c>
      <c r="J2673" s="471"/>
      <c r="K2673" s="471"/>
      <c r="L2673" s="471"/>
      <c r="M2673" s="84" t="s">
        <v>594</v>
      </c>
      <c r="N2673" s="471" t="s">
        <v>1449</v>
      </c>
      <c r="O2673" s="471"/>
      <c r="P2673" s="471"/>
      <c r="Q2673" s="471"/>
      <c r="R2673" s="471"/>
      <c r="S2673" s="471"/>
      <c r="T2673" s="471"/>
      <c r="U2673" s="471"/>
      <c r="V2673" s="471"/>
      <c r="W2673" s="84"/>
      <c r="X2673" s="84"/>
      <c r="Y2673" s="84"/>
      <c r="Z2673" s="90"/>
      <c r="AA2673" s="91">
        <f>TRUNC(D2673*I2673*[186]기계경비적용기준!E19,0)</f>
        <v>27872</v>
      </c>
      <c r="AB2673" s="91"/>
      <c r="AC2673" s="91"/>
      <c r="AD2673" s="92" t="s">
        <v>4</v>
      </c>
    </row>
    <row r="2674" spans="2:30" ht="19.7" customHeight="1">
      <c r="B2674" s="88" t="s">
        <v>4</v>
      </c>
      <c r="C2674" s="89" t="s">
        <v>4</v>
      </c>
      <c r="D2674" s="84"/>
      <c r="E2674" s="84"/>
      <c r="F2674" s="84"/>
      <c r="G2674" s="84"/>
      <c r="H2674" s="84"/>
      <c r="I2674" s="84"/>
      <c r="J2674" s="84"/>
      <c r="K2674" s="84"/>
      <c r="L2674" s="84"/>
      <c r="M2674" s="84"/>
      <c r="N2674" s="84"/>
      <c r="O2674" s="84"/>
      <c r="P2674" s="84"/>
      <c r="Q2674" s="84"/>
      <c r="R2674" s="84"/>
      <c r="S2674" s="84"/>
      <c r="T2674" s="84"/>
      <c r="U2674" s="84"/>
      <c r="V2674" s="84"/>
      <c r="W2674" s="84"/>
      <c r="X2674" s="84"/>
      <c r="Y2674" s="84"/>
      <c r="Z2674" s="90"/>
      <c r="AA2674" s="91"/>
      <c r="AB2674" s="91"/>
      <c r="AC2674" s="91"/>
      <c r="AD2674" s="92" t="s">
        <v>4</v>
      </c>
    </row>
    <row r="2675" spans="2:30" ht="19.7" customHeight="1">
      <c r="B2675" s="82" t="s">
        <v>1632</v>
      </c>
      <c r="C2675" s="83" t="s">
        <v>1633</v>
      </c>
      <c r="D2675" s="84"/>
      <c r="E2675" s="84"/>
      <c r="F2675" s="84"/>
      <c r="G2675" s="84"/>
      <c r="H2675" s="84"/>
      <c r="I2675" s="84"/>
      <c r="J2675" s="84"/>
      <c r="K2675" s="84"/>
      <c r="L2675" s="84"/>
      <c r="M2675" s="84"/>
      <c r="N2675" s="84"/>
      <c r="O2675" s="84"/>
      <c r="P2675" s="84"/>
      <c r="Q2675" s="84"/>
      <c r="R2675" s="84"/>
      <c r="S2675" s="84"/>
      <c r="T2675" s="84"/>
      <c r="U2675" s="84"/>
      <c r="V2675" s="84"/>
      <c r="W2675" s="84"/>
      <c r="X2675" s="84"/>
      <c r="Y2675" s="84"/>
      <c r="Z2675" s="85" t="str">
        <f>TEXT(AA2675+AB2675+AC2675,"#,##0")</f>
        <v>32,140</v>
      </c>
      <c r="AA2675" s="86">
        <f>TRUNC(AA2676+AA2677)</f>
        <v>20904</v>
      </c>
      <c r="AB2675" s="86">
        <f>TRUNC(AB2676+AB2677)</f>
        <v>0</v>
      </c>
      <c r="AC2675" s="86">
        <f>TRUNC(AC2676+AC2677)</f>
        <v>11236</v>
      </c>
      <c r="AD2675" s="87"/>
    </row>
    <row r="2676" spans="2:30" ht="19.7" customHeight="1">
      <c r="B2676" s="88" t="s">
        <v>592</v>
      </c>
      <c r="C2676" s="89" t="s">
        <v>4</v>
      </c>
      <c r="D2676" s="471">
        <v>79407</v>
      </c>
      <c r="E2676" s="471"/>
      <c r="F2676" s="471"/>
      <c r="G2676" s="471"/>
      <c r="H2676" s="471"/>
      <c r="I2676" s="471" t="s">
        <v>593</v>
      </c>
      <c r="J2676" s="471"/>
      <c r="K2676" s="476">
        <f>[186]기계경비적용기준!D7</f>
        <v>1153.3</v>
      </c>
      <c r="L2676" s="471"/>
      <c r="M2676" s="471"/>
      <c r="N2676" s="84" t="s">
        <v>594</v>
      </c>
      <c r="O2676" s="471">
        <v>1227</v>
      </c>
      <c r="P2676" s="471"/>
      <c r="Q2676" s="471"/>
      <c r="R2676" s="84" t="s">
        <v>594</v>
      </c>
      <c r="S2676" s="471" t="s">
        <v>595</v>
      </c>
      <c r="T2676" s="471"/>
      <c r="U2676" s="471"/>
      <c r="V2676" s="84"/>
      <c r="W2676" s="84"/>
      <c r="X2676" s="84"/>
      <c r="Y2676" s="84"/>
      <c r="Z2676" s="90"/>
      <c r="AA2676" s="91"/>
      <c r="AB2676" s="91"/>
      <c r="AC2676" s="91">
        <f>TRUNC(TRUNC(D2676*K2676)/1000) * 1000*O2676*0.0000001</f>
        <v>11236.866</v>
      </c>
      <c r="AD2676" s="92" t="s">
        <v>4</v>
      </c>
    </row>
    <row r="2677" spans="2:30" ht="19.7" customHeight="1">
      <c r="B2677" s="88" t="s">
        <v>1452</v>
      </c>
      <c r="C2677" s="89" t="s">
        <v>4</v>
      </c>
      <c r="D2677" s="472">
        <v>1</v>
      </c>
      <c r="E2677" s="471"/>
      <c r="F2677" s="471"/>
      <c r="G2677" s="84" t="s">
        <v>98</v>
      </c>
      <c r="H2677" s="84" t="s">
        <v>594</v>
      </c>
      <c r="I2677" s="471">
        <f>[186]노임단가!L67</f>
        <v>83617</v>
      </c>
      <c r="J2677" s="471"/>
      <c r="K2677" s="471"/>
      <c r="L2677" s="471"/>
      <c r="M2677" s="84" t="s">
        <v>594</v>
      </c>
      <c r="N2677" s="471" t="s">
        <v>1480</v>
      </c>
      <c r="O2677" s="471"/>
      <c r="P2677" s="471"/>
      <c r="Q2677" s="471"/>
      <c r="R2677" s="471"/>
      <c r="S2677" s="471"/>
      <c r="T2677" s="471"/>
      <c r="U2677" s="471"/>
      <c r="V2677" s="471"/>
      <c r="W2677" s="84"/>
      <c r="X2677" s="84"/>
      <c r="Y2677" s="84"/>
      <c r="Z2677" s="90"/>
      <c r="AA2677" s="91">
        <f>TRUNC(D2677*I2677*[186]기계경비적용기준!E20,0)</f>
        <v>20904</v>
      </c>
      <c r="AB2677" s="91"/>
      <c r="AC2677" s="91"/>
      <c r="AD2677" s="92" t="s">
        <v>4</v>
      </c>
    </row>
    <row r="2678" spans="2:30" ht="19.7" customHeight="1">
      <c r="B2678" s="88" t="s">
        <v>4</v>
      </c>
      <c r="C2678" s="89" t="s">
        <v>4</v>
      </c>
      <c r="D2678" s="84"/>
      <c r="E2678" s="84"/>
      <c r="F2678" s="84"/>
      <c r="G2678" s="84"/>
      <c r="H2678" s="84"/>
      <c r="I2678" s="84"/>
      <c r="J2678" s="84"/>
      <c r="K2678" s="84"/>
      <c r="L2678" s="84"/>
      <c r="M2678" s="84"/>
      <c r="N2678" s="84"/>
      <c r="O2678" s="84"/>
      <c r="P2678" s="84"/>
      <c r="Q2678" s="84"/>
      <c r="R2678" s="84"/>
      <c r="S2678" s="84"/>
      <c r="T2678" s="84"/>
      <c r="U2678" s="84"/>
      <c r="V2678" s="84"/>
      <c r="W2678" s="84"/>
      <c r="X2678" s="84"/>
      <c r="Y2678" s="84"/>
      <c r="Z2678" s="90"/>
      <c r="AA2678" s="91"/>
      <c r="AB2678" s="91"/>
      <c r="AC2678" s="91"/>
      <c r="AD2678" s="92" t="s">
        <v>4</v>
      </c>
    </row>
    <row r="2679" spans="2:30" ht="19.7" customHeight="1">
      <c r="B2679" s="82" t="s">
        <v>1634</v>
      </c>
      <c r="C2679" s="83" t="s">
        <v>842</v>
      </c>
      <c r="D2679" s="84"/>
      <c r="E2679" s="84"/>
      <c r="F2679" s="84"/>
      <c r="G2679" s="84"/>
      <c r="H2679" s="84"/>
      <c r="I2679" s="84"/>
      <c r="J2679" s="84"/>
      <c r="K2679" s="84"/>
      <c r="L2679" s="84"/>
      <c r="M2679" s="84"/>
      <c r="N2679" s="84"/>
      <c r="O2679" s="84"/>
      <c r="P2679" s="84"/>
      <c r="Q2679" s="84"/>
      <c r="R2679" s="84"/>
      <c r="S2679" s="84"/>
      <c r="T2679" s="84"/>
      <c r="U2679" s="84"/>
      <c r="V2679" s="84"/>
      <c r="W2679" s="84"/>
      <c r="X2679" s="84"/>
      <c r="Y2679" s="84"/>
      <c r="Z2679" s="85" t="str">
        <f>TEXT(AA2679+AB2679+AC2679,"#,##0")</f>
        <v>38,754</v>
      </c>
      <c r="AA2679" s="86">
        <f>TRUNC(AA2680+AA2681)</f>
        <v>17420</v>
      </c>
      <c r="AB2679" s="86">
        <f>TRUNC(AB2680+AB2681)</f>
        <v>0</v>
      </c>
      <c r="AC2679" s="86">
        <f>TRUNC(AC2680+AC2681)</f>
        <v>21334</v>
      </c>
      <c r="AD2679" s="87"/>
    </row>
    <row r="2680" spans="2:30" ht="19.7" customHeight="1">
      <c r="B2680" s="88" t="s">
        <v>592</v>
      </c>
      <c r="C2680" s="89" t="s">
        <v>4</v>
      </c>
      <c r="D2680" s="471">
        <v>150766</v>
      </c>
      <c r="E2680" s="471"/>
      <c r="F2680" s="471"/>
      <c r="G2680" s="471"/>
      <c r="H2680" s="471"/>
      <c r="I2680" s="471" t="s">
        <v>593</v>
      </c>
      <c r="J2680" s="471"/>
      <c r="K2680" s="476">
        <f>[186]기계경비적용기준!D7</f>
        <v>1153.3</v>
      </c>
      <c r="L2680" s="471"/>
      <c r="M2680" s="471"/>
      <c r="N2680" s="84" t="s">
        <v>594</v>
      </c>
      <c r="O2680" s="471">
        <v>1227</v>
      </c>
      <c r="P2680" s="471"/>
      <c r="Q2680" s="471"/>
      <c r="R2680" s="84" t="s">
        <v>594</v>
      </c>
      <c r="S2680" s="471" t="s">
        <v>595</v>
      </c>
      <c r="T2680" s="471"/>
      <c r="U2680" s="471"/>
      <c r="V2680" s="84"/>
      <c r="W2680" s="84"/>
      <c r="X2680" s="84"/>
      <c r="Y2680" s="84"/>
      <c r="Z2680" s="90"/>
      <c r="AA2680" s="91"/>
      <c r="AB2680" s="91"/>
      <c r="AC2680" s="91">
        <f>TRUNC(TRUNC(D2680*K2680)/1000) * 1000*O2680*0.0000001</f>
        <v>21334.830599999998</v>
      </c>
      <c r="AD2680" s="92" t="s">
        <v>4</v>
      </c>
    </row>
    <row r="2681" spans="2:30" ht="19.7" customHeight="1">
      <c r="B2681" s="88" t="s">
        <v>1452</v>
      </c>
      <c r="C2681" s="89" t="s">
        <v>4</v>
      </c>
      <c r="D2681" s="472">
        <v>1</v>
      </c>
      <c r="E2681" s="471"/>
      <c r="F2681" s="471"/>
      <c r="G2681" s="84" t="s">
        <v>98</v>
      </c>
      <c r="H2681" s="84" t="s">
        <v>594</v>
      </c>
      <c r="I2681" s="471">
        <f>[186]노임단가!L67</f>
        <v>83617</v>
      </c>
      <c r="J2681" s="471"/>
      <c r="K2681" s="471"/>
      <c r="L2681" s="471"/>
      <c r="M2681" s="84" t="s">
        <v>594</v>
      </c>
      <c r="N2681" s="471" t="s">
        <v>603</v>
      </c>
      <c r="O2681" s="471"/>
      <c r="P2681" s="471"/>
      <c r="Q2681" s="471"/>
      <c r="R2681" s="471"/>
      <c r="S2681" s="471"/>
      <c r="T2681" s="471"/>
      <c r="U2681" s="471"/>
      <c r="V2681" s="471"/>
      <c r="W2681" s="84"/>
      <c r="X2681" s="84"/>
      <c r="Y2681" s="84"/>
      <c r="Z2681" s="90"/>
      <c r="AA2681" s="91">
        <f>TRUNC(D2681*I2681*[186]기계경비적용기준!E18,0)</f>
        <v>17420</v>
      </c>
      <c r="AB2681" s="91"/>
      <c r="AC2681" s="91"/>
      <c r="AD2681" s="92" t="s">
        <v>4</v>
      </c>
    </row>
    <row r="2682" spans="2:30" ht="19.7" customHeight="1">
      <c r="B2682" s="88" t="s">
        <v>4</v>
      </c>
      <c r="C2682" s="89" t="s">
        <v>4</v>
      </c>
      <c r="D2682" s="84"/>
      <c r="E2682" s="84"/>
      <c r="F2682" s="84"/>
      <c r="G2682" s="84"/>
      <c r="H2682" s="84"/>
      <c r="I2682" s="84"/>
      <c r="J2682" s="84"/>
      <c r="K2682" s="84"/>
      <c r="L2682" s="84"/>
      <c r="M2682" s="84"/>
      <c r="N2682" s="84"/>
      <c r="O2682" s="84"/>
      <c r="P2682" s="84"/>
      <c r="Q2682" s="84"/>
      <c r="R2682" s="84"/>
      <c r="S2682" s="84"/>
      <c r="T2682" s="84"/>
      <c r="U2682" s="84"/>
      <c r="V2682" s="84"/>
      <c r="W2682" s="84"/>
      <c r="X2682" s="84"/>
      <c r="Y2682" s="84"/>
      <c r="Z2682" s="90"/>
      <c r="AA2682" s="91"/>
      <c r="AB2682" s="91"/>
      <c r="AC2682" s="91"/>
      <c r="AD2682" s="92" t="s">
        <v>4</v>
      </c>
    </row>
    <row r="2683" spans="2:30" ht="19.7" customHeight="1">
      <c r="B2683" s="82" t="s">
        <v>1635</v>
      </c>
      <c r="C2683" s="83" t="s">
        <v>1636</v>
      </c>
      <c r="D2683" s="84"/>
      <c r="E2683" s="84"/>
      <c r="F2683" s="84"/>
      <c r="G2683" s="84"/>
      <c r="H2683" s="84"/>
      <c r="I2683" s="84"/>
      <c r="J2683" s="84"/>
      <c r="K2683" s="84"/>
      <c r="L2683" s="84"/>
      <c r="M2683" s="84"/>
      <c r="N2683" s="84"/>
      <c r="O2683" s="84"/>
      <c r="P2683" s="84"/>
      <c r="Q2683" s="84"/>
      <c r="R2683" s="84"/>
      <c r="S2683" s="84"/>
      <c r="T2683" s="84"/>
      <c r="U2683" s="84"/>
      <c r="V2683" s="84"/>
      <c r="W2683" s="84"/>
      <c r="X2683" s="84"/>
      <c r="Y2683" s="84"/>
      <c r="Z2683" s="85" t="str">
        <f>TEXT(AA2683+AB2683+AC2683,"#,##0")</f>
        <v>49,206</v>
      </c>
      <c r="AA2683" s="86">
        <f>TRUNC(AA2684+AA2685)</f>
        <v>27872</v>
      </c>
      <c r="AB2683" s="86">
        <f>TRUNC(AB2684+AB2685)</f>
        <v>0</v>
      </c>
      <c r="AC2683" s="86">
        <f>TRUNC(AC2684+AC2685)</f>
        <v>21334</v>
      </c>
      <c r="AD2683" s="87"/>
    </row>
    <row r="2684" spans="2:30" ht="19.7" customHeight="1">
      <c r="B2684" s="88" t="s">
        <v>592</v>
      </c>
      <c r="C2684" s="89" t="s">
        <v>4</v>
      </c>
      <c r="D2684" s="471">
        <v>150766</v>
      </c>
      <c r="E2684" s="471"/>
      <c r="F2684" s="471"/>
      <c r="G2684" s="471"/>
      <c r="H2684" s="471"/>
      <c r="I2684" s="471" t="s">
        <v>593</v>
      </c>
      <c r="J2684" s="471"/>
      <c r="K2684" s="476">
        <f>[186]기계경비적용기준!D7</f>
        <v>1153.3</v>
      </c>
      <c r="L2684" s="471"/>
      <c r="M2684" s="471"/>
      <c r="N2684" s="84" t="s">
        <v>594</v>
      </c>
      <c r="O2684" s="471">
        <v>1227</v>
      </c>
      <c r="P2684" s="471"/>
      <c r="Q2684" s="471"/>
      <c r="R2684" s="84" t="s">
        <v>594</v>
      </c>
      <c r="S2684" s="471" t="s">
        <v>595</v>
      </c>
      <c r="T2684" s="471"/>
      <c r="U2684" s="471"/>
      <c r="V2684" s="84"/>
      <c r="W2684" s="84"/>
      <c r="X2684" s="84"/>
      <c r="Y2684" s="84"/>
      <c r="Z2684" s="90"/>
      <c r="AA2684" s="91"/>
      <c r="AB2684" s="91"/>
      <c r="AC2684" s="91">
        <f>TRUNC(TRUNC(D2684*K2684)/1000) * 1000*O2684*0.0000001</f>
        <v>21334.830599999998</v>
      </c>
      <c r="AD2684" s="92" t="s">
        <v>4</v>
      </c>
    </row>
    <row r="2685" spans="2:30" ht="19.7" customHeight="1">
      <c r="B2685" s="88" t="s">
        <v>1452</v>
      </c>
      <c r="C2685" s="89" t="s">
        <v>4</v>
      </c>
      <c r="D2685" s="472">
        <v>1</v>
      </c>
      <c r="E2685" s="471"/>
      <c r="F2685" s="471"/>
      <c r="G2685" s="84" t="s">
        <v>98</v>
      </c>
      <c r="H2685" s="84" t="s">
        <v>594</v>
      </c>
      <c r="I2685" s="471">
        <f>[186]노임단가!L67</f>
        <v>83617</v>
      </c>
      <c r="J2685" s="471"/>
      <c r="K2685" s="471"/>
      <c r="L2685" s="471"/>
      <c r="M2685" s="84" t="s">
        <v>594</v>
      </c>
      <c r="N2685" s="471" t="s">
        <v>1449</v>
      </c>
      <c r="O2685" s="471"/>
      <c r="P2685" s="471"/>
      <c r="Q2685" s="471"/>
      <c r="R2685" s="471"/>
      <c r="S2685" s="471"/>
      <c r="T2685" s="471"/>
      <c r="U2685" s="471"/>
      <c r="V2685" s="471"/>
      <c r="W2685" s="84"/>
      <c r="X2685" s="84"/>
      <c r="Y2685" s="84"/>
      <c r="Z2685" s="90"/>
      <c r="AA2685" s="91">
        <f>TRUNC(D2685*I2685*[186]기계경비적용기준!E19,0)</f>
        <v>27872</v>
      </c>
      <c r="AB2685" s="91"/>
      <c r="AC2685" s="91"/>
      <c r="AD2685" s="92" t="s">
        <v>4</v>
      </c>
    </row>
    <row r="2686" spans="2:30" ht="19.7" customHeight="1">
      <c r="B2686" s="88" t="s">
        <v>4</v>
      </c>
      <c r="C2686" s="89" t="s">
        <v>4</v>
      </c>
      <c r="D2686" s="84"/>
      <c r="E2686" s="84"/>
      <c r="F2686" s="84"/>
      <c r="G2686" s="84"/>
      <c r="H2686" s="84"/>
      <c r="I2686" s="84"/>
      <c r="J2686" s="84"/>
      <c r="K2686" s="84"/>
      <c r="L2686" s="84"/>
      <c r="M2686" s="84"/>
      <c r="N2686" s="84"/>
      <c r="O2686" s="84"/>
      <c r="P2686" s="84"/>
      <c r="Q2686" s="84"/>
      <c r="R2686" s="84"/>
      <c r="S2686" s="84"/>
      <c r="T2686" s="84"/>
      <c r="U2686" s="84"/>
      <c r="V2686" s="84"/>
      <c r="W2686" s="84"/>
      <c r="X2686" s="84"/>
      <c r="Y2686" s="84"/>
      <c r="Z2686" s="90"/>
      <c r="AA2686" s="91"/>
      <c r="AB2686" s="91"/>
      <c r="AC2686" s="91"/>
      <c r="AD2686" s="92" t="s">
        <v>4</v>
      </c>
    </row>
    <row r="2687" spans="2:30" ht="19.7" customHeight="1">
      <c r="B2687" s="107" t="s">
        <v>1637</v>
      </c>
      <c r="C2687" s="108" t="s">
        <v>1638</v>
      </c>
      <c r="D2687" s="103"/>
      <c r="E2687" s="103"/>
      <c r="F2687" s="103"/>
      <c r="G2687" s="103"/>
      <c r="H2687" s="103"/>
      <c r="I2687" s="103"/>
      <c r="J2687" s="103"/>
      <c r="K2687" s="103"/>
      <c r="L2687" s="103"/>
      <c r="M2687" s="103"/>
      <c r="N2687" s="103"/>
      <c r="O2687" s="103"/>
      <c r="P2687" s="103"/>
      <c r="Q2687" s="103"/>
      <c r="R2687" s="103"/>
      <c r="S2687" s="103"/>
      <c r="T2687" s="103"/>
      <c r="U2687" s="103"/>
      <c r="V2687" s="103"/>
      <c r="W2687" s="103"/>
      <c r="X2687" s="103"/>
      <c r="Y2687" s="103"/>
      <c r="Z2687" s="109" t="str">
        <f>TEXT(AA2687+AB2687+AC2687,"#,##0")</f>
        <v>42,238</v>
      </c>
      <c r="AA2687" s="110">
        <f>TRUNC(AA2688+AA2689)</f>
        <v>20904</v>
      </c>
      <c r="AB2687" s="110">
        <f>TRUNC(AB2688+AB2689)</f>
        <v>0</v>
      </c>
      <c r="AC2687" s="110">
        <f>TRUNC(AC2688+AC2689)</f>
        <v>21334</v>
      </c>
      <c r="AD2687" s="111"/>
    </row>
    <row r="2688" spans="2:30" ht="19.7" customHeight="1">
      <c r="B2688" s="88" t="s">
        <v>592</v>
      </c>
      <c r="C2688" s="89" t="s">
        <v>4</v>
      </c>
      <c r="D2688" s="471">
        <v>150766</v>
      </c>
      <c r="E2688" s="471"/>
      <c r="F2688" s="471"/>
      <c r="G2688" s="471"/>
      <c r="H2688" s="471"/>
      <c r="I2688" s="471" t="s">
        <v>593</v>
      </c>
      <c r="J2688" s="471"/>
      <c r="K2688" s="476">
        <f>[186]기계경비적용기준!D7</f>
        <v>1153.3</v>
      </c>
      <c r="L2688" s="471"/>
      <c r="M2688" s="471"/>
      <c r="N2688" s="84" t="s">
        <v>594</v>
      </c>
      <c r="O2688" s="471">
        <v>1227</v>
      </c>
      <c r="P2688" s="471"/>
      <c r="Q2688" s="471"/>
      <c r="R2688" s="84" t="s">
        <v>594</v>
      </c>
      <c r="S2688" s="471" t="s">
        <v>595</v>
      </c>
      <c r="T2688" s="471"/>
      <c r="U2688" s="471"/>
      <c r="V2688" s="84"/>
      <c r="W2688" s="84"/>
      <c r="X2688" s="84"/>
      <c r="Y2688" s="84"/>
      <c r="Z2688" s="90"/>
      <c r="AA2688" s="91"/>
      <c r="AB2688" s="91"/>
      <c r="AC2688" s="91">
        <f>TRUNC(TRUNC(D2688*K2688)/1000) * 1000*O2688*0.0000001</f>
        <v>21334.830599999998</v>
      </c>
      <c r="AD2688" s="92" t="s">
        <v>4</v>
      </c>
    </row>
    <row r="2689" spans="2:30" ht="19.7" customHeight="1">
      <c r="B2689" s="88" t="s">
        <v>1452</v>
      </c>
      <c r="C2689" s="89" t="s">
        <v>4</v>
      </c>
      <c r="D2689" s="472">
        <v>1</v>
      </c>
      <c r="E2689" s="471"/>
      <c r="F2689" s="471"/>
      <c r="G2689" s="84" t="s">
        <v>98</v>
      </c>
      <c r="H2689" s="84" t="s">
        <v>594</v>
      </c>
      <c r="I2689" s="471">
        <f>[186]노임단가!L67</f>
        <v>83617</v>
      </c>
      <c r="J2689" s="471"/>
      <c r="K2689" s="471"/>
      <c r="L2689" s="471"/>
      <c r="M2689" s="84" t="s">
        <v>594</v>
      </c>
      <c r="N2689" s="471" t="s">
        <v>1480</v>
      </c>
      <c r="O2689" s="471"/>
      <c r="P2689" s="471"/>
      <c r="Q2689" s="471"/>
      <c r="R2689" s="471"/>
      <c r="S2689" s="471"/>
      <c r="T2689" s="471"/>
      <c r="U2689" s="471"/>
      <c r="V2689" s="471"/>
      <c r="W2689" s="84"/>
      <c r="X2689" s="84"/>
      <c r="Y2689" s="84"/>
      <c r="Z2689" s="90"/>
      <c r="AA2689" s="91">
        <f>TRUNC(D2689*I2689*[186]기계경비적용기준!E20,0)</f>
        <v>20904</v>
      </c>
      <c r="AB2689" s="91"/>
      <c r="AC2689" s="91"/>
      <c r="AD2689" s="92" t="s">
        <v>4</v>
      </c>
    </row>
    <row r="2690" spans="2:30" ht="19.7" customHeight="1">
      <c r="B2690" s="88" t="s">
        <v>4</v>
      </c>
      <c r="C2690" s="89" t="s">
        <v>4</v>
      </c>
      <c r="D2690" s="84"/>
      <c r="E2690" s="84"/>
      <c r="F2690" s="84"/>
      <c r="G2690" s="84"/>
      <c r="H2690" s="84"/>
      <c r="I2690" s="84"/>
      <c r="J2690" s="84"/>
      <c r="K2690" s="84"/>
      <c r="L2690" s="84"/>
      <c r="M2690" s="84"/>
      <c r="N2690" s="84"/>
      <c r="O2690" s="84"/>
      <c r="P2690" s="84"/>
      <c r="Q2690" s="84"/>
      <c r="R2690" s="84"/>
      <c r="S2690" s="84"/>
      <c r="T2690" s="84"/>
      <c r="U2690" s="84"/>
      <c r="V2690" s="84"/>
      <c r="W2690" s="84"/>
      <c r="X2690" s="84"/>
      <c r="Y2690" s="84"/>
      <c r="Z2690" s="90"/>
      <c r="AA2690" s="91"/>
      <c r="AB2690" s="91"/>
      <c r="AC2690" s="91"/>
      <c r="AD2690" s="92" t="s">
        <v>4</v>
      </c>
    </row>
    <row r="2691" spans="2:30" ht="19.7" customHeight="1">
      <c r="B2691" s="82" t="s">
        <v>1639</v>
      </c>
      <c r="C2691" s="83" t="s">
        <v>844</v>
      </c>
      <c r="D2691" s="84"/>
      <c r="E2691" s="84"/>
      <c r="F2691" s="84"/>
      <c r="G2691" s="84"/>
      <c r="H2691" s="84"/>
      <c r="I2691" s="84"/>
      <c r="J2691" s="84"/>
      <c r="K2691" s="84"/>
      <c r="L2691" s="84"/>
      <c r="M2691" s="84"/>
      <c r="N2691" s="84"/>
      <c r="O2691" s="84"/>
      <c r="P2691" s="84"/>
      <c r="Q2691" s="84"/>
      <c r="R2691" s="84"/>
      <c r="S2691" s="84"/>
      <c r="T2691" s="84"/>
      <c r="U2691" s="84"/>
      <c r="V2691" s="84"/>
      <c r="W2691" s="84"/>
      <c r="X2691" s="84"/>
      <c r="Y2691" s="84"/>
      <c r="Z2691" s="85" t="str">
        <f>TEXT(AA2691+AB2691+AC2691,"#,##0")</f>
        <v>46,119</v>
      </c>
      <c r="AA2691" s="86">
        <f>TRUNC(AA2692+AA2693)</f>
        <v>17420</v>
      </c>
      <c r="AB2691" s="86">
        <f>TRUNC(AB2692+AB2693)</f>
        <v>0</v>
      </c>
      <c r="AC2691" s="86">
        <f>TRUNC(AC2692+AC2693)</f>
        <v>28699</v>
      </c>
      <c r="AD2691" s="87"/>
    </row>
    <row r="2692" spans="2:30" ht="19.7" customHeight="1">
      <c r="B2692" s="88" t="s">
        <v>592</v>
      </c>
      <c r="C2692" s="89" t="s">
        <v>4</v>
      </c>
      <c r="D2692" s="471">
        <v>202811</v>
      </c>
      <c r="E2692" s="471"/>
      <c r="F2692" s="471"/>
      <c r="G2692" s="471"/>
      <c r="H2692" s="471"/>
      <c r="I2692" s="471" t="s">
        <v>593</v>
      </c>
      <c r="J2692" s="471"/>
      <c r="K2692" s="476">
        <f>[186]기계경비적용기준!D7</f>
        <v>1153.3</v>
      </c>
      <c r="L2692" s="471"/>
      <c r="M2692" s="471"/>
      <c r="N2692" s="84" t="s">
        <v>594</v>
      </c>
      <c r="O2692" s="471">
        <v>1227</v>
      </c>
      <c r="P2692" s="471"/>
      <c r="Q2692" s="471"/>
      <c r="R2692" s="84" t="s">
        <v>594</v>
      </c>
      <c r="S2692" s="471" t="s">
        <v>595</v>
      </c>
      <c r="T2692" s="471"/>
      <c r="U2692" s="471"/>
      <c r="V2692" s="84"/>
      <c r="W2692" s="84"/>
      <c r="X2692" s="84"/>
      <c r="Y2692" s="84"/>
      <c r="Z2692" s="90"/>
      <c r="AA2692" s="91"/>
      <c r="AB2692" s="91"/>
      <c r="AC2692" s="91">
        <f>TRUNC(TRUNC(D2692*K2692)/1000) * 1000*O2692*0.0000001</f>
        <v>28699.652699999999</v>
      </c>
      <c r="AD2692" s="92" t="s">
        <v>4</v>
      </c>
    </row>
    <row r="2693" spans="2:30" ht="19.7" customHeight="1">
      <c r="B2693" s="88" t="s">
        <v>1452</v>
      </c>
      <c r="C2693" s="89" t="s">
        <v>4</v>
      </c>
      <c r="D2693" s="472">
        <v>1</v>
      </c>
      <c r="E2693" s="471"/>
      <c r="F2693" s="471"/>
      <c r="G2693" s="84" t="s">
        <v>98</v>
      </c>
      <c r="H2693" s="84" t="s">
        <v>594</v>
      </c>
      <c r="I2693" s="471">
        <f>[186]노임단가!L67</f>
        <v>83617</v>
      </c>
      <c r="J2693" s="471"/>
      <c r="K2693" s="471"/>
      <c r="L2693" s="471"/>
      <c r="M2693" s="84" t="s">
        <v>594</v>
      </c>
      <c r="N2693" s="471" t="s">
        <v>603</v>
      </c>
      <c r="O2693" s="471"/>
      <c r="P2693" s="471"/>
      <c r="Q2693" s="471"/>
      <c r="R2693" s="471"/>
      <c r="S2693" s="471"/>
      <c r="T2693" s="471"/>
      <c r="U2693" s="471"/>
      <c r="V2693" s="471"/>
      <c r="W2693" s="84"/>
      <c r="X2693" s="84"/>
      <c r="Y2693" s="84"/>
      <c r="Z2693" s="90"/>
      <c r="AA2693" s="91">
        <f>TRUNC(D2693*I2693*[186]기계경비적용기준!E18,0)</f>
        <v>17420</v>
      </c>
      <c r="AB2693" s="91"/>
      <c r="AC2693" s="91"/>
      <c r="AD2693" s="92" t="s">
        <v>4</v>
      </c>
    </row>
    <row r="2694" spans="2:30" ht="19.7" customHeight="1">
      <c r="B2694" s="88" t="s">
        <v>4</v>
      </c>
      <c r="C2694" s="89" t="s">
        <v>4</v>
      </c>
      <c r="D2694" s="84"/>
      <c r="E2694" s="84"/>
      <c r="F2694" s="84"/>
      <c r="G2694" s="84"/>
      <c r="H2694" s="84"/>
      <c r="I2694" s="84"/>
      <c r="J2694" s="84"/>
      <c r="K2694" s="84"/>
      <c r="L2694" s="84"/>
      <c r="M2694" s="84"/>
      <c r="N2694" s="84"/>
      <c r="O2694" s="84"/>
      <c r="P2694" s="84"/>
      <c r="Q2694" s="84"/>
      <c r="R2694" s="84"/>
      <c r="S2694" s="84"/>
      <c r="T2694" s="84"/>
      <c r="U2694" s="84"/>
      <c r="V2694" s="84"/>
      <c r="W2694" s="84"/>
      <c r="X2694" s="84"/>
      <c r="Y2694" s="84"/>
      <c r="Z2694" s="90"/>
      <c r="AA2694" s="91"/>
      <c r="AB2694" s="91"/>
      <c r="AC2694" s="91"/>
      <c r="AD2694" s="92" t="s">
        <v>4</v>
      </c>
    </row>
    <row r="2695" spans="2:30" ht="19.7" customHeight="1">
      <c r="B2695" s="82" t="s">
        <v>1640</v>
      </c>
      <c r="C2695" s="83" t="s">
        <v>1641</v>
      </c>
      <c r="D2695" s="84"/>
      <c r="E2695" s="84"/>
      <c r="F2695" s="84"/>
      <c r="G2695" s="84"/>
      <c r="H2695" s="84"/>
      <c r="I2695" s="84"/>
      <c r="J2695" s="84"/>
      <c r="K2695" s="84"/>
      <c r="L2695" s="84"/>
      <c r="M2695" s="84"/>
      <c r="N2695" s="84"/>
      <c r="O2695" s="84"/>
      <c r="P2695" s="84"/>
      <c r="Q2695" s="84"/>
      <c r="R2695" s="84"/>
      <c r="S2695" s="84"/>
      <c r="T2695" s="84"/>
      <c r="U2695" s="84"/>
      <c r="V2695" s="84"/>
      <c r="W2695" s="84"/>
      <c r="X2695" s="84"/>
      <c r="Y2695" s="84"/>
      <c r="Z2695" s="85" t="str">
        <f>TEXT(AA2695+AB2695+AC2695,"#,##0")</f>
        <v>56,571</v>
      </c>
      <c r="AA2695" s="86">
        <f>TRUNC(AA2696+AA2697)</f>
        <v>27872</v>
      </c>
      <c r="AB2695" s="86">
        <f>TRUNC(AB2696+AB2697)</f>
        <v>0</v>
      </c>
      <c r="AC2695" s="86">
        <f>TRUNC(AC2696+AC2697)</f>
        <v>28699</v>
      </c>
      <c r="AD2695" s="87"/>
    </row>
    <row r="2696" spans="2:30" ht="19.7" customHeight="1">
      <c r="B2696" s="88" t="s">
        <v>592</v>
      </c>
      <c r="C2696" s="89" t="s">
        <v>4</v>
      </c>
      <c r="D2696" s="471">
        <v>202811</v>
      </c>
      <c r="E2696" s="471"/>
      <c r="F2696" s="471"/>
      <c r="G2696" s="471"/>
      <c r="H2696" s="471"/>
      <c r="I2696" s="471" t="s">
        <v>593</v>
      </c>
      <c r="J2696" s="471"/>
      <c r="K2696" s="476">
        <f>[186]기계경비적용기준!D7</f>
        <v>1153.3</v>
      </c>
      <c r="L2696" s="471"/>
      <c r="M2696" s="471"/>
      <c r="N2696" s="84" t="s">
        <v>594</v>
      </c>
      <c r="O2696" s="471">
        <v>1227</v>
      </c>
      <c r="P2696" s="471"/>
      <c r="Q2696" s="471"/>
      <c r="R2696" s="84" t="s">
        <v>594</v>
      </c>
      <c r="S2696" s="471" t="s">
        <v>595</v>
      </c>
      <c r="T2696" s="471"/>
      <c r="U2696" s="471"/>
      <c r="V2696" s="84"/>
      <c r="W2696" s="84"/>
      <c r="X2696" s="84"/>
      <c r="Y2696" s="84"/>
      <c r="Z2696" s="90"/>
      <c r="AA2696" s="91"/>
      <c r="AB2696" s="91"/>
      <c r="AC2696" s="91">
        <f>TRUNC(TRUNC(D2696*K2696)/1000) * 1000*O2696*0.0000001</f>
        <v>28699.652699999999</v>
      </c>
      <c r="AD2696" s="92" t="s">
        <v>4</v>
      </c>
    </row>
    <row r="2697" spans="2:30" ht="19.7" customHeight="1">
      <c r="B2697" s="88" t="s">
        <v>1452</v>
      </c>
      <c r="C2697" s="89" t="s">
        <v>4</v>
      </c>
      <c r="D2697" s="472">
        <v>1</v>
      </c>
      <c r="E2697" s="471"/>
      <c r="F2697" s="471"/>
      <c r="G2697" s="84" t="s">
        <v>98</v>
      </c>
      <c r="H2697" s="84" t="s">
        <v>594</v>
      </c>
      <c r="I2697" s="471">
        <f>[186]노임단가!L67</f>
        <v>83617</v>
      </c>
      <c r="J2697" s="471"/>
      <c r="K2697" s="471"/>
      <c r="L2697" s="471"/>
      <c r="M2697" s="84" t="s">
        <v>594</v>
      </c>
      <c r="N2697" s="471" t="s">
        <v>1449</v>
      </c>
      <c r="O2697" s="471"/>
      <c r="P2697" s="471"/>
      <c r="Q2697" s="471"/>
      <c r="R2697" s="471"/>
      <c r="S2697" s="471"/>
      <c r="T2697" s="471"/>
      <c r="U2697" s="471"/>
      <c r="V2697" s="471"/>
      <c r="W2697" s="84"/>
      <c r="X2697" s="84"/>
      <c r="Y2697" s="84"/>
      <c r="Z2697" s="90"/>
      <c r="AA2697" s="91">
        <f>TRUNC(D2697*I2697*[186]기계경비적용기준!E19,0)</f>
        <v>27872</v>
      </c>
      <c r="AB2697" s="91"/>
      <c r="AC2697" s="91"/>
      <c r="AD2697" s="92" t="s">
        <v>4</v>
      </c>
    </row>
    <row r="2698" spans="2:30" ht="19.7" customHeight="1">
      <c r="B2698" s="88" t="s">
        <v>4</v>
      </c>
      <c r="C2698" s="89" t="s">
        <v>4</v>
      </c>
      <c r="D2698" s="84"/>
      <c r="E2698" s="84"/>
      <c r="F2698" s="84"/>
      <c r="G2698" s="84"/>
      <c r="H2698" s="84"/>
      <c r="I2698" s="84"/>
      <c r="J2698" s="84"/>
      <c r="K2698" s="84"/>
      <c r="L2698" s="84"/>
      <c r="M2698" s="84"/>
      <c r="N2698" s="84"/>
      <c r="O2698" s="84"/>
      <c r="P2698" s="84"/>
      <c r="Q2698" s="84"/>
      <c r="R2698" s="84"/>
      <c r="S2698" s="84"/>
      <c r="T2698" s="84"/>
      <c r="U2698" s="84"/>
      <c r="V2698" s="84"/>
      <c r="W2698" s="84"/>
      <c r="X2698" s="84"/>
      <c r="Y2698" s="84"/>
      <c r="Z2698" s="90"/>
      <c r="AA2698" s="91"/>
      <c r="AB2698" s="91"/>
      <c r="AC2698" s="91"/>
      <c r="AD2698" s="92" t="s">
        <v>4</v>
      </c>
    </row>
    <row r="2699" spans="2:30" ht="19.7" customHeight="1">
      <c r="B2699" s="82" t="s">
        <v>1642</v>
      </c>
      <c r="C2699" s="83" t="s">
        <v>1643</v>
      </c>
      <c r="D2699" s="84"/>
      <c r="E2699" s="84"/>
      <c r="F2699" s="84"/>
      <c r="G2699" s="84"/>
      <c r="H2699" s="84"/>
      <c r="I2699" s="84"/>
      <c r="J2699" s="84"/>
      <c r="K2699" s="84"/>
      <c r="L2699" s="84"/>
      <c r="M2699" s="84"/>
      <c r="N2699" s="84"/>
      <c r="O2699" s="84"/>
      <c r="P2699" s="84"/>
      <c r="Q2699" s="84"/>
      <c r="R2699" s="84"/>
      <c r="S2699" s="84"/>
      <c r="T2699" s="84"/>
      <c r="U2699" s="84"/>
      <c r="V2699" s="84"/>
      <c r="W2699" s="84"/>
      <c r="X2699" s="84"/>
      <c r="Y2699" s="84"/>
      <c r="Z2699" s="85" t="str">
        <f>TEXT(AA2699+AB2699+AC2699,"#,##0")</f>
        <v>49,603</v>
      </c>
      <c r="AA2699" s="86">
        <f>TRUNC(AA2700+AA2701)</f>
        <v>20904</v>
      </c>
      <c r="AB2699" s="86">
        <f>TRUNC(AB2700+AB2701)</f>
        <v>0</v>
      </c>
      <c r="AC2699" s="86">
        <f>TRUNC(AC2700+AC2701)</f>
        <v>28699</v>
      </c>
      <c r="AD2699" s="87"/>
    </row>
    <row r="2700" spans="2:30" ht="19.7" customHeight="1">
      <c r="B2700" s="88" t="s">
        <v>592</v>
      </c>
      <c r="C2700" s="89" t="s">
        <v>4</v>
      </c>
      <c r="D2700" s="471">
        <v>202811</v>
      </c>
      <c r="E2700" s="471"/>
      <c r="F2700" s="471"/>
      <c r="G2700" s="471"/>
      <c r="H2700" s="471"/>
      <c r="I2700" s="471" t="s">
        <v>593</v>
      </c>
      <c r="J2700" s="471"/>
      <c r="K2700" s="476">
        <f>[186]기계경비적용기준!D7</f>
        <v>1153.3</v>
      </c>
      <c r="L2700" s="471"/>
      <c r="M2700" s="471"/>
      <c r="N2700" s="84" t="s">
        <v>594</v>
      </c>
      <c r="O2700" s="471">
        <v>1227</v>
      </c>
      <c r="P2700" s="471"/>
      <c r="Q2700" s="471"/>
      <c r="R2700" s="84" t="s">
        <v>594</v>
      </c>
      <c r="S2700" s="471" t="s">
        <v>595</v>
      </c>
      <c r="T2700" s="471"/>
      <c r="U2700" s="471"/>
      <c r="V2700" s="84"/>
      <c r="W2700" s="84"/>
      <c r="X2700" s="84"/>
      <c r="Y2700" s="84"/>
      <c r="Z2700" s="90"/>
      <c r="AA2700" s="91"/>
      <c r="AB2700" s="91"/>
      <c r="AC2700" s="91">
        <f>TRUNC(TRUNC(D2700*K2700)/1000) * 1000*O2700*0.0000001</f>
        <v>28699.652699999999</v>
      </c>
      <c r="AD2700" s="92" t="s">
        <v>4</v>
      </c>
    </row>
    <row r="2701" spans="2:30" ht="19.7" customHeight="1">
      <c r="B2701" s="88" t="s">
        <v>1452</v>
      </c>
      <c r="C2701" s="89" t="s">
        <v>4</v>
      </c>
      <c r="D2701" s="472">
        <v>1</v>
      </c>
      <c r="E2701" s="471"/>
      <c r="F2701" s="471"/>
      <c r="G2701" s="84" t="s">
        <v>98</v>
      </c>
      <c r="H2701" s="84" t="s">
        <v>594</v>
      </c>
      <c r="I2701" s="471">
        <f>[186]노임단가!L67</f>
        <v>83617</v>
      </c>
      <c r="J2701" s="471"/>
      <c r="K2701" s="471"/>
      <c r="L2701" s="471"/>
      <c r="M2701" s="84" t="s">
        <v>594</v>
      </c>
      <c r="N2701" s="471" t="s">
        <v>1480</v>
      </c>
      <c r="O2701" s="471"/>
      <c r="P2701" s="471"/>
      <c r="Q2701" s="471"/>
      <c r="R2701" s="471"/>
      <c r="S2701" s="471"/>
      <c r="T2701" s="471"/>
      <c r="U2701" s="471"/>
      <c r="V2701" s="471"/>
      <c r="W2701" s="84"/>
      <c r="X2701" s="84"/>
      <c r="Y2701" s="84"/>
      <c r="Z2701" s="90"/>
      <c r="AA2701" s="91">
        <f>TRUNC(D2701*I2701*[186]기계경비적용기준!E20,0)</f>
        <v>20904</v>
      </c>
      <c r="AB2701" s="91"/>
      <c r="AC2701" s="91"/>
      <c r="AD2701" s="92" t="s">
        <v>4</v>
      </c>
    </row>
    <row r="2702" spans="2:30" ht="19.7" customHeight="1">
      <c r="B2702" s="88" t="s">
        <v>4</v>
      </c>
      <c r="C2702" s="89" t="s">
        <v>4</v>
      </c>
      <c r="D2702" s="84"/>
      <c r="E2702" s="84"/>
      <c r="F2702" s="84"/>
      <c r="G2702" s="84"/>
      <c r="H2702" s="84"/>
      <c r="I2702" s="84"/>
      <c r="J2702" s="84"/>
      <c r="K2702" s="84"/>
      <c r="L2702" s="84"/>
      <c r="M2702" s="84"/>
      <c r="N2702" s="84"/>
      <c r="O2702" s="84"/>
      <c r="P2702" s="84"/>
      <c r="Q2702" s="84"/>
      <c r="R2702" s="84"/>
      <c r="S2702" s="84"/>
      <c r="T2702" s="84"/>
      <c r="U2702" s="84"/>
      <c r="V2702" s="84"/>
      <c r="W2702" s="84"/>
      <c r="X2702" s="84"/>
      <c r="Y2702" s="84"/>
      <c r="Z2702" s="90"/>
      <c r="AA2702" s="91"/>
      <c r="AB2702" s="91"/>
      <c r="AC2702" s="91"/>
      <c r="AD2702" s="92" t="s">
        <v>4</v>
      </c>
    </row>
    <row r="2703" spans="2:30" ht="19.7" customHeight="1">
      <c r="B2703" s="82" t="s">
        <v>1644</v>
      </c>
      <c r="C2703" s="83" t="s">
        <v>1645</v>
      </c>
      <c r="D2703" s="84"/>
      <c r="E2703" s="84"/>
      <c r="F2703" s="84"/>
      <c r="G2703" s="84"/>
      <c r="H2703" s="84"/>
      <c r="I2703" s="84"/>
      <c r="J2703" s="84"/>
      <c r="K2703" s="84"/>
      <c r="L2703" s="84"/>
      <c r="M2703" s="84"/>
      <c r="N2703" s="84"/>
      <c r="O2703" s="84"/>
      <c r="P2703" s="84"/>
      <c r="Q2703" s="84"/>
      <c r="R2703" s="84"/>
      <c r="S2703" s="84"/>
      <c r="T2703" s="84"/>
      <c r="U2703" s="84"/>
      <c r="V2703" s="84"/>
      <c r="W2703" s="84"/>
      <c r="X2703" s="84"/>
      <c r="Y2703" s="84"/>
      <c r="Z2703" s="85" t="str">
        <f>TEXT(AA2703+AB2703+AC2703,"#,##0")</f>
        <v>62,966</v>
      </c>
      <c r="AA2703" s="86">
        <f>TRUNC(AA2704+AA2705)</f>
        <v>17420</v>
      </c>
      <c r="AB2703" s="86">
        <f>TRUNC(AB2704+AB2705)</f>
        <v>0</v>
      </c>
      <c r="AC2703" s="86">
        <f>TRUNC(AC2704+AC2705)</f>
        <v>45546</v>
      </c>
      <c r="AD2703" s="87"/>
    </row>
    <row r="2704" spans="2:30" ht="19.7" customHeight="1">
      <c r="B2704" s="88" t="s">
        <v>592</v>
      </c>
      <c r="C2704" s="89" t="s">
        <v>4</v>
      </c>
      <c r="D2704" s="471">
        <v>321862</v>
      </c>
      <c r="E2704" s="471"/>
      <c r="F2704" s="471"/>
      <c r="G2704" s="471"/>
      <c r="H2704" s="471"/>
      <c r="I2704" s="471" t="s">
        <v>593</v>
      </c>
      <c r="J2704" s="471"/>
      <c r="K2704" s="476">
        <f>[186]기계경비적용기준!D7</f>
        <v>1153.3</v>
      </c>
      <c r="L2704" s="471"/>
      <c r="M2704" s="471"/>
      <c r="N2704" s="84" t="s">
        <v>594</v>
      </c>
      <c r="O2704" s="471">
        <v>1227</v>
      </c>
      <c r="P2704" s="471"/>
      <c r="Q2704" s="471"/>
      <c r="R2704" s="84" t="s">
        <v>594</v>
      </c>
      <c r="S2704" s="471" t="s">
        <v>595</v>
      </c>
      <c r="T2704" s="471"/>
      <c r="U2704" s="471"/>
      <c r="V2704" s="84"/>
      <c r="W2704" s="84"/>
      <c r="X2704" s="84"/>
      <c r="Y2704" s="84"/>
      <c r="Z2704" s="90"/>
      <c r="AA2704" s="91"/>
      <c r="AB2704" s="91"/>
      <c r="AC2704" s="91">
        <f>TRUNC(TRUNC(D2704*K2704)/1000) * 1000*O2704*0.0000001</f>
        <v>45546.608099999998</v>
      </c>
      <c r="AD2704" s="92" t="s">
        <v>4</v>
      </c>
    </row>
    <row r="2705" spans="2:30" ht="19.7" customHeight="1">
      <c r="B2705" s="88" t="s">
        <v>1452</v>
      </c>
      <c r="C2705" s="89" t="s">
        <v>4</v>
      </c>
      <c r="D2705" s="472">
        <v>1</v>
      </c>
      <c r="E2705" s="471"/>
      <c r="F2705" s="471"/>
      <c r="G2705" s="84" t="s">
        <v>98</v>
      </c>
      <c r="H2705" s="84" t="s">
        <v>594</v>
      </c>
      <c r="I2705" s="471">
        <f>[186]노임단가!L67</f>
        <v>83617</v>
      </c>
      <c r="J2705" s="471"/>
      <c r="K2705" s="471"/>
      <c r="L2705" s="471"/>
      <c r="M2705" s="84" t="s">
        <v>594</v>
      </c>
      <c r="N2705" s="471" t="s">
        <v>603</v>
      </c>
      <c r="O2705" s="471"/>
      <c r="P2705" s="471"/>
      <c r="Q2705" s="471"/>
      <c r="R2705" s="471"/>
      <c r="S2705" s="471"/>
      <c r="T2705" s="471"/>
      <c r="U2705" s="471"/>
      <c r="V2705" s="471"/>
      <c r="W2705" s="84"/>
      <c r="X2705" s="84"/>
      <c r="Y2705" s="84"/>
      <c r="Z2705" s="90"/>
      <c r="AA2705" s="91">
        <f>TRUNC(D2705*I2705*[186]기계경비적용기준!E18,0)</f>
        <v>17420</v>
      </c>
      <c r="AB2705" s="91"/>
      <c r="AC2705" s="91"/>
      <c r="AD2705" s="92" t="s">
        <v>4</v>
      </c>
    </row>
    <row r="2706" spans="2:30" ht="19.7" customHeight="1">
      <c r="B2706" s="88" t="s">
        <v>4</v>
      </c>
      <c r="C2706" s="89" t="s">
        <v>4</v>
      </c>
      <c r="D2706" s="84"/>
      <c r="E2706" s="84"/>
      <c r="F2706" s="84"/>
      <c r="G2706" s="84"/>
      <c r="H2706" s="84"/>
      <c r="I2706" s="84"/>
      <c r="J2706" s="84"/>
      <c r="K2706" s="84"/>
      <c r="L2706" s="84"/>
      <c r="M2706" s="84"/>
      <c r="N2706" s="84"/>
      <c r="O2706" s="84"/>
      <c r="P2706" s="84"/>
      <c r="Q2706" s="84"/>
      <c r="R2706" s="84"/>
      <c r="S2706" s="84"/>
      <c r="T2706" s="84"/>
      <c r="U2706" s="84"/>
      <c r="V2706" s="84"/>
      <c r="W2706" s="84"/>
      <c r="X2706" s="84"/>
      <c r="Y2706" s="84"/>
      <c r="Z2706" s="90"/>
      <c r="AA2706" s="91"/>
      <c r="AB2706" s="91"/>
      <c r="AC2706" s="91"/>
      <c r="AD2706" s="92" t="s">
        <v>4</v>
      </c>
    </row>
    <row r="2707" spans="2:30" ht="19.7" customHeight="1">
      <c r="B2707" s="82" t="s">
        <v>1646</v>
      </c>
      <c r="C2707" s="83" t="s">
        <v>1647</v>
      </c>
      <c r="D2707" s="84"/>
      <c r="E2707" s="84"/>
      <c r="F2707" s="84"/>
      <c r="G2707" s="84"/>
      <c r="H2707" s="84"/>
      <c r="I2707" s="84"/>
      <c r="J2707" s="84"/>
      <c r="K2707" s="84"/>
      <c r="L2707" s="84"/>
      <c r="M2707" s="84"/>
      <c r="N2707" s="84"/>
      <c r="O2707" s="84"/>
      <c r="P2707" s="84"/>
      <c r="Q2707" s="84"/>
      <c r="R2707" s="84"/>
      <c r="S2707" s="84"/>
      <c r="T2707" s="84"/>
      <c r="U2707" s="84"/>
      <c r="V2707" s="84"/>
      <c r="W2707" s="84"/>
      <c r="X2707" s="84"/>
      <c r="Y2707" s="84"/>
      <c r="Z2707" s="85" t="str">
        <f>TEXT(AA2707+AB2707+AC2707,"#,##0")</f>
        <v>73,418</v>
      </c>
      <c r="AA2707" s="86">
        <f>TRUNC(AA2708+AA2709)</f>
        <v>27872</v>
      </c>
      <c r="AB2707" s="86">
        <f>TRUNC(AB2708+AB2709)</f>
        <v>0</v>
      </c>
      <c r="AC2707" s="86">
        <f>TRUNC(AC2708+AC2709)</f>
        <v>45546</v>
      </c>
      <c r="AD2707" s="87"/>
    </row>
    <row r="2708" spans="2:30" ht="19.7" customHeight="1">
      <c r="B2708" s="88" t="s">
        <v>592</v>
      </c>
      <c r="C2708" s="89" t="s">
        <v>4</v>
      </c>
      <c r="D2708" s="471">
        <v>321862</v>
      </c>
      <c r="E2708" s="471"/>
      <c r="F2708" s="471"/>
      <c r="G2708" s="471"/>
      <c r="H2708" s="471"/>
      <c r="I2708" s="471" t="s">
        <v>593</v>
      </c>
      <c r="J2708" s="471"/>
      <c r="K2708" s="476">
        <f>[186]기계경비적용기준!D7</f>
        <v>1153.3</v>
      </c>
      <c r="L2708" s="471"/>
      <c r="M2708" s="471"/>
      <c r="N2708" s="84" t="s">
        <v>594</v>
      </c>
      <c r="O2708" s="471">
        <v>1227</v>
      </c>
      <c r="P2708" s="471"/>
      <c r="Q2708" s="471"/>
      <c r="R2708" s="84" t="s">
        <v>594</v>
      </c>
      <c r="S2708" s="471" t="s">
        <v>595</v>
      </c>
      <c r="T2708" s="471"/>
      <c r="U2708" s="471"/>
      <c r="V2708" s="84"/>
      <c r="W2708" s="84"/>
      <c r="X2708" s="84"/>
      <c r="Y2708" s="84"/>
      <c r="Z2708" s="90"/>
      <c r="AA2708" s="91"/>
      <c r="AB2708" s="91"/>
      <c r="AC2708" s="91">
        <f>TRUNC(TRUNC(D2708*K2708)/1000) * 1000*O2708*0.0000001</f>
        <v>45546.608099999998</v>
      </c>
      <c r="AD2708" s="92" t="s">
        <v>4</v>
      </c>
    </row>
    <row r="2709" spans="2:30" ht="19.7" customHeight="1">
      <c r="B2709" s="88" t="s">
        <v>1452</v>
      </c>
      <c r="C2709" s="89" t="s">
        <v>4</v>
      </c>
      <c r="D2709" s="472">
        <v>1</v>
      </c>
      <c r="E2709" s="471"/>
      <c r="F2709" s="471"/>
      <c r="G2709" s="84" t="s">
        <v>98</v>
      </c>
      <c r="H2709" s="84" t="s">
        <v>594</v>
      </c>
      <c r="I2709" s="471">
        <f>[186]노임단가!L67</f>
        <v>83617</v>
      </c>
      <c r="J2709" s="471"/>
      <c r="K2709" s="471"/>
      <c r="L2709" s="471"/>
      <c r="M2709" s="84" t="s">
        <v>594</v>
      </c>
      <c r="N2709" s="471" t="s">
        <v>1449</v>
      </c>
      <c r="O2709" s="471"/>
      <c r="P2709" s="471"/>
      <c r="Q2709" s="471"/>
      <c r="R2709" s="471"/>
      <c r="S2709" s="471"/>
      <c r="T2709" s="471"/>
      <c r="U2709" s="471"/>
      <c r="V2709" s="471"/>
      <c r="W2709" s="84"/>
      <c r="X2709" s="84"/>
      <c r="Y2709" s="84"/>
      <c r="Z2709" s="90"/>
      <c r="AA2709" s="91">
        <f>TRUNC(D2709*I2709*[186]기계경비적용기준!E19,0)</f>
        <v>27872</v>
      </c>
      <c r="AB2709" s="91"/>
      <c r="AC2709" s="91"/>
      <c r="AD2709" s="92" t="s">
        <v>4</v>
      </c>
    </row>
    <row r="2710" spans="2:30" ht="19.7" customHeight="1">
      <c r="B2710" s="88" t="s">
        <v>4</v>
      </c>
      <c r="C2710" s="89" t="s">
        <v>4</v>
      </c>
      <c r="D2710" s="84"/>
      <c r="E2710" s="84"/>
      <c r="F2710" s="84"/>
      <c r="G2710" s="84"/>
      <c r="H2710" s="84"/>
      <c r="I2710" s="84"/>
      <c r="J2710" s="84"/>
      <c r="K2710" s="84"/>
      <c r="L2710" s="84"/>
      <c r="M2710" s="84"/>
      <c r="N2710" s="84"/>
      <c r="O2710" s="84"/>
      <c r="P2710" s="84"/>
      <c r="Q2710" s="84"/>
      <c r="R2710" s="84"/>
      <c r="S2710" s="84"/>
      <c r="T2710" s="84"/>
      <c r="U2710" s="84"/>
      <c r="V2710" s="84"/>
      <c r="W2710" s="84"/>
      <c r="X2710" s="84"/>
      <c r="Y2710" s="84"/>
      <c r="Z2710" s="90"/>
      <c r="AA2710" s="91"/>
      <c r="AB2710" s="91"/>
      <c r="AC2710" s="91"/>
      <c r="AD2710" s="92" t="s">
        <v>4</v>
      </c>
    </row>
    <row r="2711" spans="2:30" ht="19.7" customHeight="1">
      <c r="B2711" s="82" t="s">
        <v>1648</v>
      </c>
      <c r="C2711" s="83" t="s">
        <v>1649</v>
      </c>
      <c r="D2711" s="84"/>
      <c r="E2711" s="84"/>
      <c r="F2711" s="84"/>
      <c r="G2711" s="84"/>
      <c r="H2711" s="84"/>
      <c r="I2711" s="84"/>
      <c r="J2711" s="84"/>
      <c r="K2711" s="84"/>
      <c r="L2711" s="84"/>
      <c r="M2711" s="84"/>
      <c r="N2711" s="84"/>
      <c r="O2711" s="84"/>
      <c r="P2711" s="84"/>
      <c r="Q2711" s="84"/>
      <c r="R2711" s="84"/>
      <c r="S2711" s="84"/>
      <c r="T2711" s="84"/>
      <c r="U2711" s="84"/>
      <c r="V2711" s="84"/>
      <c r="W2711" s="84"/>
      <c r="X2711" s="84"/>
      <c r="Y2711" s="84"/>
      <c r="Z2711" s="85" t="str">
        <f>TEXT(AA2711+AB2711+AC2711,"#,##0")</f>
        <v>66,450</v>
      </c>
      <c r="AA2711" s="86">
        <f>TRUNC(AA2712+AA2713)</f>
        <v>20904</v>
      </c>
      <c r="AB2711" s="86">
        <f>TRUNC(AB2712+AB2713)</f>
        <v>0</v>
      </c>
      <c r="AC2711" s="86">
        <f>TRUNC(AC2712+AC2713)</f>
        <v>45546</v>
      </c>
      <c r="AD2711" s="87"/>
    </row>
    <row r="2712" spans="2:30" ht="19.7" customHeight="1">
      <c r="B2712" s="88" t="s">
        <v>592</v>
      </c>
      <c r="C2712" s="89" t="s">
        <v>4</v>
      </c>
      <c r="D2712" s="471">
        <v>321862</v>
      </c>
      <c r="E2712" s="471"/>
      <c r="F2712" s="471"/>
      <c r="G2712" s="471"/>
      <c r="H2712" s="471"/>
      <c r="I2712" s="471" t="s">
        <v>593</v>
      </c>
      <c r="J2712" s="471"/>
      <c r="K2712" s="476">
        <f>[186]기계경비적용기준!D7</f>
        <v>1153.3</v>
      </c>
      <c r="L2712" s="471"/>
      <c r="M2712" s="471"/>
      <c r="N2712" s="84" t="s">
        <v>594</v>
      </c>
      <c r="O2712" s="471">
        <v>1227</v>
      </c>
      <c r="P2712" s="471"/>
      <c r="Q2712" s="471"/>
      <c r="R2712" s="84" t="s">
        <v>594</v>
      </c>
      <c r="S2712" s="471" t="s">
        <v>595</v>
      </c>
      <c r="T2712" s="471"/>
      <c r="U2712" s="471"/>
      <c r="V2712" s="84"/>
      <c r="W2712" s="84"/>
      <c r="X2712" s="84"/>
      <c r="Y2712" s="84"/>
      <c r="Z2712" s="90"/>
      <c r="AA2712" s="91"/>
      <c r="AB2712" s="91"/>
      <c r="AC2712" s="91">
        <f>TRUNC(TRUNC(D2712*K2712)/1000) * 1000*O2712*0.0000001</f>
        <v>45546.608099999998</v>
      </c>
      <c r="AD2712" s="92" t="s">
        <v>4</v>
      </c>
    </row>
    <row r="2713" spans="2:30" ht="19.7" customHeight="1">
      <c r="B2713" s="101" t="s">
        <v>1452</v>
      </c>
      <c r="C2713" s="102" t="s">
        <v>4</v>
      </c>
      <c r="D2713" s="478">
        <v>1</v>
      </c>
      <c r="E2713" s="477"/>
      <c r="F2713" s="477"/>
      <c r="G2713" s="103" t="s">
        <v>98</v>
      </c>
      <c r="H2713" s="103" t="s">
        <v>594</v>
      </c>
      <c r="I2713" s="477">
        <f>[186]노임단가!L67</f>
        <v>83617</v>
      </c>
      <c r="J2713" s="477"/>
      <c r="K2713" s="477"/>
      <c r="L2713" s="477"/>
      <c r="M2713" s="103" t="s">
        <v>594</v>
      </c>
      <c r="N2713" s="477" t="s">
        <v>1480</v>
      </c>
      <c r="O2713" s="477"/>
      <c r="P2713" s="477"/>
      <c r="Q2713" s="477"/>
      <c r="R2713" s="477"/>
      <c r="S2713" s="477"/>
      <c r="T2713" s="477"/>
      <c r="U2713" s="477"/>
      <c r="V2713" s="477"/>
      <c r="W2713" s="103"/>
      <c r="X2713" s="103"/>
      <c r="Y2713" s="103"/>
      <c r="Z2713" s="104"/>
      <c r="AA2713" s="105">
        <f>TRUNC(D2713*I2713*[186]기계경비적용기준!E20,0)</f>
        <v>20904</v>
      </c>
      <c r="AB2713" s="105"/>
      <c r="AC2713" s="105"/>
      <c r="AD2713" s="106" t="s">
        <v>4</v>
      </c>
    </row>
    <row r="2714" spans="2:30" ht="19.7" customHeight="1">
      <c r="B2714" s="88" t="s">
        <v>4</v>
      </c>
      <c r="C2714" s="89" t="s">
        <v>4</v>
      </c>
      <c r="D2714" s="84"/>
      <c r="E2714" s="84"/>
      <c r="F2714" s="84"/>
      <c r="G2714" s="84"/>
      <c r="H2714" s="84"/>
      <c r="I2714" s="84"/>
      <c r="J2714" s="84"/>
      <c r="K2714" s="84"/>
      <c r="L2714" s="84"/>
      <c r="M2714" s="84"/>
      <c r="N2714" s="84"/>
      <c r="O2714" s="84"/>
      <c r="P2714" s="84"/>
      <c r="Q2714" s="84"/>
      <c r="R2714" s="84"/>
      <c r="S2714" s="84"/>
      <c r="T2714" s="84"/>
      <c r="U2714" s="84"/>
      <c r="V2714" s="84"/>
      <c r="W2714" s="84"/>
      <c r="X2714" s="84"/>
      <c r="Y2714" s="84"/>
      <c r="Z2714" s="90"/>
      <c r="AA2714" s="91"/>
      <c r="AB2714" s="91"/>
      <c r="AC2714" s="91"/>
      <c r="AD2714" s="92" t="s">
        <v>4</v>
      </c>
    </row>
    <row r="2715" spans="2:30" ht="19.7" customHeight="1">
      <c r="B2715" s="82" t="s">
        <v>1650</v>
      </c>
      <c r="C2715" s="83" t="s">
        <v>1651</v>
      </c>
      <c r="D2715" s="84"/>
      <c r="E2715" s="84"/>
      <c r="F2715" s="84"/>
      <c r="G2715" s="84"/>
      <c r="H2715" s="84"/>
      <c r="I2715" s="84"/>
      <c r="J2715" s="84"/>
      <c r="K2715" s="84"/>
      <c r="L2715" s="84"/>
      <c r="M2715" s="84"/>
      <c r="N2715" s="84"/>
      <c r="O2715" s="84"/>
      <c r="P2715" s="84"/>
      <c r="Q2715" s="84"/>
      <c r="R2715" s="84"/>
      <c r="S2715" s="84"/>
      <c r="T2715" s="84"/>
      <c r="U2715" s="84"/>
      <c r="V2715" s="84"/>
      <c r="W2715" s="84"/>
      <c r="X2715" s="84"/>
      <c r="Y2715" s="84"/>
      <c r="Z2715" s="85" t="str">
        <f>TEXT(AA2715+AB2715+AC2715,"#,##0")</f>
        <v>71,847</v>
      </c>
      <c r="AA2715" s="86">
        <f>TRUNC(AA2716+AA2717)</f>
        <v>17420</v>
      </c>
      <c r="AB2715" s="86">
        <f>TRUNC(AB2716+AB2717)</f>
        <v>0</v>
      </c>
      <c r="AC2715" s="86">
        <f>TRUNC(AC2716+AC2717)</f>
        <v>54427</v>
      </c>
      <c r="AD2715" s="87"/>
    </row>
    <row r="2716" spans="2:30" ht="19.7" customHeight="1">
      <c r="B2716" s="88" t="s">
        <v>592</v>
      </c>
      <c r="C2716" s="89" t="s">
        <v>4</v>
      </c>
      <c r="D2716" s="471">
        <v>384617</v>
      </c>
      <c r="E2716" s="471"/>
      <c r="F2716" s="471"/>
      <c r="G2716" s="471"/>
      <c r="H2716" s="471"/>
      <c r="I2716" s="471" t="s">
        <v>593</v>
      </c>
      <c r="J2716" s="471"/>
      <c r="K2716" s="476">
        <f>[186]기계경비적용기준!D7</f>
        <v>1153.3</v>
      </c>
      <c r="L2716" s="471"/>
      <c r="M2716" s="471"/>
      <c r="N2716" s="84" t="s">
        <v>594</v>
      </c>
      <c r="O2716" s="471">
        <v>1227</v>
      </c>
      <c r="P2716" s="471"/>
      <c r="Q2716" s="471"/>
      <c r="R2716" s="84" t="s">
        <v>594</v>
      </c>
      <c r="S2716" s="471" t="s">
        <v>595</v>
      </c>
      <c r="T2716" s="471"/>
      <c r="U2716" s="471"/>
      <c r="V2716" s="84"/>
      <c r="W2716" s="84"/>
      <c r="X2716" s="84"/>
      <c r="Y2716" s="84"/>
      <c r="Z2716" s="90"/>
      <c r="AA2716" s="91"/>
      <c r="AB2716" s="91"/>
      <c r="AC2716" s="91">
        <f>TRUNC(TRUNC(D2716*K2716)/1000) * 1000*O2716*0.0000001</f>
        <v>54427.020599999996</v>
      </c>
      <c r="AD2716" s="92" t="s">
        <v>4</v>
      </c>
    </row>
    <row r="2717" spans="2:30" ht="19.7" customHeight="1">
      <c r="B2717" s="88" t="s">
        <v>1452</v>
      </c>
      <c r="C2717" s="89" t="s">
        <v>4</v>
      </c>
      <c r="D2717" s="472">
        <v>1</v>
      </c>
      <c r="E2717" s="471"/>
      <c r="F2717" s="471"/>
      <c r="G2717" s="84" t="s">
        <v>98</v>
      </c>
      <c r="H2717" s="84" t="s">
        <v>594</v>
      </c>
      <c r="I2717" s="471">
        <f>[186]노임단가!L67</f>
        <v>83617</v>
      </c>
      <c r="J2717" s="471"/>
      <c r="K2717" s="471"/>
      <c r="L2717" s="471"/>
      <c r="M2717" s="84" t="s">
        <v>594</v>
      </c>
      <c r="N2717" s="471" t="s">
        <v>603</v>
      </c>
      <c r="O2717" s="471"/>
      <c r="P2717" s="471"/>
      <c r="Q2717" s="471"/>
      <c r="R2717" s="471"/>
      <c r="S2717" s="471"/>
      <c r="T2717" s="471"/>
      <c r="U2717" s="471"/>
      <c r="V2717" s="471"/>
      <c r="W2717" s="84"/>
      <c r="X2717" s="84"/>
      <c r="Y2717" s="84"/>
      <c r="Z2717" s="90"/>
      <c r="AA2717" s="91">
        <f>TRUNC(D2717*I2717*[186]기계경비적용기준!E18,0)</f>
        <v>17420</v>
      </c>
      <c r="AB2717" s="91"/>
      <c r="AC2717" s="91"/>
      <c r="AD2717" s="92" t="s">
        <v>4</v>
      </c>
    </row>
    <row r="2718" spans="2:30" ht="19.7" customHeight="1">
      <c r="B2718" s="88" t="s">
        <v>4</v>
      </c>
      <c r="C2718" s="89" t="s">
        <v>4</v>
      </c>
      <c r="D2718" s="84"/>
      <c r="E2718" s="84"/>
      <c r="F2718" s="84"/>
      <c r="G2718" s="84"/>
      <c r="H2718" s="84"/>
      <c r="I2718" s="84"/>
      <c r="J2718" s="84"/>
      <c r="K2718" s="84"/>
      <c r="L2718" s="84"/>
      <c r="M2718" s="84"/>
      <c r="N2718" s="84"/>
      <c r="O2718" s="84"/>
      <c r="P2718" s="84"/>
      <c r="Q2718" s="84"/>
      <c r="R2718" s="84"/>
      <c r="S2718" s="84"/>
      <c r="T2718" s="84"/>
      <c r="U2718" s="84"/>
      <c r="V2718" s="84"/>
      <c r="W2718" s="84"/>
      <c r="X2718" s="84"/>
      <c r="Y2718" s="84"/>
      <c r="Z2718" s="90"/>
      <c r="AA2718" s="91"/>
      <c r="AB2718" s="91"/>
      <c r="AC2718" s="91"/>
      <c r="AD2718" s="92" t="s">
        <v>4</v>
      </c>
    </row>
    <row r="2719" spans="2:30" ht="19.7" customHeight="1">
      <c r="B2719" s="82" t="s">
        <v>1652</v>
      </c>
      <c r="C2719" s="83" t="s">
        <v>1653</v>
      </c>
      <c r="D2719" s="84"/>
      <c r="E2719" s="84"/>
      <c r="F2719" s="84"/>
      <c r="G2719" s="84"/>
      <c r="H2719" s="84"/>
      <c r="I2719" s="84"/>
      <c r="J2719" s="84"/>
      <c r="K2719" s="84"/>
      <c r="L2719" s="84"/>
      <c r="M2719" s="84"/>
      <c r="N2719" s="84"/>
      <c r="O2719" s="84"/>
      <c r="P2719" s="84"/>
      <c r="Q2719" s="84"/>
      <c r="R2719" s="84"/>
      <c r="S2719" s="84"/>
      <c r="T2719" s="84"/>
      <c r="U2719" s="84"/>
      <c r="V2719" s="84"/>
      <c r="W2719" s="84"/>
      <c r="X2719" s="84"/>
      <c r="Y2719" s="84"/>
      <c r="Z2719" s="85" t="str">
        <f>TEXT(AA2719+AB2719+AC2719,"#,##0")</f>
        <v>82,299</v>
      </c>
      <c r="AA2719" s="86">
        <f>TRUNC(AA2720+AA2721)</f>
        <v>27872</v>
      </c>
      <c r="AB2719" s="86">
        <f>TRUNC(AB2720+AB2721)</f>
        <v>0</v>
      </c>
      <c r="AC2719" s="86">
        <f>TRUNC(AC2720+AC2721)</f>
        <v>54427</v>
      </c>
      <c r="AD2719" s="87"/>
    </row>
    <row r="2720" spans="2:30" ht="19.7" customHeight="1">
      <c r="B2720" s="88" t="s">
        <v>592</v>
      </c>
      <c r="C2720" s="89" t="s">
        <v>4</v>
      </c>
      <c r="D2720" s="471">
        <v>384617</v>
      </c>
      <c r="E2720" s="471"/>
      <c r="F2720" s="471"/>
      <c r="G2720" s="471"/>
      <c r="H2720" s="471"/>
      <c r="I2720" s="471" t="s">
        <v>593</v>
      </c>
      <c r="J2720" s="471"/>
      <c r="K2720" s="476">
        <f>[186]기계경비적용기준!D7</f>
        <v>1153.3</v>
      </c>
      <c r="L2720" s="471"/>
      <c r="M2720" s="471"/>
      <c r="N2720" s="84" t="s">
        <v>594</v>
      </c>
      <c r="O2720" s="471">
        <v>1227</v>
      </c>
      <c r="P2720" s="471"/>
      <c r="Q2720" s="471"/>
      <c r="R2720" s="84" t="s">
        <v>594</v>
      </c>
      <c r="S2720" s="471" t="s">
        <v>595</v>
      </c>
      <c r="T2720" s="471"/>
      <c r="U2720" s="471"/>
      <c r="V2720" s="84"/>
      <c r="W2720" s="84"/>
      <c r="X2720" s="84"/>
      <c r="Y2720" s="84"/>
      <c r="Z2720" s="90"/>
      <c r="AA2720" s="91"/>
      <c r="AB2720" s="91"/>
      <c r="AC2720" s="91">
        <f>TRUNC(TRUNC(D2720*K2720)/1000) * 1000*O2720*0.0000001</f>
        <v>54427.020599999996</v>
      </c>
      <c r="AD2720" s="92" t="s">
        <v>4</v>
      </c>
    </row>
    <row r="2721" spans="2:30" ht="19.7" customHeight="1">
      <c r="B2721" s="88" t="s">
        <v>1452</v>
      </c>
      <c r="C2721" s="89" t="s">
        <v>4</v>
      </c>
      <c r="D2721" s="472">
        <v>1</v>
      </c>
      <c r="E2721" s="471"/>
      <c r="F2721" s="471"/>
      <c r="G2721" s="84" t="s">
        <v>98</v>
      </c>
      <c r="H2721" s="84" t="s">
        <v>594</v>
      </c>
      <c r="I2721" s="471">
        <f>[186]노임단가!L67</f>
        <v>83617</v>
      </c>
      <c r="J2721" s="471"/>
      <c r="K2721" s="471"/>
      <c r="L2721" s="471"/>
      <c r="M2721" s="84" t="s">
        <v>594</v>
      </c>
      <c r="N2721" s="471" t="s">
        <v>1449</v>
      </c>
      <c r="O2721" s="471"/>
      <c r="P2721" s="471"/>
      <c r="Q2721" s="471"/>
      <c r="R2721" s="471"/>
      <c r="S2721" s="471"/>
      <c r="T2721" s="471"/>
      <c r="U2721" s="471"/>
      <c r="V2721" s="471"/>
      <c r="W2721" s="84"/>
      <c r="X2721" s="84"/>
      <c r="Y2721" s="84"/>
      <c r="Z2721" s="90"/>
      <c r="AA2721" s="91">
        <f>TRUNC(D2721*I2721*[186]기계경비적용기준!E19,0)</f>
        <v>27872</v>
      </c>
      <c r="AB2721" s="91"/>
      <c r="AC2721" s="91"/>
      <c r="AD2721" s="92" t="s">
        <v>4</v>
      </c>
    </row>
    <row r="2722" spans="2:30" ht="19.7" customHeight="1">
      <c r="B2722" s="88" t="s">
        <v>4</v>
      </c>
      <c r="C2722" s="89" t="s">
        <v>4</v>
      </c>
      <c r="D2722" s="84"/>
      <c r="E2722" s="84"/>
      <c r="F2722" s="84"/>
      <c r="G2722" s="84"/>
      <c r="H2722" s="84"/>
      <c r="I2722" s="84"/>
      <c r="J2722" s="84"/>
      <c r="K2722" s="84"/>
      <c r="L2722" s="84"/>
      <c r="M2722" s="84"/>
      <c r="N2722" s="84"/>
      <c r="O2722" s="84"/>
      <c r="P2722" s="84"/>
      <c r="Q2722" s="84"/>
      <c r="R2722" s="84"/>
      <c r="S2722" s="84"/>
      <c r="T2722" s="84"/>
      <c r="U2722" s="84"/>
      <c r="V2722" s="84"/>
      <c r="W2722" s="84"/>
      <c r="X2722" s="84"/>
      <c r="Y2722" s="84"/>
      <c r="Z2722" s="90"/>
      <c r="AA2722" s="91"/>
      <c r="AB2722" s="91"/>
      <c r="AC2722" s="91"/>
      <c r="AD2722" s="92" t="s">
        <v>4</v>
      </c>
    </row>
    <row r="2723" spans="2:30" ht="19.7" customHeight="1">
      <c r="B2723" s="82" t="s">
        <v>1654</v>
      </c>
      <c r="C2723" s="83" t="s">
        <v>1655</v>
      </c>
      <c r="D2723" s="84"/>
      <c r="E2723" s="84"/>
      <c r="F2723" s="84"/>
      <c r="G2723" s="84"/>
      <c r="H2723" s="84"/>
      <c r="I2723" s="84"/>
      <c r="J2723" s="84"/>
      <c r="K2723" s="84"/>
      <c r="L2723" s="84"/>
      <c r="M2723" s="84"/>
      <c r="N2723" s="84"/>
      <c r="O2723" s="84"/>
      <c r="P2723" s="84"/>
      <c r="Q2723" s="84"/>
      <c r="R2723" s="84"/>
      <c r="S2723" s="84"/>
      <c r="T2723" s="84"/>
      <c r="U2723" s="84"/>
      <c r="V2723" s="84"/>
      <c r="W2723" s="84"/>
      <c r="X2723" s="84"/>
      <c r="Y2723" s="84"/>
      <c r="Z2723" s="85" t="str">
        <f>TEXT(AA2723+AB2723+AC2723,"#,##0")</f>
        <v>75,331</v>
      </c>
      <c r="AA2723" s="86">
        <f>TRUNC(AA2724+AA2725)</f>
        <v>20904</v>
      </c>
      <c r="AB2723" s="86">
        <f>TRUNC(AB2724+AB2725)</f>
        <v>0</v>
      </c>
      <c r="AC2723" s="86">
        <f>TRUNC(AC2724+AC2725)</f>
        <v>54427</v>
      </c>
      <c r="AD2723" s="87"/>
    </row>
    <row r="2724" spans="2:30" ht="19.7" customHeight="1">
      <c r="B2724" s="88" t="s">
        <v>592</v>
      </c>
      <c r="C2724" s="89" t="s">
        <v>4</v>
      </c>
      <c r="D2724" s="471">
        <v>384617</v>
      </c>
      <c r="E2724" s="471"/>
      <c r="F2724" s="471"/>
      <c r="G2724" s="471"/>
      <c r="H2724" s="471"/>
      <c r="I2724" s="471" t="s">
        <v>593</v>
      </c>
      <c r="J2724" s="471"/>
      <c r="K2724" s="476">
        <f>[186]기계경비적용기준!D7</f>
        <v>1153.3</v>
      </c>
      <c r="L2724" s="471"/>
      <c r="M2724" s="471"/>
      <c r="N2724" s="84" t="s">
        <v>594</v>
      </c>
      <c r="O2724" s="471">
        <v>1227</v>
      </c>
      <c r="P2724" s="471"/>
      <c r="Q2724" s="471"/>
      <c r="R2724" s="84" t="s">
        <v>594</v>
      </c>
      <c r="S2724" s="471" t="s">
        <v>595</v>
      </c>
      <c r="T2724" s="471"/>
      <c r="U2724" s="471"/>
      <c r="V2724" s="84"/>
      <c r="W2724" s="84"/>
      <c r="X2724" s="84"/>
      <c r="Y2724" s="84"/>
      <c r="Z2724" s="90"/>
      <c r="AA2724" s="91"/>
      <c r="AB2724" s="91"/>
      <c r="AC2724" s="91">
        <f>TRUNC(TRUNC(D2724*K2724)/1000) * 1000*O2724*0.0000001</f>
        <v>54427.020599999996</v>
      </c>
      <c r="AD2724" s="92" t="s">
        <v>4</v>
      </c>
    </row>
    <row r="2725" spans="2:30" ht="19.7" customHeight="1">
      <c r="B2725" s="88" t="s">
        <v>1452</v>
      </c>
      <c r="C2725" s="89" t="s">
        <v>4</v>
      </c>
      <c r="D2725" s="472">
        <v>1</v>
      </c>
      <c r="E2725" s="471"/>
      <c r="F2725" s="471"/>
      <c r="G2725" s="84" t="s">
        <v>98</v>
      </c>
      <c r="H2725" s="84" t="s">
        <v>594</v>
      </c>
      <c r="I2725" s="471">
        <f>[186]노임단가!L67</f>
        <v>83617</v>
      </c>
      <c r="J2725" s="471"/>
      <c r="K2725" s="471"/>
      <c r="L2725" s="471"/>
      <c r="M2725" s="84" t="s">
        <v>594</v>
      </c>
      <c r="N2725" s="471" t="s">
        <v>1480</v>
      </c>
      <c r="O2725" s="471"/>
      <c r="P2725" s="471"/>
      <c r="Q2725" s="471"/>
      <c r="R2725" s="471"/>
      <c r="S2725" s="471"/>
      <c r="T2725" s="471"/>
      <c r="U2725" s="471"/>
      <c r="V2725" s="471"/>
      <c r="W2725" s="84"/>
      <c r="X2725" s="84"/>
      <c r="Y2725" s="84"/>
      <c r="Z2725" s="90"/>
      <c r="AA2725" s="91">
        <f>TRUNC(D2725*I2725*[186]기계경비적용기준!E20,0)</f>
        <v>20904</v>
      </c>
      <c r="AB2725" s="91"/>
      <c r="AC2725" s="91"/>
      <c r="AD2725" s="92" t="s">
        <v>4</v>
      </c>
    </row>
    <row r="2726" spans="2:30" ht="19.7" customHeight="1">
      <c r="B2726" s="88" t="s">
        <v>4</v>
      </c>
      <c r="C2726" s="89" t="s">
        <v>4</v>
      </c>
      <c r="D2726" s="84"/>
      <c r="E2726" s="84"/>
      <c r="F2726" s="84"/>
      <c r="G2726" s="84"/>
      <c r="H2726" s="84"/>
      <c r="I2726" s="84"/>
      <c r="J2726" s="84"/>
      <c r="K2726" s="84"/>
      <c r="L2726" s="84"/>
      <c r="M2726" s="84"/>
      <c r="N2726" s="84"/>
      <c r="O2726" s="84"/>
      <c r="P2726" s="84"/>
      <c r="Q2726" s="84"/>
      <c r="R2726" s="84"/>
      <c r="S2726" s="84"/>
      <c r="T2726" s="84"/>
      <c r="U2726" s="84"/>
      <c r="V2726" s="84"/>
      <c r="W2726" s="84"/>
      <c r="X2726" s="84"/>
      <c r="Y2726" s="84"/>
      <c r="Z2726" s="90"/>
      <c r="AA2726" s="91"/>
      <c r="AB2726" s="91"/>
      <c r="AC2726" s="91"/>
      <c r="AD2726" s="92" t="s">
        <v>4</v>
      </c>
    </row>
    <row r="2727" spans="2:30" ht="19.7" customHeight="1">
      <c r="B2727" s="82" t="s">
        <v>1656</v>
      </c>
      <c r="C2727" s="83" t="s">
        <v>1657</v>
      </c>
      <c r="D2727" s="84"/>
      <c r="E2727" s="84"/>
      <c r="F2727" s="84"/>
      <c r="G2727" s="84"/>
      <c r="H2727" s="84"/>
      <c r="I2727" s="84"/>
      <c r="J2727" s="84"/>
      <c r="K2727" s="84"/>
      <c r="L2727" s="84"/>
      <c r="M2727" s="84"/>
      <c r="N2727" s="84"/>
      <c r="O2727" s="84"/>
      <c r="P2727" s="84"/>
      <c r="Q2727" s="84"/>
      <c r="R2727" s="84"/>
      <c r="S2727" s="84"/>
      <c r="T2727" s="84"/>
      <c r="U2727" s="84"/>
      <c r="V2727" s="84"/>
      <c r="W2727" s="84"/>
      <c r="X2727" s="84"/>
      <c r="Y2727" s="84"/>
      <c r="Z2727" s="85" t="str">
        <f>TEXT(AA2727+AB2727+AC2727,"#,##0")</f>
        <v>61,055</v>
      </c>
      <c r="AA2727" s="86">
        <f>TRUNC(AA2728+AA2729+AA2730+AA2731)</f>
        <v>52260</v>
      </c>
      <c r="AB2727" s="86">
        <f>TRUNC(AB2728+AB2729+AB2730+AB2731)</f>
        <v>4632</v>
      </c>
      <c r="AC2727" s="86">
        <f>TRUNC(AC2728+AC2729+AC2730+AC2731)</f>
        <v>4163</v>
      </c>
      <c r="AD2727" s="87"/>
    </row>
    <row r="2728" spans="2:30" ht="19.7" customHeight="1">
      <c r="B2728" s="88" t="s">
        <v>592</v>
      </c>
      <c r="C2728" s="89" t="s">
        <v>4</v>
      </c>
      <c r="D2728" s="471">
        <v>26291</v>
      </c>
      <c r="E2728" s="471"/>
      <c r="F2728" s="471"/>
      <c r="G2728" s="471"/>
      <c r="H2728" s="471"/>
      <c r="I2728" s="471" t="s">
        <v>593</v>
      </c>
      <c r="J2728" s="471"/>
      <c r="K2728" s="476">
        <f>[186]기계경비적용기준!D7</f>
        <v>1153.3</v>
      </c>
      <c r="L2728" s="471"/>
      <c r="M2728" s="471"/>
      <c r="N2728" s="84" t="s">
        <v>594</v>
      </c>
      <c r="O2728" s="471">
        <v>1373</v>
      </c>
      <c r="P2728" s="471"/>
      <c r="Q2728" s="471"/>
      <c r="R2728" s="84" t="s">
        <v>594</v>
      </c>
      <c r="S2728" s="471" t="s">
        <v>595</v>
      </c>
      <c r="T2728" s="471"/>
      <c r="U2728" s="471"/>
      <c r="V2728" s="84"/>
      <c r="W2728" s="84"/>
      <c r="X2728" s="84"/>
      <c r="Y2728" s="84"/>
      <c r="Z2728" s="90"/>
      <c r="AA2728" s="91"/>
      <c r="AB2728" s="91"/>
      <c r="AC2728" s="91">
        <f>TRUNC(TRUNC(D2728*K2728)/1000) * 1000*O2728*0.0000001</f>
        <v>4163.0733</v>
      </c>
      <c r="AD2728" s="92" t="s">
        <v>4</v>
      </c>
    </row>
    <row r="2729" spans="2:30" ht="19.7" customHeight="1">
      <c r="B2729" s="88" t="s">
        <v>596</v>
      </c>
      <c r="C2729" s="89" t="s">
        <v>597</v>
      </c>
      <c r="D2729" s="470">
        <v>1.9</v>
      </c>
      <c r="E2729" s="471"/>
      <c r="F2729" s="471"/>
      <c r="G2729" s="471"/>
      <c r="H2729" s="84" t="s">
        <v>598</v>
      </c>
      <c r="I2729" s="84" t="s">
        <v>594</v>
      </c>
      <c r="J2729" s="471">
        <f>[186]자재단가!R6</f>
        <v>1496</v>
      </c>
      <c r="K2729" s="471"/>
      <c r="L2729" s="471"/>
      <c r="M2729" s="471"/>
      <c r="N2729" s="84"/>
      <c r="O2729" s="84"/>
      <c r="P2729" s="84"/>
      <c r="Q2729" s="84"/>
      <c r="R2729" s="84"/>
      <c r="S2729" s="84"/>
      <c r="T2729" s="84"/>
      <c r="U2729" s="84"/>
      <c r="V2729" s="84"/>
      <c r="W2729" s="84"/>
      <c r="X2729" s="84"/>
      <c r="Y2729" s="84"/>
      <c r="Z2729" s="90"/>
      <c r="AA2729" s="91"/>
      <c r="AB2729" s="91">
        <f>TRUNC(D2729*J2729,0)</f>
        <v>2842</v>
      </c>
      <c r="AC2729" s="91"/>
      <c r="AD2729" s="92" t="s">
        <v>4</v>
      </c>
    </row>
    <row r="2730" spans="2:30" ht="19.7" customHeight="1">
      <c r="B2730" s="88" t="s">
        <v>903</v>
      </c>
      <c r="C2730" s="89" t="s">
        <v>600</v>
      </c>
      <c r="D2730" s="470">
        <v>63</v>
      </c>
      <c r="E2730" s="471"/>
      <c r="F2730" s="471"/>
      <c r="G2730" s="471"/>
      <c r="H2730" s="84" t="s">
        <v>601</v>
      </c>
      <c r="I2730" s="84" t="s">
        <v>594</v>
      </c>
      <c r="J2730" s="471">
        <f>AB2729</f>
        <v>2842</v>
      </c>
      <c r="K2730" s="471"/>
      <c r="L2730" s="471"/>
      <c r="M2730" s="471"/>
      <c r="N2730" s="84"/>
      <c r="O2730" s="84"/>
      <c r="P2730" s="84"/>
      <c r="Q2730" s="84"/>
      <c r="R2730" s="84"/>
      <c r="S2730" s="84"/>
      <c r="T2730" s="84"/>
      <c r="U2730" s="84"/>
      <c r="V2730" s="84"/>
      <c r="W2730" s="84"/>
      <c r="X2730" s="84"/>
      <c r="Y2730" s="84"/>
      <c r="Z2730" s="90"/>
      <c r="AA2730" s="91"/>
      <c r="AB2730" s="91">
        <f>TRUNC(D2730/100*J2730,0)</f>
        <v>1790</v>
      </c>
      <c r="AC2730" s="91"/>
      <c r="AD2730" s="92" t="s">
        <v>4</v>
      </c>
    </row>
    <row r="2731" spans="2:30" ht="19.7" customHeight="1">
      <c r="B2731" s="88" t="s">
        <v>1452</v>
      </c>
      <c r="C2731" s="89" t="s">
        <v>4</v>
      </c>
      <c r="D2731" s="472">
        <v>3</v>
      </c>
      <c r="E2731" s="471"/>
      <c r="F2731" s="471"/>
      <c r="G2731" s="84" t="s">
        <v>98</v>
      </c>
      <c r="H2731" s="84" t="s">
        <v>594</v>
      </c>
      <c r="I2731" s="471">
        <f>[186]노임단가!L67</f>
        <v>83617</v>
      </c>
      <c r="J2731" s="471"/>
      <c r="K2731" s="471"/>
      <c r="L2731" s="471"/>
      <c r="M2731" s="84" t="s">
        <v>594</v>
      </c>
      <c r="N2731" s="471" t="s">
        <v>603</v>
      </c>
      <c r="O2731" s="471"/>
      <c r="P2731" s="471"/>
      <c r="Q2731" s="471"/>
      <c r="R2731" s="471"/>
      <c r="S2731" s="471"/>
      <c r="T2731" s="471"/>
      <c r="U2731" s="471"/>
      <c r="V2731" s="471"/>
      <c r="W2731" s="84"/>
      <c r="X2731" s="84"/>
      <c r="Y2731" s="84"/>
      <c r="Z2731" s="90"/>
      <c r="AA2731" s="91">
        <f>TRUNC(D2731*I2731*[186]기계경비적용기준!E18,0)</f>
        <v>52260</v>
      </c>
      <c r="AB2731" s="91"/>
      <c r="AC2731" s="91"/>
      <c r="AD2731" s="92" t="s">
        <v>4</v>
      </c>
    </row>
    <row r="2732" spans="2:30" ht="19.7" customHeight="1">
      <c r="B2732" s="88" t="s">
        <v>4</v>
      </c>
      <c r="C2732" s="89" t="s">
        <v>4</v>
      </c>
      <c r="D2732" s="84"/>
      <c r="E2732" s="84"/>
      <c r="F2732" s="84"/>
      <c r="G2732" s="84"/>
      <c r="H2732" s="84"/>
      <c r="I2732" s="84"/>
      <c r="J2732" s="84"/>
      <c r="K2732" s="84"/>
      <c r="L2732" s="84"/>
      <c r="M2732" s="84"/>
      <c r="N2732" s="84"/>
      <c r="O2732" s="84"/>
      <c r="P2732" s="84"/>
      <c r="Q2732" s="84"/>
      <c r="R2732" s="84"/>
      <c r="S2732" s="84"/>
      <c r="T2732" s="84"/>
      <c r="U2732" s="84"/>
      <c r="V2732" s="84"/>
      <c r="W2732" s="84"/>
      <c r="X2732" s="84"/>
      <c r="Y2732" s="84"/>
      <c r="Z2732" s="90"/>
      <c r="AA2732" s="91"/>
      <c r="AB2732" s="91"/>
      <c r="AC2732" s="91"/>
      <c r="AD2732" s="92" t="s">
        <v>4</v>
      </c>
    </row>
    <row r="2733" spans="2:30" ht="19.7" customHeight="1">
      <c r="B2733" s="82" t="s">
        <v>1658</v>
      </c>
      <c r="C2733" s="83" t="s">
        <v>1659</v>
      </c>
      <c r="D2733" s="84"/>
      <c r="E2733" s="84"/>
      <c r="F2733" s="84"/>
      <c r="G2733" s="84"/>
      <c r="H2733" s="84"/>
      <c r="I2733" s="84"/>
      <c r="J2733" s="84"/>
      <c r="K2733" s="84"/>
      <c r="L2733" s="84"/>
      <c r="M2733" s="84"/>
      <c r="N2733" s="84"/>
      <c r="O2733" s="84"/>
      <c r="P2733" s="84"/>
      <c r="Q2733" s="84"/>
      <c r="R2733" s="84"/>
      <c r="S2733" s="84"/>
      <c r="T2733" s="84"/>
      <c r="U2733" s="84"/>
      <c r="V2733" s="84"/>
      <c r="W2733" s="84"/>
      <c r="X2733" s="84"/>
      <c r="Y2733" s="84"/>
      <c r="Z2733" s="85" t="str">
        <f>TEXT(AA2733+AB2733+AC2733,"#,##0")</f>
        <v>63,842</v>
      </c>
      <c r="AA2733" s="86">
        <f>TRUNC(AA2734+AA2735+AA2736+AA2737)</f>
        <v>52260</v>
      </c>
      <c r="AB2733" s="86">
        <f>TRUNC(AB2734+AB2735+AB2736+AB2737)</f>
        <v>6096</v>
      </c>
      <c r="AC2733" s="86">
        <f>TRUNC(AC2734+AC2735+AC2736+AC2737)</f>
        <v>5486</v>
      </c>
      <c r="AD2733" s="87"/>
    </row>
    <row r="2734" spans="2:30" ht="19.7" customHeight="1">
      <c r="B2734" s="88" t="s">
        <v>592</v>
      </c>
      <c r="C2734" s="89" t="s">
        <v>4</v>
      </c>
      <c r="D2734" s="471">
        <v>34649</v>
      </c>
      <c r="E2734" s="471"/>
      <c r="F2734" s="471"/>
      <c r="G2734" s="471"/>
      <c r="H2734" s="471"/>
      <c r="I2734" s="471" t="s">
        <v>593</v>
      </c>
      <c r="J2734" s="471"/>
      <c r="K2734" s="476">
        <f>[186]기계경비적용기준!D7</f>
        <v>1153.3</v>
      </c>
      <c r="L2734" s="471"/>
      <c r="M2734" s="471"/>
      <c r="N2734" s="84" t="s">
        <v>594</v>
      </c>
      <c r="O2734" s="471">
        <v>1373</v>
      </c>
      <c r="P2734" s="471"/>
      <c r="Q2734" s="471"/>
      <c r="R2734" s="84" t="s">
        <v>594</v>
      </c>
      <c r="S2734" s="471" t="s">
        <v>595</v>
      </c>
      <c r="T2734" s="471"/>
      <c r="U2734" s="471"/>
      <c r="V2734" s="84"/>
      <c r="W2734" s="84"/>
      <c r="X2734" s="84"/>
      <c r="Y2734" s="84"/>
      <c r="Z2734" s="90"/>
      <c r="AA2734" s="91"/>
      <c r="AB2734" s="91"/>
      <c r="AC2734" s="91">
        <f>TRUNC(TRUNC(D2734*K2734)/1000) * 1000*O2734*0.0000001</f>
        <v>5486.5079999999998</v>
      </c>
      <c r="AD2734" s="92" t="s">
        <v>4</v>
      </c>
    </row>
    <row r="2735" spans="2:30" ht="19.7" customHeight="1">
      <c r="B2735" s="88" t="s">
        <v>596</v>
      </c>
      <c r="C2735" s="89" t="s">
        <v>597</v>
      </c>
      <c r="D2735" s="470">
        <v>2.5</v>
      </c>
      <c r="E2735" s="471"/>
      <c r="F2735" s="471"/>
      <c r="G2735" s="471"/>
      <c r="H2735" s="84" t="s">
        <v>598</v>
      </c>
      <c r="I2735" s="84" t="s">
        <v>594</v>
      </c>
      <c r="J2735" s="471">
        <f>[186]자재단가!R6</f>
        <v>1496</v>
      </c>
      <c r="K2735" s="471"/>
      <c r="L2735" s="471"/>
      <c r="M2735" s="471"/>
      <c r="N2735" s="84"/>
      <c r="O2735" s="84"/>
      <c r="P2735" s="84"/>
      <c r="Q2735" s="84"/>
      <c r="R2735" s="84"/>
      <c r="S2735" s="84"/>
      <c r="T2735" s="84"/>
      <c r="U2735" s="84"/>
      <c r="V2735" s="84"/>
      <c r="W2735" s="84"/>
      <c r="X2735" s="84"/>
      <c r="Y2735" s="84"/>
      <c r="Z2735" s="90"/>
      <c r="AA2735" s="91"/>
      <c r="AB2735" s="91">
        <f>TRUNC(D2735*J2735,0)</f>
        <v>3740</v>
      </c>
      <c r="AC2735" s="91"/>
      <c r="AD2735" s="92" t="s">
        <v>4</v>
      </c>
    </row>
    <row r="2736" spans="2:30" ht="19.7" customHeight="1">
      <c r="B2736" s="88" t="s">
        <v>903</v>
      </c>
      <c r="C2736" s="89" t="s">
        <v>600</v>
      </c>
      <c r="D2736" s="470">
        <v>63</v>
      </c>
      <c r="E2736" s="471"/>
      <c r="F2736" s="471"/>
      <c r="G2736" s="471"/>
      <c r="H2736" s="84" t="s">
        <v>601</v>
      </c>
      <c r="I2736" s="84" t="s">
        <v>594</v>
      </c>
      <c r="J2736" s="471">
        <f>AB2735</f>
        <v>3740</v>
      </c>
      <c r="K2736" s="471"/>
      <c r="L2736" s="471"/>
      <c r="M2736" s="471"/>
      <c r="N2736" s="84"/>
      <c r="O2736" s="84"/>
      <c r="P2736" s="84"/>
      <c r="Q2736" s="84"/>
      <c r="R2736" s="84"/>
      <c r="S2736" s="84"/>
      <c r="T2736" s="84"/>
      <c r="U2736" s="84"/>
      <c r="V2736" s="84"/>
      <c r="W2736" s="84"/>
      <c r="X2736" s="84"/>
      <c r="Y2736" s="84"/>
      <c r="Z2736" s="90"/>
      <c r="AA2736" s="91"/>
      <c r="AB2736" s="91">
        <f>TRUNC(D2736/100*J2736,0)</f>
        <v>2356</v>
      </c>
      <c r="AC2736" s="91"/>
      <c r="AD2736" s="92" t="s">
        <v>4</v>
      </c>
    </row>
    <row r="2737" spans="2:30" ht="19.7" customHeight="1">
      <c r="B2737" s="88" t="s">
        <v>1452</v>
      </c>
      <c r="C2737" s="89" t="s">
        <v>4</v>
      </c>
      <c r="D2737" s="472">
        <v>3</v>
      </c>
      <c r="E2737" s="471"/>
      <c r="F2737" s="471"/>
      <c r="G2737" s="84" t="s">
        <v>98</v>
      </c>
      <c r="H2737" s="84" t="s">
        <v>594</v>
      </c>
      <c r="I2737" s="471">
        <f>[186]노임단가!L67</f>
        <v>83617</v>
      </c>
      <c r="J2737" s="471"/>
      <c r="K2737" s="471"/>
      <c r="L2737" s="471"/>
      <c r="M2737" s="84" t="s">
        <v>594</v>
      </c>
      <c r="N2737" s="471" t="s">
        <v>603</v>
      </c>
      <c r="O2737" s="471"/>
      <c r="P2737" s="471"/>
      <c r="Q2737" s="471"/>
      <c r="R2737" s="471"/>
      <c r="S2737" s="471"/>
      <c r="T2737" s="471"/>
      <c r="U2737" s="471"/>
      <c r="V2737" s="471"/>
      <c r="W2737" s="84"/>
      <c r="X2737" s="84"/>
      <c r="Y2737" s="84"/>
      <c r="Z2737" s="90"/>
      <c r="AA2737" s="91">
        <f>TRUNC(D2737*I2737*[186]기계경비적용기준!E18,0)</f>
        <v>52260</v>
      </c>
      <c r="AB2737" s="91"/>
      <c r="AC2737" s="91"/>
      <c r="AD2737" s="92" t="s">
        <v>4</v>
      </c>
    </row>
    <row r="2738" spans="2:30" ht="19.7" customHeight="1">
      <c r="B2738" s="88" t="s">
        <v>4</v>
      </c>
      <c r="C2738" s="89" t="s">
        <v>4</v>
      </c>
      <c r="D2738" s="84"/>
      <c r="E2738" s="84"/>
      <c r="F2738" s="84"/>
      <c r="G2738" s="84"/>
      <c r="H2738" s="84"/>
      <c r="I2738" s="84"/>
      <c r="J2738" s="84"/>
      <c r="K2738" s="84"/>
      <c r="L2738" s="84"/>
      <c r="M2738" s="84"/>
      <c r="N2738" s="84"/>
      <c r="O2738" s="84"/>
      <c r="P2738" s="84"/>
      <c r="Q2738" s="84"/>
      <c r="R2738" s="84"/>
      <c r="S2738" s="84"/>
      <c r="T2738" s="84"/>
      <c r="U2738" s="84"/>
      <c r="V2738" s="84"/>
      <c r="W2738" s="84"/>
      <c r="X2738" s="84"/>
      <c r="Y2738" s="84"/>
      <c r="Z2738" s="90"/>
      <c r="AA2738" s="91"/>
      <c r="AB2738" s="91"/>
      <c r="AC2738" s="91"/>
      <c r="AD2738" s="92" t="s">
        <v>4</v>
      </c>
    </row>
    <row r="2739" spans="2:30" ht="19.7" customHeight="1">
      <c r="B2739" s="107" t="s">
        <v>1660</v>
      </c>
      <c r="C2739" s="108" t="s">
        <v>619</v>
      </c>
      <c r="D2739" s="103"/>
      <c r="E2739" s="103"/>
      <c r="F2739" s="103"/>
      <c r="G2739" s="103"/>
      <c r="H2739" s="103"/>
      <c r="I2739" s="103"/>
      <c r="J2739" s="103"/>
      <c r="K2739" s="103"/>
      <c r="L2739" s="103"/>
      <c r="M2739" s="103"/>
      <c r="N2739" s="103"/>
      <c r="O2739" s="103"/>
      <c r="P2739" s="103"/>
      <c r="Q2739" s="103"/>
      <c r="R2739" s="103"/>
      <c r="S2739" s="103"/>
      <c r="T2739" s="103"/>
      <c r="U2739" s="103"/>
      <c r="V2739" s="103"/>
      <c r="W2739" s="103"/>
      <c r="X2739" s="103"/>
      <c r="Y2739" s="103"/>
      <c r="Z2739" s="109" t="str">
        <f>TEXT(AA2739+AB2739+AC2739,"#,##0")</f>
        <v>20,912</v>
      </c>
      <c r="AA2739" s="110">
        <f>TRUNC(AA2740+AA2741)</f>
        <v>17420</v>
      </c>
      <c r="AB2739" s="110">
        <f>TRUNC(AB2740+AB2741)</f>
        <v>0</v>
      </c>
      <c r="AC2739" s="110">
        <f>TRUNC(AC2740+AC2741)</f>
        <v>3492</v>
      </c>
      <c r="AD2739" s="111"/>
    </row>
    <row r="2740" spans="2:30" ht="19.7" customHeight="1">
      <c r="B2740" s="88" t="s">
        <v>592</v>
      </c>
      <c r="C2740" s="89" t="s">
        <v>4</v>
      </c>
      <c r="D2740" s="471">
        <v>29077000</v>
      </c>
      <c r="E2740" s="471"/>
      <c r="F2740" s="471"/>
      <c r="G2740" s="471"/>
      <c r="H2740" s="471"/>
      <c r="I2740" s="471" t="s">
        <v>605</v>
      </c>
      <c r="J2740" s="471"/>
      <c r="K2740" s="471">
        <v>1201</v>
      </c>
      <c r="L2740" s="471"/>
      <c r="M2740" s="471"/>
      <c r="N2740" s="84" t="s">
        <v>594</v>
      </c>
      <c r="O2740" s="471" t="s">
        <v>595</v>
      </c>
      <c r="P2740" s="471"/>
      <c r="Q2740" s="471"/>
      <c r="R2740" s="84"/>
      <c r="S2740" s="84"/>
      <c r="T2740" s="84"/>
      <c r="U2740" s="84"/>
      <c r="V2740" s="84"/>
      <c r="W2740" s="84"/>
      <c r="X2740" s="84"/>
      <c r="Y2740" s="84"/>
      <c r="Z2740" s="90"/>
      <c r="AA2740" s="91"/>
      <c r="AB2740" s="91"/>
      <c r="AC2740" s="91">
        <f>TRUNC(D2740*K2740*0.0000001,0)</f>
        <v>3492</v>
      </c>
      <c r="AD2740" s="92" t="s">
        <v>4</v>
      </c>
    </row>
    <row r="2741" spans="2:30" ht="19.7" customHeight="1">
      <c r="B2741" s="88" t="s">
        <v>1452</v>
      </c>
      <c r="C2741" s="89" t="s">
        <v>4</v>
      </c>
      <c r="D2741" s="472">
        <v>1</v>
      </c>
      <c r="E2741" s="471"/>
      <c r="F2741" s="471"/>
      <c r="G2741" s="84" t="s">
        <v>98</v>
      </c>
      <c r="H2741" s="84" t="s">
        <v>594</v>
      </c>
      <c r="I2741" s="471">
        <f>[186]노임단가!L67</f>
        <v>83617</v>
      </c>
      <c r="J2741" s="471"/>
      <c r="K2741" s="471"/>
      <c r="L2741" s="471"/>
      <c r="M2741" s="84" t="s">
        <v>594</v>
      </c>
      <c r="N2741" s="471" t="s">
        <v>603</v>
      </c>
      <c r="O2741" s="471"/>
      <c r="P2741" s="471"/>
      <c r="Q2741" s="471"/>
      <c r="R2741" s="471"/>
      <c r="S2741" s="471"/>
      <c r="T2741" s="471"/>
      <c r="U2741" s="471"/>
      <c r="V2741" s="471"/>
      <c r="W2741" s="84"/>
      <c r="X2741" s="84"/>
      <c r="Y2741" s="84"/>
      <c r="Z2741" s="90"/>
      <c r="AA2741" s="91">
        <f>TRUNC(D2741*I2741*[186]기계경비적용기준!E18,0)</f>
        <v>17420</v>
      </c>
      <c r="AB2741" s="91"/>
      <c r="AC2741" s="91"/>
      <c r="AD2741" s="92" t="s">
        <v>4</v>
      </c>
    </row>
    <row r="2742" spans="2:30" ht="19.7" customHeight="1">
      <c r="B2742" s="88" t="s">
        <v>4</v>
      </c>
      <c r="C2742" s="89" t="s">
        <v>4</v>
      </c>
      <c r="D2742" s="84"/>
      <c r="E2742" s="84"/>
      <c r="F2742" s="84"/>
      <c r="G2742" s="84"/>
      <c r="H2742" s="84"/>
      <c r="I2742" s="84"/>
      <c r="J2742" s="84"/>
      <c r="K2742" s="84"/>
      <c r="L2742" s="84"/>
      <c r="M2742" s="84"/>
      <c r="N2742" s="84"/>
      <c r="O2742" s="84"/>
      <c r="P2742" s="84"/>
      <c r="Q2742" s="84"/>
      <c r="R2742" s="84"/>
      <c r="S2742" s="84"/>
      <c r="T2742" s="84"/>
      <c r="U2742" s="84"/>
      <c r="V2742" s="84"/>
      <c r="W2742" s="84"/>
      <c r="X2742" s="84"/>
      <c r="Y2742" s="84"/>
      <c r="Z2742" s="90"/>
      <c r="AA2742" s="91"/>
      <c r="AB2742" s="91"/>
      <c r="AC2742" s="91"/>
      <c r="AD2742" s="92" t="s">
        <v>4</v>
      </c>
    </row>
    <row r="2743" spans="2:30" ht="19.7" customHeight="1">
      <c r="B2743" s="82" t="s">
        <v>1661</v>
      </c>
      <c r="C2743" s="83" t="s">
        <v>623</v>
      </c>
      <c r="D2743" s="84"/>
      <c r="E2743" s="84"/>
      <c r="F2743" s="84"/>
      <c r="G2743" s="84"/>
      <c r="H2743" s="84"/>
      <c r="I2743" s="84"/>
      <c r="J2743" s="84"/>
      <c r="K2743" s="84"/>
      <c r="L2743" s="84"/>
      <c r="M2743" s="84"/>
      <c r="N2743" s="84"/>
      <c r="O2743" s="84"/>
      <c r="P2743" s="84"/>
      <c r="Q2743" s="84"/>
      <c r="R2743" s="84"/>
      <c r="S2743" s="84"/>
      <c r="T2743" s="84"/>
      <c r="U2743" s="84"/>
      <c r="V2743" s="84"/>
      <c r="W2743" s="84"/>
      <c r="X2743" s="84"/>
      <c r="Y2743" s="84"/>
      <c r="Z2743" s="85" t="str">
        <f>TEXT(AA2743+AB2743+AC2743,"#,##0")</f>
        <v>21,770</v>
      </c>
      <c r="AA2743" s="86">
        <f>TRUNC(AA2744+AA2745)</f>
        <v>17420</v>
      </c>
      <c r="AB2743" s="86">
        <f>TRUNC(AB2744+AB2745)</f>
        <v>0</v>
      </c>
      <c r="AC2743" s="86">
        <f>TRUNC(AC2744+AC2745)</f>
        <v>4350</v>
      </c>
      <c r="AD2743" s="87"/>
    </row>
    <row r="2744" spans="2:30" ht="19.7" customHeight="1">
      <c r="B2744" s="88" t="s">
        <v>592</v>
      </c>
      <c r="C2744" s="89" t="s">
        <v>4</v>
      </c>
      <c r="D2744" s="471">
        <v>36222000</v>
      </c>
      <c r="E2744" s="471"/>
      <c r="F2744" s="471"/>
      <c r="G2744" s="471"/>
      <c r="H2744" s="471"/>
      <c r="I2744" s="471" t="s">
        <v>605</v>
      </c>
      <c r="J2744" s="471"/>
      <c r="K2744" s="471">
        <v>1201</v>
      </c>
      <c r="L2744" s="471"/>
      <c r="M2744" s="471"/>
      <c r="N2744" s="84" t="s">
        <v>594</v>
      </c>
      <c r="O2744" s="471" t="s">
        <v>595</v>
      </c>
      <c r="P2744" s="471"/>
      <c r="Q2744" s="471"/>
      <c r="R2744" s="84"/>
      <c r="S2744" s="84"/>
      <c r="T2744" s="84"/>
      <c r="U2744" s="84"/>
      <c r="V2744" s="84"/>
      <c r="W2744" s="84"/>
      <c r="X2744" s="84"/>
      <c r="Y2744" s="84"/>
      <c r="Z2744" s="90"/>
      <c r="AA2744" s="91"/>
      <c r="AB2744" s="91"/>
      <c r="AC2744" s="91">
        <f>TRUNC(D2744*K2744*0.0000001,0)</f>
        <v>4350</v>
      </c>
      <c r="AD2744" s="92" t="s">
        <v>4</v>
      </c>
    </row>
    <row r="2745" spans="2:30" ht="19.7" customHeight="1">
      <c r="B2745" s="88" t="s">
        <v>1452</v>
      </c>
      <c r="C2745" s="89" t="s">
        <v>4</v>
      </c>
      <c r="D2745" s="472">
        <v>1</v>
      </c>
      <c r="E2745" s="471"/>
      <c r="F2745" s="471"/>
      <c r="G2745" s="84" t="s">
        <v>98</v>
      </c>
      <c r="H2745" s="84" t="s">
        <v>594</v>
      </c>
      <c r="I2745" s="471">
        <f>[186]노임단가!L67</f>
        <v>83617</v>
      </c>
      <c r="J2745" s="471"/>
      <c r="K2745" s="471"/>
      <c r="L2745" s="471"/>
      <c r="M2745" s="84" t="s">
        <v>594</v>
      </c>
      <c r="N2745" s="471" t="s">
        <v>603</v>
      </c>
      <c r="O2745" s="471"/>
      <c r="P2745" s="471"/>
      <c r="Q2745" s="471"/>
      <c r="R2745" s="471"/>
      <c r="S2745" s="471"/>
      <c r="T2745" s="471"/>
      <c r="U2745" s="471"/>
      <c r="V2745" s="471"/>
      <c r="W2745" s="84"/>
      <c r="X2745" s="84"/>
      <c r="Y2745" s="84"/>
      <c r="Z2745" s="90"/>
      <c r="AA2745" s="91">
        <f>TRUNC(D2745*I2745*[186]기계경비적용기준!E18,0)</f>
        <v>17420</v>
      </c>
      <c r="AB2745" s="91"/>
      <c r="AC2745" s="91"/>
      <c r="AD2745" s="92" t="s">
        <v>4</v>
      </c>
    </row>
    <row r="2746" spans="2:30" ht="19.7" customHeight="1">
      <c r="B2746" s="88" t="s">
        <v>4</v>
      </c>
      <c r="C2746" s="89" t="s">
        <v>4</v>
      </c>
      <c r="D2746" s="84"/>
      <c r="E2746" s="84"/>
      <c r="F2746" s="84"/>
      <c r="G2746" s="84"/>
      <c r="H2746" s="84"/>
      <c r="I2746" s="84"/>
      <c r="J2746" s="84"/>
      <c r="K2746" s="84"/>
      <c r="L2746" s="84"/>
      <c r="M2746" s="84"/>
      <c r="N2746" s="84"/>
      <c r="O2746" s="84"/>
      <c r="P2746" s="84"/>
      <c r="Q2746" s="84"/>
      <c r="R2746" s="84"/>
      <c r="S2746" s="84"/>
      <c r="T2746" s="84"/>
      <c r="U2746" s="84"/>
      <c r="V2746" s="84"/>
      <c r="W2746" s="84"/>
      <c r="X2746" s="84"/>
      <c r="Y2746" s="84"/>
      <c r="Z2746" s="90"/>
      <c r="AA2746" s="91"/>
      <c r="AB2746" s="91"/>
      <c r="AC2746" s="91"/>
      <c r="AD2746" s="92" t="s">
        <v>4</v>
      </c>
    </row>
    <row r="2747" spans="2:30" ht="19.7" customHeight="1">
      <c r="B2747" s="82" t="s">
        <v>1662</v>
      </c>
      <c r="C2747" s="83" t="s">
        <v>625</v>
      </c>
      <c r="D2747" s="84"/>
      <c r="E2747" s="84"/>
      <c r="F2747" s="84"/>
      <c r="G2747" s="84"/>
      <c r="H2747" s="84"/>
      <c r="I2747" s="84"/>
      <c r="J2747" s="84"/>
      <c r="K2747" s="84"/>
      <c r="L2747" s="84"/>
      <c r="M2747" s="84"/>
      <c r="N2747" s="84"/>
      <c r="O2747" s="84"/>
      <c r="P2747" s="84"/>
      <c r="Q2747" s="84"/>
      <c r="R2747" s="84"/>
      <c r="S2747" s="84"/>
      <c r="T2747" s="84"/>
      <c r="U2747" s="84"/>
      <c r="V2747" s="84"/>
      <c r="W2747" s="84"/>
      <c r="X2747" s="84"/>
      <c r="Y2747" s="84"/>
      <c r="Z2747" s="85" t="str">
        <f>TEXT(AA2747+AB2747+AC2747,"#,##0")</f>
        <v>22,342</v>
      </c>
      <c r="AA2747" s="86">
        <f>TRUNC(AA2748+AA2749)</f>
        <v>17420</v>
      </c>
      <c r="AB2747" s="86">
        <f>TRUNC(AB2748+AB2749)</f>
        <v>0</v>
      </c>
      <c r="AC2747" s="86">
        <f>TRUNC(AC2748+AC2749)</f>
        <v>4922</v>
      </c>
      <c r="AD2747" s="87"/>
    </row>
    <row r="2748" spans="2:30" ht="19.7" customHeight="1">
      <c r="B2748" s="88" t="s">
        <v>592</v>
      </c>
      <c r="C2748" s="89" t="s">
        <v>4</v>
      </c>
      <c r="D2748" s="471">
        <v>40986000</v>
      </c>
      <c r="E2748" s="471"/>
      <c r="F2748" s="471"/>
      <c r="G2748" s="471"/>
      <c r="H2748" s="471"/>
      <c r="I2748" s="471" t="s">
        <v>605</v>
      </c>
      <c r="J2748" s="471"/>
      <c r="K2748" s="471">
        <v>1201</v>
      </c>
      <c r="L2748" s="471"/>
      <c r="M2748" s="471"/>
      <c r="N2748" s="84" t="s">
        <v>594</v>
      </c>
      <c r="O2748" s="471" t="s">
        <v>595</v>
      </c>
      <c r="P2748" s="471"/>
      <c r="Q2748" s="471"/>
      <c r="R2748" s="84"/>
      <c r="S2748" s="84"/>
      <c r="T2748" s="84"/>
      <c r="U2748" s="84"/>
      <c r="V2748" s="84"/>
      <c r="W2748" s="84"/>
      <c r="X2748" s="84"/>
      <c r="Y2748" s="84"/>
      <c r="Z2748" s="90"/>
      <c r="AA2748" s="91"/>
      <c r="AB2748" s="91"/>
      <c r="AC2748" s="91">
        <f>TRUNC(D2748*K2748*0.0000001,0)</f>
        <v>4922</v>
      </c>
      <c r="AD2748" s="92" t="s">
        <v>4</v>
      </c>
    </row>
    <row r="2749" spans="2:30" ht="19.7" customHeight="1">
      <c r="B2749" s="88" t="s">
        <v>1452</v>
      </c>
      <c r="C2749" s="89" t="s">
        <v>4</v>
      </c>
      <c r="D2749" s="472">
        <v>1</v>
      </c>
      <c r="E2749" s="471"/>
      <c r="F2749" s="471"/>
      <c r="G2749" s="84" t="s">
        <v>98</v>
      </c>
      <c r="H2749" s="84" t="s">
        <v>594</v>
      </c>
      <c r="I2749" s="471">
        <f>[186]노임단가!L67</f>
        <v>83617</v>
      </c>
      <c r="J2749" s="471"/>
      <c r="K2749" s="471"/>
      <c r="L2749" s="471"/>
      <c r="M2749" s="84" t="s">
        <v>594</v>
      </c>
      <c r="N2749" s="471" t="s">
        <v>603</v>
      </c>
      <c r="O2749" s="471"/>
      <c r="P2749" s="471"/>
      <c r="Q2749" s="471"/>
      <c r="R2749" s="471"/>
      <c r="S2749" s="471"/>
      <c r="T2749" s="471"/>
      <c r="U2749" s="471"/>
      <c r="V2749" s="471"/>
      <c r="W2749" s="84"/>
      <c r="X2749" s="84"/>
      <c r="Y2749" s="84"/>
      <c r="Z2749" s="90"/>
      <c r="AA2749" s="91">
        <f>TRUNC(D2749*I2749*[186]기계경비적용기준!E18,0)</f>
        <v>17420</v>
      </c>
      <c r="AB2749" s="91"/>
      <c r="AC2749" s="91"/>
      <c r="AD2749" s="92" t="s">
        <v>4</v>
      </c>
    </row>
    <row r="2750" spans="2:30" ht="19.7" customHeight="1">
      <c r="B2750" s="88" t="s">
        <v>4</v>
      </c>
      <c r="C2750" s="89" t="s">
        <v>4</v>
      </c>
      <c r="D2750" s="84"/>
      <c r="E2750" s="84"/>
      <c r="F2750" s="84"/>
      <c r="G2750" s="84"/>
      <c r="H2750" s="84"/>
      <c r="I2750" s="84"/>
      <c r="J2750" s="84"/>
      <c r="K2750" s="84"/>
      <c r="L2750" s="84"/>
      <c r="M2750" s="84"/>
      <c r="N2750" s="84"/>
      <c r="O2750" s="84"/>
      <c r="P2750" s="84"/>
      <c r="Q2750" s="84"/>
      <c r="R2750" s="84"/>
      <c r="S2750" s="84"/>
      <c r="T2750" s="84"/>
      <c r="U2750" s="84"/>
      <c r="V2750" s="84"/>
      <c r="W2750" s="84"/>
      <c r="X2750" s="84"/>
      <c r="Y2750" s="84"/>
      <c r="Z2750" s="90"/>
      <c r="AA2750" s="91"/>
      <c r="AB2750" s="91"/>
      <c r="AC2750" s="91"/>
      <c r="AD2750" s="92" t="s">
        <v>4</v>
      </c>
    </row>
    <row r="2751" spans="2:30" ht="19.7" customHeight="1">
      <c r="B2751" s="82" t="s">
        <v>1663</v>
      </c>
      <c r="C2751" s="83" t="s">
        <v>1155</v>
      </c>
      <c r="D2751" s="84"/>
      <c r="E2751" s="84"/>
      <c r="F2751" s="84"/>
      <c r="G2751" s="84"/>
      <c r="H2751" s="84"/>
      <c r="I2751" s="84"/>
      <c r="J2751" s="84"/>
      <c r="K2751" s="84"/>
      <c r="L2751" s="84"/>
      <c r="M2751" s="84"/>
      <c r="N2751" s="84"/>
      <c r="O2751" s="84"/>
      <c r="P2751" s="84"/>
      <c r="Q2751" s="84"/>
      <c r="R2751" s="84"/>
      <c r="S2751" s="84"/>
      <c r="T2751" s="84"/>
      <c r="U2751" s="84"/>
      <c r="V2751" s="84"/>
      <c r="W2751" s="84"/>
      <c r="X2751" s="84"/>
      <c r="Y2751" s="84"/>
      <c r="Z2751" s="85" t="str">
        <f>TEXT(AA2751+AB2751+AC2751,"#,##0")</f>
        <v>40,702</v>
      </c>
      <c r="AA2751" s="86">
        <f>TRUNC(AA2752+AA2753)</f>
        <v>34840</v>
      </c>
      <c r="AB2751" s="86">
        <f>TRUNC(AB2752+AB2753)</f>
        <v>0</v>
      </c>
      <c r="AC2751" s="86">
        <f>TRUNC(AC2752+AC2753)</f>
        <v>5862</v>
      </c>
      <c r="AD2751" s="87"/>
    </row>
    <row r="2752" spans="2:30" ht="19.7" customHeight="1">
      <c r="B2752" s="88" t="s">
        <v>592</v>
      </c>
      <c r="C2752" s="89" t="s">
        <v>4</v>
      </c>
      <c r="D2752" s="471">
        <v>48812000</v>
      </c>
      <c r="E2752" s="471"/>
      <c r="F2752" s="471"/>
      <c r="G2752" s="471"/>
      <c r="H2752" s="471"/>
      <c r="I2752" s="471" t="s">
        <v>605</v>
      </c>
      <c r="J2752" s="471"/>
      <c r="K2752" s="471">
        <v>1201</v>
      </c>
      <c r="L2752" s="471"/>
      <c r="M2752" s="471"/>
      <c r="N2752" s="84" t="s">
        <v>594</v>
      </c>
      <c r="O2752" s="471" t="s">
        <v>595</v>
      </c>
      <c r="P2752" s="471"/>
      <c r="Q2752" s="471"/>
      <c r="R2752" s="84"/>
      <c r="S2752" s="84"/>
      <c r="T2752" s="84"/>
      <c r="U2752" s="84"/>
      <c r="V2752" s="84"/>
      <c r="W2752" s="84"/>
      <c r="X2752" s="84"/>
      <c r="Y2752" s="84"/>
      <c r="Z2752" s="90"/>
      <c r="AA2752" s="91"/>
      <c r="AB2752" s="91"/>
      <c r="AC2752" s="91">
        <f>TRUNC(D2752*K2752*0.0000001,0)</f>
        <v>5862</v>
      </c>
      <c r="AD2752" s="92" t="s">
        <v>4</v>
      </c>
    </row>
    <row r="2753" spans="2:30" ht="19.7" customHeight="1">
      <c r="B2753" s="88" t="s">
        <v>1452</v>
      </c>
      <c r="C2753" s="89" t="s">
        <v>4</v>
      </c>
      <c r="D2753" s="472">
        <v>2</v>
      </c>
      <c r="E2753" s="471"/>
      <c r="F2753" s="471"/>
      <c r="G2753" s="84" t="s">
        <v>98</v>
      </c>
      <c r="H2753" s="84" t="s">
        <v>594</v>
      </c>
      <c r="I2753" s="471">
        <f>[186]노임단가!L67</f>
        <v>83617</v>
      </c>
      <c r="J2753" s="471"/>
      <c r="K2753" s="471"/>
      <c r="L2753" s="471"/>
      <c r="M2753" s="84" t="s">
        <v>594</v>
      </c>
      <c r="N2753" s="471" t="s">
        <v>603</v>
      </c>
      <c r="O2753" s="471"/>
      <c r="P2753" s="471"/>
      <c r="Q2753" s="471"/>
      <c r="R2753" s="471"/>
      <c r="S2753" s="471"/>
      <c r="T2753" s="471"/>
      <c r="U2753" s="471"/>
      <c r="V2753" s="471"/>
      <c r="W2753" s="84"/>
      <c r="X2753" s="84"/>
      <c r="Y2753" s="84"/>
      <c r="Z2753" s="90"/>
      <c r="AA2753" s="91">
        <f>TRUNC(D2753*I2753*[186]기계경비적용기준!E18,0)</f>
        <v>34840</v>
      </c>
      <c r="AB2753" s="91"/>
      <c r="AC2753" s="91"/>
      <c r="AD2753" s="92" t="s">
        <v>4</v>
      </c>
    </row>
    <row r="2754" spans="2:30" ht="19.7" customHeight="1">
      <c r="B2754" s="88" t="s">
        <v>4</v>
      </c>
      <c r="C2754" s="89" t="s">
        <v>4</v>
      </c>
      <c r="D2754" s="84"/>
      <c r="E2754" s="84"/>
      <c r="F2754" s="84"/>
      <c r="G2754" s="84"/>
      <c r="H2754" s="84"/>
      <c r="I2754" s="84"/>
      <c r="J2754" s="84"/>
      <c r="K2754" s="84"/>
      <c r="L2754" s="84"/>
      <c r="M2754" s="84"/>
      <c r="N2754" s="84"/>
      <c r="O2754" s="84"/>
      <c r="P2754" s="84"/>
      <c r="Q2754" s="84"/>
      <c r="R2754" s="84"/>
      <c r="S2754" s="84"/>
      <c r="T2754" s="84"/>
      <c r="U2754" s="84"/>
      <c r="V2754" s="84"/>
      <c r="W2754" s="84"/>
      <c r="X2754" s="84"/>
      <c r="Y2754" s="84"/>
      <c r="Z2754" s="90"/>
      <c r="AA2754" s="91"/>
      <c r="AB2754" s="91"/>
      <c r="AC2754" s="91"/>
      <c r="AD2754" s="92" t="s">
        <v>4</v>
      </c>
    </row>
    <row r="2755" spans="2:30" ht="19.7" customHeight="1">
      <c r="B2755" s="82" t="s">
        <v>1664</v>
      </c>
      <c r="C2755" s="83" t="s">
        <v>627</v>
      </c>
      <c r="D2755" s="84"/>
      <c r="E2755" s="84"/>
      <c r="F2755" s="84"/>
      <c r="G2755" s="84"/>
      <c r="H2755" s="84"/>
      <c r="I2755" s="84"/>
      <c r="J2755" s="84"/>
      <c r="K2755" s="84"/>
      <c r="L2755" s="84"/>
      <c r="M2755" s="84"/>
      <c r="N2755" s="84"/>
      <c r="O2755" s="84"/>
      <c r="P2755" s="84"/>
      <c r="Q2755" s="84"/>
      <c r="R2755" s="84"/>
      <c r="S2755" s="84"/>
      <c r="T2755" s="84"/>
      <c r="U2755" s="84"/>
      <c r="V2755" s="84"/>
      <c r="W2755" s="84"/>
      <c r="X2755" s="84"/>
      <c r="Y2755" s="84"/>
      <c r="Z2755" s="85" t="str">
        <f>TEXT(AA2755+AB2755+AC2755,"#,##0")</f>
        <v>42,066</v>
      </c>
      <c r="AA2755" s="86">
        <f>TRUNC(AA2756+AA2757)</f>
        <v>34840</v>
      </c>
      <c r="AB2755" s="86">
        <f>TRUNC(AB2756+AB2757)</f>
        <v>0</v>
      </c>
      <c r="AC2755" s="86">
        <f>TRUNC(AC2756+AC2757)</f>
        <v>7226</v>
      </c>
      <c r="AD2755" s="87"/>
    </row>
    <row r="2756" spans="2:30" ht="19.7" customHeight="1">
      <c r="B2756" s="88" t="s">
        <v>592</v>
      </c>
      <c r="C2756" s="89" t="s">
        <v>4</v>
      </c>
      <c r="D2756" s="471">
        <v>60174000</v>
      </c>
      <c r="E2756" s="471"/>
      <c r="F2756" s="471"/>
      <c r="G2756" s="471"/>
      <c r="H2756" s="471"/>
      <c r="I2756" s="471" t="s">
        <v>605</v>
      </c>
      <c r="J2756" s="471"/>
      <c r="K2756" s="471">
        <v>1201</v>
      </c>
      <c r="L2756" s="471"/>
      <c r="M2756" s="471"/>
      <c r="N2756" s="84" t="s">
        <v>594</v>
      </c>
      <c r="O2756" s="471" t="s">
        <v>595</v>
      </c>
      <c r="P2756" s="471"/>
      <c r="Q2756" s="471"/>
      <c r="R2756" s="84"/>
      <c r="S2756" s="84"/>
      <c r="T2756" s="84"/>
      <c r="U2756" s="84"/>
      <c r="V2756" s="84"/>
      <c r="W2756" s="84"/>
      <c r="X2756" s="84"/>
      <c r="Y2756" s="84"/>
      <c r="Z2756" s="90"/>
      <c r="AA2756" s="91"/>
      <c r="AB2756" s="91"/>
      <c r="AC2756" s="91">
        <f>TRUNC(D2756*K2756*0.0000001,0)</f>
        <v>7226</v>
      </c>
      <c r="AD2756" s="92" t="s">
        <v>4</v>
      </c>
    </row>
    <row r="2757" spans="2:30" ht="19.7" customHeight="1">
      <c r="B2757" s="88" t="s">
        <v>1452</v>
      </c>
      <c r="C2757" s="89" t="s">
        <v>4</v>
      </c>
      <c r="D2757" s="472">
        <v>2</v>
      </c>
      <c r="E2757" s="471"/>
      <c r="F2757" s="471"/>
      <c r="G2757" s="84" t="s">
        <v>98</v>
      </c>
      <c r="H2757" s="84" t="s">
        <v>594</v>
      </c>
      <c r="I2757" s="471">
        <f>[186]노임단가!L67</f>
        <v>83617</v>
      </c>
      <c r="J2757" s="471"/>
      <c r="K2757" s="471"/>
      <c r="L2757" s="471"/>
      <c r="M2757" s="84" t="s">
        <v>594</v>
      </c>
      <c r="N2757" s="471" t="s">
        <v>603</v>
      </c>
      <c r="O2757" s="471"/>
      <c r="P2757" s="471"/>
      <c r="Q2757" s="471"/>
      <c r="R2757" s="471"/>
      <c r="S2757" s="471"/>
      <c r="T2757" s="471"/>
      <c r="U2757" s="471"/>
      <c r="V2757" s="471"/>
      <c r="W2757" s="84"/>
      <c r="X2757" s="84"/>
      <c r="Y2757" s="84"/>
      <c r="Z2757" s="90"/>
      <c r="AA2757" s="91">
        <f>TRUNC(D2757*I2757*[186]기계경비적용기준!E18,0)</f>
        <v>34840</v>
      </c>
      <c r="AB2757" s="91"/>
      <c r="AC2757" s="91"/>
      <c r="AD2757" s="92" t="s">
        <v>4</v>
      </c>
    </row>
    <row r="2758" spans="2:30" ht="19.7" customHeight="1">
      <c r="B2758" s="88" t="s">
        <v>4</v>
      </c>
      <c r="C2758" s="89" t="s">
        <v>4</v>
      </c>
      <c r="D2758" s="84"/>
      <c r="E2758" s="84"/>
      <c r="F2758" s="84"/>
      <c r="G2758" s="84"/>
      <c r="H2758" s="84"/>
      <c r="I2758" s="84"/>
      <c r="J2758" s="84"/>
      <c r="K2758" s="84"/>
      <c r="L2758" s="84"/>
      <c r="M2758" s="84"/>
      <c r="N2758" s="84"/>
      <c r="O2758" s="84"/>
      <c r="P2758" s="84"/>
      <c r="Q2758" s="84"/>
      <c r="R2758" s="84"/>
      <c r="S2758" s="84"/>
      <c r="T2758" s="84"/>
      <c r="U2758" s="84"/>
      <c r="V2758" s="84"/>
      <c r="W2758" s="84"/>
      <c r="X2758" s="84"/>
      <c r="Y2758" s="84"/>
      <c r="Z2758" s="90"/>
      <c r="AA2758" s="91"/>
      <c r="AB2758" s="91"/>
      <c r="AC2758" s="91"/>
      <c r="AD2758" s="92" t="s">
        <v>4</v>
      </c>
    </row>
    <row r="2759" spans="2:30" ht="19.7" customHeight="1">
      <c r="B2759" s="82" t="s">
        <v>1665</v>
      </c>
      <c r="C2759" s="83" t="s">
        <v>654</v>
      </c>
      <c r="D2759" s="84"/>
      <c r="E2759" s="84"/>
      <c r="F2759" s="84"/>
      <c r="G2759" s="84"/>
      <c r="H2759" s="84"/>
      <c r="I2759" s="84"/>
      <c r="J2759" s="84"/>
      <c r="K2759" s="84"/>
      <c r="L2759" s="84"/>
      <c r="M2759" s="84"/>
      <c r="N2759" s="84"/>
      <c r="O2759" s="84"/>
      <c r="P2759" s="84"/>
      <c r="Q2759" s="84"/>
      <c r="R2759" s="84"/>
      <c r="S2759" s="84"/>
      <c r="T2759" s="84"/>
      <c r="U2759" s="84"/>
      <c r="V2759" s="84"/>
      <c r="W2759" s="84"/>
      <c r="X2759" s="84"/>
      <c r="Y2759" s="84"/>
      <c r="Z2759" s="85" t="str">
        <f>TEXT(AA2759+AB2759+AC2759,"#,##0")</f>
        <v>44,138</v>
      </c>
      <c r="AA2759" s="86">
        <f>TRUNC(AA2760+AA2761)</f>
        <v>34840</v>
      </c>
      <c r="AB2759" s="86">
        <f>TRUNC(AB2760+AB2761)</f>
        <v>0</v>
      </c>
      <c r="AC2759" s="86">
        <f>TRUNC(AC2760+AC2761)</f>
        <v>9298</v>
      </c>
      <c r="AD2759" s="87"/>
    </row>
    <row r="2760" spans="2:30" ht="19.7" customHeight="1">
      <c r="B2760" s="88" t="s">
        <v>592</v>
      </c>
      <c r="C2760" s="89" t="s">
        <v>4</v>
      </c>
      <c r="D2760" s="471">
        <v>77426000</v>
      </c>
      <c r="E2760" s="471"/>
      <c r="F2760" s="471"/>
      <c r="G2760" s="471"/>
      <c r="H2760" s="471"/>
      <c r="I2760" s="471" t="s">
        <v>605</v>
      </c>
      <c r="J2760" s="471"/>
      <c r="K2760" s="471">
        <v>1201</v>
      </c>
      <c r="L2760" s="471"/>
      <c r="M2760" s="471"/>
      <c r="N2760" s="84" t="s">
        <v>594</v>
      </c>
      <c r="O2760" s="471" t="s">
        <v>595</v>
      </c>
      <c r="P2760" s="471"/>
      <c r="Q2760" s="471"/>
      <c r="R2760" s="84"/>
      <c r="S2760" s="84"/>
      <c r="T2760" s="84"/>
      <c r="U2760" s="84"/>
      <c r="V2760" s="84"/>
      <c r="W2760" s="84"/>
      <c r="X2760" s="84"/>
      <c r="Y2760" s="84"/>
      <c r="Z2760" s="90"/>
      <c r="AA2760" s="91"/>
      <c r="AB2760" s="91"/>
      <c r="AC2760" s="91">
        <f>TRUNC(D2760*K2760*0.0000001,0)</f>
        <v>9298</v>
      </c>
      <c r="AD2760" s="92" t="s">
        <v>4</v>
      </c>
    </row>
    <row r="2761" spans="2:30" ht="19.7" customHeight="1">
      <c r="B2761" s="88" t="s">
        <v>1452</v>
      </c>
      <c r="C2761" s="89" t="s">
        <v>4</v>
      </c>
      <c r="D2761" s="472">
        <v>2</v>
      </c>
      <c r="E2761" s="471"/>
      <c r="F2761" s="471"/>
      <c r="G2761" s="84" t="s">
        <v>98</v>
      </c>
      <c r="H2761" s="84" t="s">
        <v>594</v>
      </c>
      <c r="I2761" s="471">
        <f>[186]노임단가!L67</f>
        <v>83617</v>
      </c>
      <c r="J2761" s="471"/>
      <c r="K2761" s="471"/>
      <c r="L2761" s="471"/>
      <c r="M2761" s="84" t="s">
        <v>594</v>
      </c>
      <c r="N2761" s="471" t="s">
        <v>603</v>
      </c>
      <c r="O2761" s="471"/>
      <c r="P2761" s="471"/>
      <c r="Q2761" s="471"/>
      <c r="R2761" s="471"/>
      <c r="S2761" s="471"/>
      <c r="T2761" s="471"/>
      <c r="U2761" s="471"/>
      <c r="V2761" s="471"/>
      <c r="W2761" s="84"/>
      <c r="X2761" s="84"/>
      <c r="Y2761" s="84"/>
      <c r="Z2761" s="90"/>
      <c r="AA2761" s="91">
        <f>TRUNC(D2761*I2761*[186]기계경비적용기준!E18,0)</f>
        <v>34840</v>
      </c>
      <c r="AB2761" s="91"/>
      <c r="AC2761" s="91"/>
      <c r="AD2761" s="92" t="s">
        <v>4</v>
      </c>
    </row>
    <row r="2762" spans="2:30" ht="19.7" customHeight="1">
      <c r="B2762" s="88" t="s">
        <v>4</v>
      </c>
      <c r="C2762" s="89" t="s">
        <v>4</v>
      </c>
      <c r="D2762" s="84"/>
      <c r="E2762" s="84"/>
      <c r="F2762" s="84"/>
      <c r="G2762" s="84"/>
      <c r="H2762" s="84"/>
      <c r="I2762" s="84"/>
      <c r="J2762" s="84"/>
      <c r="K2762" s="84"/>
      <c r="L2762" s="84"/>
      <c r="M2762" s="84"/>
      <c r="N2762" s="84"/>
      <c r="O2762" s="84"/>
      <c r="P2762" s="84"/>
      <c r="Q2762" s="84"/>
      <c r="R2762" s="84"/>
      <c r="S2762" s="84"/>
      <c r="T2762" s="84"/>
      <c r="U2762" s="84"/>
      <c r="V2762" s="84"/>
      <c r="W2762" s="84"/>
      <c r="X2762" s="84"/>
      <c r="Y2762" s="84"/>
      <c r="Z2762" s="90"/>
      <c r="AA2762" s="91"/>
      <c r="AB2762" s="91"/>
      <c r="AC2762" s="91"/>
      <c r="AD2762" s="92" t="s">
        <v>4</v>
      </c>
    </row>
    <row r="2763" spans="2:30" ht="19.7" customHeight="1">
      <c r="B2763" s="82" t="s">
        <v>1666</v>
      </c>
      <c r="C2763" s="83" t="s">
        <v>633</v>
      </c>
      <c r="D2763" s="84"/>
      <c r="E2763" s="84"/>
      <c r="F2763" s="84"/>
      <c r="G2763" s="84"/>
      <c r="H2763" s="84"/>
      <c r="I2763" s="84"/>
      <c r="J2763" s="84"/>
      <c r="K2763" s="84"/>
      <c r="L2763" s="84"/>
      <c r="M2763" s="84"/>
      <c r="N2763" s="84"/>
      <c r="O2763" s="84"/>
      <c r="P2763" s="84"/>
      <c r="Q2763" s="84"/>
      <c r="R2763" s="84"/>
      <c r="S2763" s="84"/>
      <c r="T2763" s="84"/>
      <c r="U2763" s="84"/>
      <c r="V2763" s="84"/>
      <c r="W2763" s="84"/>
      <c r="X2763" s="84"/>
      <c r="Y2763" s="84"/>
      <c r="Z2763" s="85" t="str">
        <f>TEXT(AA2763+AB2763+AC2763,"#,##0")</f>
        <v>47,575</v>
      </c>
      <c r="AA2763" s="86">
        <f>TRUNC(AA2764+AA2765)</f>
        <v>34840</v>
      </c>
      <c r="AB2763" s="86">
        <f>TRUNC(AB2764+AB2765)</f>
        <v>0</v>
      </c>
      <c r="AC2763" s="86">
        <f>TRUNC(AC2764+AC2765)</f>
        <v>12735</v>
      </c>
      <c r="AD2763" s="87"/>
    </row>
    <row r="2764" spans="2:30" ht="19.7" customHeight="1">
      <c r="B2764" s="88" t="s">
        <v>592</v>
      </c>
      <c r="C2764" s="89" t="s">
        <v>4</v>
      </c>
      <c r="D2764" s="471">
        <v>106041000</v>
      </c>
      <c r="E2764" s="471"/>
      <c r="F2764" s="471"/>
      <c r="G2764" s="471"/>
      <c r="H2764" s="471"/>
      <c r="I2764" s="471" t="s">
        <v>605</v>
      </c>
      <c r="J2764" s="471"/>
      <c r="K2764" s="471">
        <v>1201</v>
      </c>
      <c r="L2764" s="471"/>
      <c r="M2764" s="471"/>
      <c r="N2764" s="84" t="s">
        <v>594</v>
      </c>
      <c r="O2764" s="471" t="s">
        <v>595</v>
      </c>
      <c r="P2764" s="471"/>
      <c r="Q2764" s="471"/>
      <c r="R2764" s="84"/>
      <c r="S2764" s="84"/>
      <c r="T2764" s="84"/>
      <c r="U2764" s="84"/>
      <c r="V2764" s="84"/>
      <c r="W2764" s="84"/>
      <c r="X2764" s="84"/>
      <c r="Y2764" s="84"/>
      <c r="Z2764" s="90"/>
      <c r="AA2764" s="91"/>
      <c r="AB2764" s="91"/>
      <c r="AC2764" s="91">
        <f>TRUNC(D2764*K2764*0.0000001,0)</f>
        <v>12735</v>
      </c>
      <c r="AD2764" s="92" t="s">
        <v>4</v>
      </c>
    </row>
    <row r="2765" spans="2:30" ht="19.7" customHeight="1">
      <c r="B2765" s="101" t="s">
        <v>1452</v>
      </c>
      <c r="C2765" s="102" t="s">
        <v>4</v>
      </c>
      <c r="D2765" s="478">
        <v>2</v>
      </c>
      <c r="E2765" s="477"/>
      <c r="F2765" s="477"/>
      <c r="G2765" s="103" t="s">
        <v>98</v>
      </c>
      <c r="H2765" s="103" t="s">
        <v>594</v>
      </c>
      <c r="I2765" s="477">
        <f>[186]노임단가!L67</f>
        <v>83617</v>
      </c>
      <c r="J2765" s="477"/>
      <c r="K2765" s="477"/>
      <c r="L2765" s="477"/>
      <c r="M2765" s="103" t="s">
        <v>594</v>
      </c>
      <c r="N2765" s="477" t="s">
        <v>603</v>
      </c>
      <c r="O2765" s="477"/>
      <c r="P2765" s="477"/>
      <c r="Q2765" s="477"/>
      <c r="R2765" s="477"/>
      <c r="S2765" s="477"/>
      <c r="T2765" s="477"/>
      <c r="U2765" s="477"/>
      <c r="V2765" s="477"/>
      <c r="W2765" s="103"/>
      <c r="X2765" s="103"/>
      <c r="Y2765" s="103"/>
      <c r="Z2765" s="104"/>
      <c r="AA2765" s="105">
        <f>TRUNC(D2765*I2765*[186]기계경비적용기준!E18,0)</f>
        <v>34840</v>
      </c>
      <c r="AB2765" s="105"/>
      <c r="AC2765" s="105"/>
      <c r="AD2765" s="106" t="s">
        <v>4</v>
      </c>
    </row>
    <row r="2766" spans="2:30" ht="19.7" customHeight="1">
      <c r="B2766" s="88" t="s">
        <v>4</v>
      </c>
      <c r="C2766" s="89" t="s">
        <v>4</v>
      </c>
      <c r="D2766" s="84"/>
      <c r="E2766" s="84"/>
      <c r="F2766" s="84"/>
      <c r="G2766" s="84"/>
      <c r="H2766" s="84"/>
      <c r="I2766" s="84"/>
      <c r="J2766" s="84"/>
      <c r="K2766" s="84"/>
      <c r="L2766" s="84"/>
      <c r="M2766" s="84"/>
      <c r="N2766" s="84"/>
      <c r="O2766" s="84"/>
      <c r="P2766" s="84"/>
      <c r="Q2766" s="84"/>
      <c r="R2766" s="84"/>
      <c r="S2766" s="84"/>
      <c r="T2766" s="84"/>
      <c r="U2766" s="84"/>
      <c r="V2766" s="84"/>
      <c r="W2766" s="84"/>
      <c r="X2766" s="84"/>
      <c r="Y2766" s="84"/>
      <c r="Z2766" s="90"/>
      <c r="AA2766" s="91"/>
      <c r="AB2766" s="91"/>
      <c r="AC2766" s="91"/>
      <c r="AD2766" s="92" t="s">
        <v>4</v>
      </c>
    </row>
    <row r="2767" spans="2:30" ht="19.7" customHeight="1">
      <c r="B2767" s="82" t="s">
        <v>1667</v>
      </c>
      <c r="C2767" s="83" t="s">
        <v>1043</v>
      </c>
      <c r="D2767" s="84"/>
      <c r="E2767" s="84"/>
      <c r="F2767" s="84"/>
      <c r="G2767" s="84"/>
      <c r="H2767" s="84"/>
      <c r="I2767" s="84"/>
      <c r="J2767" s="84"/>
      <c r="K2767" s="84"/>
      <c r="L2767" s="84"/>
      <c r="M2767" s="84"/>
      <c r="N2767" s="84"/>
      <c r="O2767" s="84"/>
      <c r="P2767" s="84"/>
      <c r="Q2767" s="84"/>
      <c r="R2767" s="84"/>
      <c r="S2767" s="84"/>
      <c r="T2767" s="84"/>
      <c r="U2767" s="84"/>
      <c r="V2767" s="84"/>
      <c r="W2767" s="84"/>
      <c r="X2767" s="84"/>
      <c r="Y2767" s="84"/>
      <c r="Z2767" s="85" t="str">
        <f>TEXT(AA2767+AB2767+AC2767,"#,##0")</f>
        <v>51,770</v>
      </c>
      <c r="AA2767" s="86">
        <f>TRUNC(AA2768+AA2769)</f>
        <v>34840</v>
      </c>
      <c r="AB2767" s="86">
        <f>TRUNC(AB2768+AB2769)</f>
        <v>0</v>
      </c>
      <c r="AC2767" s="86">
        <f>TRUNC(AC2768+AC2769)</f>
        <v>16930</v>
      </c>
      <c r="AD2767" s="87"/>
    </row>
    <row r="2768" spans="2:30" ht="19.7" customHeight="1">
      <c r="B2768" s="88" t="s">
        <v>592</v>
      </c>
      <c r="C2768" s="89" t="s">
        <v>4</v>
      </c>
      <c r="D2768" s="471">
        <v>140967000</v>
      </c>
      <c r="E2768" s="471"/>
      <c r="F2768" s="471"/>
      <c r="G2768" s="471"/>
      <c r="H2768" s="471"/>
      <c r="I2768" s="471" t="s">
        <v>605</v>
      </c>
      <c r="J2768" s="471"/>
      <c r="K2768" s="471">
        <v>1201</v>
      </c>
      <c r="L2768" s="471"/>
      <c r="M2768" s="471"/>
      <c r="N2768" s="84" t="s">
        <v>594</v>
      </c>
      <c r="O2768" s="471" t="s">
        <v>595</v>
      </c>
      <c r="P2768" s="471"/>
      <c r="Q2768" s="471"/>
      <c r="R2768" s="84"/>
      <c r="S2768" s="84"/>
      <c r="T2768" s="84"/>
      <c r="U2768" s="84"/>
      <c r="V2768" s="84"/>
      <c r="W2768" s="84"/>
      <c r="X2768" s="84"/>
      <c r="Y2768" s="84"/>
      <c r="Z2768" s="90"/>
      <c r="AA2768" s="91"/>
      <c r="AB2768" s="91"/>
      <c r="AC2768" s="91">
        <f>TRUNC(D2768*K2768*0.0000001,0)</f>
        <v>16930</v>
      </c>
      <c r="AD2768" s="92" t="s">
        <v>4</v>
      </c>
    </row>
    <row r="2769" spans="2:30" ht="19.7" customHeight="1">
      <c r="B2769" s="88" t="s">
        <v>1452</v>
      </c>
      <c r="C2769" s="89" t="s">
        <v>4</v>
      </c>
      <c r="D2769" s="472">
        <v>2</v>
      </c>
      <c r="E2769" s="471"/>
      <c r="F2769" s="471"/>
      <c r="G2769" s="84" t="s">
        <v>98</v>
      </c>
      <c r="H2769" s="84" t="s">
        <v>594</v>
      </c>
      <c r="I2769" s="471">
        <f>[186]노임단가!L67</f>
        <v>83617</v>
      </c>
      <c r="J2769" s="471"/>
      <c r="K2769" s="471"/>
      <c r="L2769" s="471"/>
      <c r="M2769" s="84" t="s">
        <v>594</v>
      </c>
      <c r="N2769" s="471" t="s">
        <v>603</v>
      </c>
      <c r="O2769" s="471"/>
      <c r="P2769" s="471"/>
      <c r="Q2769" s="471"/>
      <c r="R2769" s="471"/>
      <c r="S2769" s="471"/>
      <c r="T2769" s="471"/>
      <c r="U2769" s="471"/>
      <c r="V2769" s="471"/>
      <c r="W2769" s="84"/>
      <c r="X2769" s="84"/>
      <c r="Y2769" s="84"/>
      <c r="Z2769" s="90"/>
      <c r="AA2769" s="91">
        <f>TRUNC(D2769*I2769*[186]기계경비적용기준!E18,0)</f>
        <v>34840</v>
      </c>
      <c r="AB2769" s="91"/>
      <c r="AC2769" s="91"/>
      <c r="AD2769" s="92" t="s">
        <v>4</v>
      </c>
    </row>
    <row r="2770" spans="2:30" ht="19.7" customHeight="1">
      <c r="B2770" s="88" t="s">
        <v>4</v>
      </c>
      <c r="C2770" s="89" t="s">
        <v>4</v>
      </c>
      <c r="D2770" s="84"/>
      <c r="E2770" s="84"/>
      <c r="F2770" s="84"/>
      <c r="G2770" s="84"/>
      <c r="H2770" s="84"/>
      <c r="I2770" s="84"/>
      <c r="J2770" s="84"/>
      <c r="K2770" s="84"/>
      <c r="L2770" s="84"/>
      <c r="M2770" s="84"/>
      <c r="N2770" s="84"/>
      <c r="O2770" s="84"/>
      <c r="P2770" s="84"/>
      <c r="Q2770" s="84"/>
      <c r="R2770" s="84"/>
      <c r="S2770" s="84"/>
      <c r="T2770" s="84"/>
      <c r="U2770" s="84"/>
      <c r="V2770" s="84"/>
      <c r="W2770" s="84"/>
      <c r="X2770" s="84"/>
      <c r="Y2770" s="84"/>
      <c r="Z2770" s="90"/>
      <c r="AA2770" s="91"/>
      <c r="AB2770" s="91"/>
      <c r="AC2770" s="91"/>
      <c r="AD2770" s="92" t="s">
        <v>4</v>
      </c>
    </row>
    <row r="2771" spans="2:30" ht="19.7" customHeight="1">
      <c r="B2771" s="82" t="s">
        <v>1668</v>
      </c>
      <c r="C2771" s="83" t="s">
        <v>1669</v>
      </c>
      <c r="D2771" s="84"/>
      <c r="E2771" s="84"/>
      <c r="F2771" s="84"/>
      <c r="G2771" s="84"/>
      <c r="H2771" s="84"/>
      <c r="I2771" s="84"/>
      <c r="J2771" s="84"/>
      <c r="K2771" s="84"/>
      <c r="L2771" s="84"/>
      <c r="M2771" s="84"/>
      <c r="N2771" s="84"/>
      <c r="O2771" s="84"/>
      <c r="P2771" s="84"/>
      <c r="Q2771" s="84"/>
      <c r="R2771" s="84"/>
      <c r="S2771" s="84"/>
      <c r="T2771" s="84"/>
      <c r="U2771" s="84"/>
      <c r="V2771" s="84"/>
      <c r="W2771" s="84"/>
      <c r="X2771" s="84"/>
      <c r="Y2771" s="84"/>
      <c r="Z2771" s="85" t="str">
        <f>TEXT(AA2771+AB2771+AC2771,"#,##0")</f>
        <v>56,369</v>
      </c>
      <c r="AA2771" s="86">
        <f>TRUNC(AA2772+AA2773)</f>
        <v>34840</v>
      </c>
      <c r="AB2771" s="86">
        <f>TRUNC(AB2772+AB2773)</f>
        <v>0</v>
      </c>
      <c r="AC2771" s="86">
        <f>TRUNC(AC2772+AC2773)</f>
        <v>21529</v>
      </c>
      <c r="AD2771" s="87"/>
    </row>
    <row r="2772" spans="2:30" ht="19.7" customHeight="1">
      <c r="B2772" s="88" t="s">
        <v>592</v>
      </c>
      <c r="C2772" s="89" t="s">
        <v>4</v>
      </c>
      <c r="D2772" s="471">
        <v>179259000</v>
      </c>
      <c r="E2772" s="471"/>
      <c r="F2772" s="471"/>
      <c r="G2772" s="471"/>
      <c r="H2772" s="471"/>
      <c r="I2772" s="471" t="s">
        <v>605</v>
      </c>
      <c r="J2772" s="471"/>
      <c r="K2772" s="471">
        <v>1201</v>
      </c>
      <c r="L2772" s="471"/>
      <c r="M2772" s="471"/>
      <c r="N2772" s="84" t="s">
        <v>594</v>
      </c>
      <c r="O2772" s="471" t="s">
        <v>595</v>
      </c>
      <c r="P2772" s="471"/>
      <c r="Q2772" s="471"/>
      <c r="R2772" s="84"/>
      <c r="S2772" s="84"/>
      <c r="T2772" s="84"/>
      <c r="U2772" s="84"/>
      <c r="V2772" s="84"/>
      <c r="W2772" s="84"/>
      <c r="X2772" s="84"/>
      <c r="Y2772" s="84"/>
      <c r="Z2772" s="90"/>
      <c r="AA2772" s="91"/>
      <c r="AB2772" s="91"/>
      <c r="AC2772" s="91">
        <f>TRUNC(D2772*K2772*0.0000001,0)</f>
        <v>21529</v>
      </c>
      <c r="AD2772" s="92" t="s">
        <v>4</v>
      </c>
    </row>
    <row r="2773" spans="2:30" ht="19.7" customHeight="1">
      <c r="B2773" s="88" t="s">
        <v>1452</v>
      </c>
      <c r="C2773" s="89" t="s">
        <v>4</v>
      </c>
      <c r="D2773" s="472">
        <v>2</v>
      </c>
      <c r="E2773" s="471"/>
      <c r="F2773" s="471"/>
      <c r="G2773" s="84" t="s">
        <v>98</v>
      </c>
      <c r="H2773" s="84" t="s">
        <v>594</v>
      </c>
      <c r="I2773" s="471">
        <f>[186]노임단가!L67</f>
        <v>83617</v>
      </c>
      <c r="J2773" s="471"/>
      <c r="K2773" s="471"/>
      <c r="L2773" s="471"/>
      <c r="M2773" s="84" t="s">
        <v>594</v>
      </c>
      <c r="N2773" s="471" t="s">
        <v>603</v>
      </c>
      <c r="O2773" s="471"/>
      <c r="P2773" s="471"/>
      <c r="Q2773" s="471"/>
      <c r="R2773" s="471"/>
      <c r="S2773" s="471"/>
      <c r="T2773" s="471"/>
      <c r="U2773" s="471"/>
      <c r="V2773" s="471"/>
      <c r="W2773" s="84"/>
      <c r="X2773" s="84"/>
      <c r="Y2773" s="84"/>
      <c r="Z2773" s="90"/>
      <c r="AA2773" s="91">
        <f>TRUNC(D2773*I2773*[186]기계경비적용기준!E18,0)</f>
        <v>34840</v>
      </c>
      <c r="AB2773" s="91"/>
      <c r="AC2773" s="91"/>
      <c r="AD2773" s="92" t="s">
        <v>4</v>
      </c>
    </row>
    <row r="2774" spans="2:30" ht="19.7" customHeight="1">
      <c r="B2774" s="88" t="s">
        <v>4</v>
      </c>
      <c r="C2774" s="89" t="s">
        <v>4</v>
      </c>
      <c r="D2774" s="84"/>
      <c r="E2774" s="84"/>
      <c r="F2774" s="84"/>
      <c r="G2774" s="84"/>
      <c r="H2774" s="84"/>
      <c r="I2774" s="84"/>
      <c r="J2774" s="84"/>
      <c r="K2774" s="84"/>
      <c r="L2774" s="84"/>
      <c r="M2774" s="84"/>
      <c r="N2774" s="84"/>
      <c r="O2774" s="84"/>
      <c r="P2774" s="84"/>
      <c r="Q2774" s="84"/>
      <c r="R2774" s="84"/>
      <c r="S2774" s="84"/>
      <c r="T2774" s="84"/>
      <c r="U2774" s="84"/>
      <c r="V2774" s="84"/>
      <c r="W2774" s="84"/>
      <c r="X2774" s="84"/>
      <c r="Y2774" s="84"/>
      <c r="Z2774" s="90"/>
      <c r="AA2774" s="91"/>
      <c r="AB2774" s="91"/>
      <c r="AC2774" s="91"/>
      <c r="AD2774" s="92" t="s">
        <v>4</v>
      </c>
    </row>
    <row r="2775" spans="2:30" ht="19.7" customHeight="1">
      <c r="B2775" s="82" t="s">
        <v>1670</v>
      </c>
      <c r="C2775" s="83" t="s">
        <v>1671</v>
      </c>
      <c r="D2775" s="84"/>
      <c r="E2775" s="84"/>
      <c r="F2775" s="84"/>
      <c r="G2775" s="84"/>
      <c r="H2775" s="84"/>
      <c r="I2775" s="84"/>
      <c r="J2775" s="84"/>
      <c r="K2775" s="84"/>
      <c r="L2775" s="84"/>
      <c r="M2775" s="84"/>
      <c r="N2775" s="84"/>
      <c r="O2775" s="84"/>
      <c r="P2775" s="84"/>
      <c r="Q2775" s="84"/>
      <c r="R2775" s="84"/>
      <c r="S2775" s="84"/>
      <c r="T2775" s="84"/>
      <c r="U2775" s="84"/>
      <c r="V2775" s="84"/>
      <c r="W2775" s="84"/>
      <c r="X2775" s="84"/>
      <c r="Y2775" s="84"/>
      <c r="Z2775" s="85" t="str">
        <f>TEXT(AA2775+AB2775+AC2775,"#,##0")</f>
        <v>64,758</v>
      </c>
      <c r="AA2775" s="86">
        <f>TRUNC(AA2776+AA2777)</f>
        <v>34840</v>
      </c>
      <c r="AB2775" s="86">
        <f>TRUNC(AB2776+AB2777)</f>
        <v>0</v>
      </c>
      <c r="AC2775" s="86">
        <f>TRUNC(AC2776+AC2777)</f>
        <v>29918</v>
      </c>
      <c r="AD2775" s="87"/>
    </row>
    <row r="2776" spans="2:30" ht="19.7" customHeight="1">
      <c r="B2776" s="88" t="s">
        <v>592</v>
      </c>
      <c r="C2776" s="89" t="s">
        <v>4</v>
      </c>
      <c r="D2776" s="471">
        <v>249111000</v>
      </c>
      <c r="E2776" s="471"/>
      <c r="F2776" s="471"/>
      <c r="G2776" s="471"/>
      <c r="H2776" s="471"/>
      <c r="I2776" s="471" t="s">
        <v>605</v>
      </c>
      <c r="J2776" s="471"/>
      <c r="K2776" s="471">
        <v>1201</v>
      </c>
      <c r="L2776" s="471"/>
      <c r="M2776" s="471"/>
      <c r="N2776" s="84" t="s">
        <v>594</v>
      </c>
      <c r="O2776" s="471" t="s">
        <v>595</v>
      </c>
      <c r="P2776" s="471"/>
      <c r="Q2776" s="471"/>
      <c r="R2776" s="84"/>
      <c r="S2776" s="84"/>
      <c r="T2776" s="84"/>
      <c r="U2776" s="84"/>
      <c r="V2776" s="84"/>
      <c r="W2776" s="84"/>
      <c r="X2776" s="84"/>
      <c r="Y2776" s="84"/>
      <c r="Z2776" s="90"/>
      <c r="AA2776" s="91"/>
      <c r="AB2776" s="91"/>
      <c r="AC2776" s="91">
        <f>TRUNC(D2776*K2776*0.0000001,0)</f>
        <v>29918</v>
      </c>
      <c r="AD2776" s="92" t="s">
        <v>4</v>
      </c>
    </row>
    <row r="2777" spans="2:30" ht="19.7" customHeight="1">
      <c r="B2777" s="88" t="s">
        <v>1452</v>
      </c>
      <c r="C2777" s="89" t="s">
        <v>4</v>
      </c>
      <c r="D2777" s="472">
        <v>2</v>
      </c>
      <c r="E2777" s="471"/>
      <c r="F2777" s="471"/>
      <c r="G2777" s="84" t="s">
        <v>98</v>
      </c>
      <c r="H2777" s="84" t="s">
        <v>594</v>
      </c>
      <c r="I2777" s="471">
        <f>[186]노임단가!L67</f>
        <v>83617</v>
      </c>
      <c r="J2777" s="471"/>
      <c r="K2777" s="471"/>
      <c r="L2777" s="471"/>
      <c r="M2777" s="84" t="s">
        <v>594</v>
      </c>
      <c r="N2777" s="471" t="s">
        <v>603</v>
      </c>
      <c r="O2777" s="471"/>
      <c r="P2777" s="471"/>
      <c r="Q2777" s="471"/>
      <c r="R2777" s="471"/>
      <c r="S2777" s="471"/>
      <c r="T2777" s="471"/>
      <c r="U2777" s="471"/>
      <c r="V2777" s="471"/>
      <c r="W2777" s="84"/>
      <c r="X2777" s="84"/>
      <c r="Y2777" s="84"/>
      <c r="Z2777" s="90"/>
      <c r="AA2777" s="91">
        <f>TRUNC(D2777*I2777*[186]기계경비적용기준!E18,0)</f>
        <v>34840</v>
      </c>
      <c r="AB2777" s="91"/>
      <c r="AC2777" s="91"/>
      <c r="AD2777" s="92" t="s">
        <v>4</v>
      </c>
    </row>
    <row r="2778" spans="2:30" ht="19.7" customHeight="1">
      <c r="B2778" s="88" t="s">
        <v>4</v>
      </c>
      <c r="C2778" s="89" t="s">
        <v>4</v>
      </c>
      <c r="D2778" s="84"/>
      <c r="E2778" s="84"/>
      <c r="F2778" s="84"/>
      <c r="G2778" s="84"/>
      <c r="H2778" s="84"/>
      <c r="I2778" s="84"/>
      <c r="J2778" s="84"/>
      <c r="K2778" s="84"/>
      <c r="L2778" s="84"/>
      <c r="M2778" s="84"/>
      <c r="N2778" s="84"/>
      <c r="O2778" s="84"/>
      <c r="P2778" s="84"/>
      <c r="Q2778" s="84"/>
      <c r="R2778" s="84"/>
      <c r="S2778" s="84"/>
      <c r="T2778" s="84"/>
      <c r="U2778" s="84"/>
      <c r="V2778" s="84"/>
      <c r="W2778" s="84"/>
      <c r="X2778" s="84"/>
      <c r="Y2778" s="84"/>
      <c r="Z2778" s="90"/>
      <c r="AA2778" s="91"/>
      <c r="AB2778" s="91"/>
      <c r="AC2778" s="91"/>
      <c r="AD2778" s="92" t="s">
        <v>4</v>
      </c>
    </row>
    <row r="2779" spans="2:30" ht="19.7" customHeight="1">
      <c r="B2779" s="82" t="s">
        <v>1672</v>
      </c>
      <c r="C2779" s="83" t="s">
        <v>1673</v>
      </c>
      <c r="D2779" s="84"/>
      <c r="E2779" s="84"/>
      <c r="F2779" s="84"/>
      <c r="G2779" s="84"/>
      <c r="H2779" s="84"/>
      <c r="I2779" s="84"/>
      <c r="J2779" s="84"/>
      <c r="K2779" s="84"/>
      <c r="L2779" s="84"/>
      <c r="M2779" s="84"/>
      <c r="N2779" s="84"/>
      <c r="O2779" s="84"/>
      <c r="P2779" s="84"/>
      <c r="Q2779" s="84"/>
      <c r="R2779" s="84"/>
      <c r="S2779" s="84"/>
      <c r="T2779" s="84"/>
      <c r="U2779" s="84"/>
      <c r="V2779" s="84"/>
      <c r="W2779" s="84"/>
      <c r="X2779" s="84"/>
      <c r="Y2779" s="84"/>
      <c r="Z2779" s="85" t="str">
        <f>TEXT(AA2779+AB2779+AC2779,"#,##0")</f>
        <v>65,353</v>
      </c>
      <c r="AA2779" s="86">
        <f>TRUNC(AA2780+AA2781)</f>
        <v>34840</v>
      </c>
      <c r="AB2779" s="86">
        <f>TRUNC(AB2780+AB2781)</f>
        <v>0</v>
      </c>
      <c r="AC2779" s="86">
        <f>TRUNC(AC2780+AC2781)</f>
        <v>30513</v>
      </c>
      <c r="AD2779" s="87"/>
    </row>
    <row r="2780" spans="2:30" ht="19.7" customHeight="1">
      <c r="B2780" s="88" t="s">
        <v>592</v>
      </c>
      <c r="C2780" s="89" t="s">
        <v>4</v>
      </c>
      <c r="D2780" s="471">
        <v>254070000</v>
      </c>
      <c r="E2780" s="471"/>
      <c r="F2780" s="471"/>
      <c r="G2780" s="471"/>
      <c r="H2780" s="471"/>
      <c r="I2780" s="471" t="s">
        <v>605</v>
      </c>
      <c r="J2780" s="471"/>
      <c r="K2780" s="471">
        <v>1201</v>
      </c>
      <c r="L2780" s="471"/>
      <c r="M2780" s="471"/>
      <c r="N2780" s="84" t="s">
        <v>594</v>
      </c>
      <c r="O2780" s="471" t="s">
        <v>595</v>
      </c>
      <c r="P2780" s="471"/>
      <c r="Q2780" s="471"/>
      <c r="R2780" s="84"/>
      <c r="S2780" s="84"/>
      <c r="T2780" s="84"/>
      <c r="U2780" s="84"/>
      <c r="V2780" s="84"/>
      <c r="W2780" s="84"/>
      <c r="X2780" s="84"/>
      <c r="Y2780" s="84"/>
      <c r="Z2780" s="90"/>
      <c r="AA2780" s="91"/>
      <c r="AB2780" s="91"/>
      <c r="AC2780" s="91">
        <f>TRUNC(D2780*K2780*0.0000001,0)</f>
        <v>30513</v>
      </c>
      <c r="AD2780" s="92" t="s">
        <v>4</v>
      </c>
    </row>
    <row r="2781" spans="2:30" ht="19.7" customHeight="1">
      <c r="B2781" s="88" t="s">
        <v>1452</v>
      </c>
      <c r="C2781" s="89" t="s">
        <v>4</v>
      </c>
      <c r="D2781" s="472">
        <v>2</v>
      </c>
      <c r="E2781" s="471"/>
      <c r="F2781" s="471"/>
      <c r="G2781" s="84" t="s">
        <v>98</v>
      </c>
      <c r="H2781" s="84" t="s">
        <v>594</v>
      </c>
      <c r="I2781" s="471">
        <f>[186]노임단가!L67</f>
        <v>83617</v>
      </c>
      <c r="J2781" s="471"/>
      <c r="K2781" s="471"/>
      <c r="L2781" s="471"/>
      <c r="M2781" s="84" t="s">
        <v>594</v>
      </c>
      <c r="N2781" s="471" t="s">
        <v>603</v>
      </c>
      <c r="O2781" s="471"/>
      <c r="P2781" s="471"/>
      <c r="Q2781" s="471"/>
      <c r="R2781" s="471"/>
      <c r="S2781" s="471"/>
      <c r="T2781" s="471"/>
      <c r="U2781" s="471"/>
      <c r="V2781" s="471"/>
      <c r="W2781" s="84"/>
      <c r="X2781" s="84"/>
      <c r="Y2781" s="84"/>
      <c r="Z2781" s="90"/>
      <c r="AA2781" s="91">
        <f>TRUNC(D2781*I2781*[186]기계경비적용기준!E18,0)</f>
        <v>34840</v>
      </c>
      <c r="AB2781" s="91"/>
      <c r="AC2781" s="91"/>
      <c r="AD2781" s="92" t="s">
        <v>4</v>
      </c>
    </row>
    <row r="2782" spans="2:30" ht="19.7" customHeight="1">
      <c r="B2782" s="88" t="s">
        <v>4</v>
      </c>
      <c r="C2782" s="89" t="s">
        <v>4</v>
      </c>
      <c r="D2782" s="84"/>
      <c r="E2782" s="84"/>
      <c r="F2782" s="84"/>
      <c r="G2782" s="84"/>
      <c r="H2782" s="84"/>
      <c r="I2782" s="84"/>
      <c r="J2782" s="84"/>
      <c r="K2782" s="84"/>
      <c r="L2782" s="84"/>
      <c r="M2782" s="84"/>
      <c r="N2782" s="84"/>
      <c r="O2782" s="84"/>
      <c r="P2782" s="84"/>
      <c r="Q2782" s="84"/>
      <c r="R2782" s="84"/>
      <c r="S2782" s="84"/>
      <c r="T2782" s="84"/>
      <c r="U2782" s="84"/>
      <c r="V2782" s="84"/>
      <c r="W2782" s="84"/>
      <c r="X2782" s="84"/>
      <c r="Y2782" s="84"/>
      <c r="Z2782" s="90"/>
      <c r="AA2782" s="91"/>
      <c r="AB2782" s="91"/>
      <c r="AC2782" s="91"/>
      <c r="AD2782" s="92" t="s">
        <v>4</v>
      </c>
    </row>
    <row r="2783" spans="2:30" ht="19.7" customHeight="1">
      <c r="B2783" s="82" t="s">
        <v>1674</v>
      </c>
      <c r="C2783" s="83" t="s">
        <v>1675</v>
      </c>
      <c r="D2783" s="84"/>
      <c r="E2783" s="84"/>
      <c r="F2783" s="84"/>
      <c r="G2783" s="84"/>
      <c r="H2783" s="84"/>
      <c r="I2783" s="84"/>
      <c r="J2783" s="84"/>
      <c r="K2783" s="84"/>
      <c r="L2783" s="84"/>
      <c r="M2783" s="84"/>
      <c r="N2783" s="84"/>
      <c r="O2783" s="84"/>
      <c r="P2783" s="84"/>
      <c r="Q2783" s="84"/>
      <c r="R2783" s="84"/>
      <c r="S2783" s="84"/>
      <c r="T2783" s="84"/>
      <c r="U2783" s="84"/>
      <c r="V2783" s="84"/>
      <c r="W2783" s="84"/>
      <c r="X2783" s="84"/>
      <c r="Y2783" s="84"/>
      <c r="Z2783" s="85" t="str">
        <f>TEXT(AA2783+AB2783+AC2783,"#,##0")</f>
        <v>72,429</v>
      </c>
      <c r="AA2783" s="86">
        <f>TRUNC(AA2784+AA2785)</f>
        <v>34840</v>
      </c>
      <c r="AB2783" s="86">
        <f>TRUNC(AB2784+AB2785)</f>
        <v>0</v>
      </c>
      <c r="AC2783" s="86">
        <f>TRUNC(AC2784+AC2785)</f>
        <v>37589</v>
      </c>
      <c r="AD2783" s="87"/>
    </row>
    <row r="2784" spans="2:30" ht="19.7" customHeight="1">
      <c r="B2784" s="88" t="s">
        <v>592</v>
      </c>
      <c r="C2784" s="89" t="s">
        <v>4</v>
      </c>
      <c r="D2784" s="471">
        <v>312987000</v>
      </c>
      <c r="E2784" s="471"/>
      <c r="F2784" s="471"/>
      <c r="G2784" s="471"/>
      <c r="H2784" s="471"/>
      <c r="I2784" s="471" t="s">
        <v>605</v>
      </c>
      <c r="J2784" s="471"/>
      <c r="K2784" s="471">
        <v>1201</v>
      </c>
      <c r="L2784" s="471"/>
      <c r="M2784" s="471"/>
      <c r="N2784" s="84" t="s">
        <v>594</v>
      </c>
      <c r="O2784" s="471" t="s">
        <v>595</v>
      </c>
      <c r="P2784" s="471"/>
      <c r="Q2784" s="471"/>
      <c r="R2784" s="84"/>
      <c r="S2784" s="84"/>
      <c r="T2784" s="84"/>
      <c r="U2784" s="84"/>
      <c r="V2784" s="84"/>
      <c r="W2784" s="84"/>
      <c r="X2784" s="84"/>
      <c r="Y2784" s="84"/>
      <c r="Z2784" s="90"/>
      <c r="AA2784" s="91"/>
      <c r="AB2784" s="91"/>
      <c r="AC2784" s="91">
        <f>TRUNC(D2784*K2784*0.0000001,0)</f>
        <v>37589</v>
      </c>
      <c r="AD2784" s="92" t="s">
        <v>4</v>
      </c>
    </row>
    <row r="2785" spans="2:30" ht="19.7" customHeight="1">
      <c r="B2785" s="88" t="s">
        <v>1452</v>
      </c>
      <c r="C2785" s="89" t="s">
        <v>4</v>
      </c>
      <c r="D2785" s="472">
        <v>2</v>
      </c>
      <c r="E2785" s="471"/>
      <c r="F2785" s="471"/>
      <c r="G2785" s="84" t="s">
        <v>98</v>
      </c>
      <c r="H2785" s="84" t="s">
        <v>594</v>
      </c>
      <c r="I2785" s="471">
        <f>[186]노임단가!L67</f>
        <v>83617</v>
      </c>
      <c r="J2785" s="471"/>
      <c r="K2785" s="471"/>
      <c r="L2785" s="471"/>
      <c r="M2785" s="84" t="s">
        <v>594</v>
      </c>
      <c r="N2785" s="471" t="s">
        <v>603</v>
      </c>
      <c r="O2785" s="471"/>
      <c r="P2785" s="471"/>
      <c r="Q2785" s="471"/>
      <c r="R2785" s="471"/>
      <c r="S2785" s="471"/>
      <c r="T2785" s="471"/>
      <c r="U2785" s="471"/>
      <c r="V2785" s="471"/>
      <c r="W2785" s="84"/>
      <c r="X2785" s="84"/>
      <c r="Y2785" s="84"/>
      <c r="Z2785" s="90"/>
      <c r="AA2785" s="91">
        <f>TRUNC(D2785*I2785*[186]기계경비적용기준!E18,0)</f>
        <v>34840</v>
      </c>
      <c r="AB2785" s="91"/>
      <c r="AC2785" s="91"/>
      <c r="AD2785" s="92" t="s">
        <v>4</v>
      </c>
    </row>
    <row r="2786" spans="2:30" ht="19.7" customHeight="1">
      <c r="B2786" s="88" t="s">
        <v>4</v>
      </c>
      <c r="C2786" s="89" t="s">
        <v>4</v>
      </c>
      <c r="D2786" s="84"/>
      <c r="E2786" s="84"/>
      <c r="F2786" s="84"/>
      <c r="G2786" s="84"/>
      <c r="H2786" s="84"/>
      <c r="I2786" s="84"/>
      <c r="J2786" s="84"/>
      <c r="K2786" s="84"/>
      <c r="L2786" s="84"/>
      <c r="M2786" s="84"/>
      <c r="N2786" s="84"/>
      <c r="O2786" s="84"/>
      <c r="P2786" s="84"/>
      <c r="Q2786" s="84"/>
      <c r="R2786" s="84"/>
      <c r="S2786" s="84"/>
      <c r="T2786" s="84"/>
      <c r="U2786" s="84"/>
      <c r="V2786" s="84"/>
      <c r="W2786" s="84"/>
      <c r="X2786" s="84"/>
      <c r="Y2786" s="84"/>
      <c r="Z2786" s="90"/>
      <c r="AA2786" s="91"/>
      <c r="AB2786" s="91"/>
      <c r="AC2786" s="91"/>
      <c r="AD2786" s="92" t="s">
        <v>4</v>
      </c>
    </row>
    <row r="2787" spans="2:30" ht="19.7" customHeight="1">
      <c r="B2787" s="82" t="s">
        <v>1676</v>
      </c>
      <c r="C2787" s="83" t="s">
        <v>1677</v>
      </c>
      <c r="D2787" s="84"/>
      <c r="E2787" s="84"/>
      <c r="F2787" s="84"/>
      <c r="G2787" s="84"/>
      <c r="H2787" s="84"/>
      <c r="I2787" s="84"/>
      <c r="J2787" s="84"/>
      <c r="K2787" s="84"/>
      <c r="L2787" s="84"/>
      <c r="M2787" s="84"/>
      <c r="N2787" s="84"/>
      <c r="O2787" s="84"/>
      <c r="P2787" s="84"/>
      <c r="Q2787" s="84"/>
      <c r="R2787" s="84"/>
      <c r="S2787" s="84"/>
      <c r="T2787" s="84"/>
      <c r="U2787" s="84"/>
      <c r="V2787" s="84"/>
      <c r="W2787" s="84"/>
      <c r="X2787" s="84"/>
      <c r="Y2787" s="84"/>
      <c r="Z2787" s="85" t="str">
        <f>TEXT(AA2787+AB2787+AC2787,"#,##0")</f>
        <v>78,504</v>
      </c>
      <c r="AA2787" s="86">
        <f>TRUNC(AA2788+AA2789)</f>
        <v>34840</v>
      </c>
      <c r="AB2787" s="86">
        <f>TRUNC(AB2788+AB2789)</f>
        <v>0</v>
      </c>
      <c r="AC2787" s="86">
        <f>TRUNC(AC2788+AC2789)</f>
        <v>43664</v>
      </c>
      <c r="AD2787" s="87"/>
    </row>
    <row r="2788" spans="2:30" ht="19.7" customHeight="1">
      <c r="B2788" s="88" t="s">
        <v>592</v>
      </c>
      <c r="C2788" s="89" t="s">
        <v>4</v>
      </c>
      <c r="D2788" s="471">
        <v>363568000</v>
      </c>
      <c r="E2788" s="471"/>
      <c r="F2788" s="471"/>
      <c r="G2788" s="471"/>
      <c r="H2788" s="471"/>
      <c r="I2788" s="471" t="s">
        <v>605</v>
      </c>
      <c r="J2788" s="471"/>
      <c r="K2788" s="471">
        <v>1201</v>
      </c>
      <c r="L2788" s="471"/>
      <c r="M2788" s="471"/>
      <c r="N2788" s="84" t="s">
        <v>594</v>
      </c>
      <c r="O2788" s="471" t="s">
        <v>595</v>
      </c>
      <c r="P2788" s="471"/>
      <c r="Q2788" s="471"/>
      <c r="R2788" s="84"/>
      <c r="S2788" s="84"/>
      <c r="T2788" s="84"/>
      <c r="U2788" s="84"/>
      <c r="V2788" s="84"/>
      <c r="W2788" s="84"/>
      <c r="X2788" s="84"/>
      <c r="Y2788" s="84"/>
      <c r="Z2788" s="90"/>
      <c r="AA2788" s="91"/>
      <c r="AB2788" s="91"/>
      <c r="AC2788" s="91">
        <f>TRUNC(D2788*K2788*0.0000001,0)</f>
        <v>43664</v>
      </c>
      <c r="AD2788" s="92" t="s">
        <v>4</v>
      </c>
    </row>
    <row r="2789" spans="2:30" ht="19.7" customHeight="1">
      <c r="B2789" s="88" t="s">
        <v>1452</v>
      </c>
      <c r="C2789" s="89" t="s">
        <v>4</v>
      </c>
      <c r="D2789" s="472">
        <v>2</v>
      </c>
      <c r="E2789" s="471"/>
      <c r="F2789" s="471"/>
      <c r="G2789" s="84" t="s">
        <v>98</v>
      </c>
      <c r="H2789" s="84" t="s">
        <v>594</v>
      </c>
      <c r="I2789" s="471">
        <f>[186]노임단가!L67</f>
        <v>83617</v>
      </c>
      <c r="J2789" s="471"/>
      <c r="K2789" s="471"/>
      <c r="L2789" s="471"/>
      <c r="M2789" s="84" t="s">
        <v>594</v>
      </c>
      <c r="N2789" s="471" t="s">
        <v>603</v>
      </c>
      <c r="O2789" s="471"/>
      <c r="P2789" s="471"/>
      <c r="Q2789" s="471"/>
      <c r="R2789" s="471"/>
      <c r="S2789" s="471"/>
      <c r="T2789" s="471"/>
      <c r="U2789" s="471"/>
      <c r="V2789" s="471"/>
      <c r="W2789" s="84"/>
      <c r="X2789" s="84"/>
      <c r="Y2789" s="84"/>
      <c r="Z2789" s="90"/>
      <c r="AA2789" s="91">
        <f>TRUNC(D2789*I2789*[186]기계경비적용기준!E18,0)</f>
        <v>34840</v>
      </c>
      <c r="AB2789" s="91"/>
      <c r="AC2789" s="91"/>
      <c r="AD2789" s="92" t="s">
        <v>4</v>
      </c>
    </row>
    <row r="2790" spans="2:30" ht="19.7" customHeight="1">
      <c r="B2790" s="88" t="s">
        <v>4</v>
      </c>
      <c r="C2790" s="89" t="s">
        <v>4</v>
      </c>
      <c r="D2790" s="84"/>
      <c r="E2790" s="84"/>
      <c r="F2790" s="84"/>
      <c r="G2790" s="84"/>
      <c r="H2790" s="84"/>
      <c r="I2790" s="84"/>
      <c r="J2790" s="84"/>
      <c r="K2790" s="84"/>
      <c r="L2790" s="84"/>
      <c r="M2790" s="84"/>
      <c r="N2790" s="84"/>
      <c r="O2790" s="84"/>
      <c r="P2790" s="84"/>
      <c r="Q2790" s="84"/>
      <c r="R2790" s="84"/>
      <c r="S2790" s="84"/>
      <c r="T2790" s="84"/>
      <c r="U2790" s="84"/>
      <c r="V2790" s="84"/>
      <c r="W2790" s="84"/>
      <c r="X2790" s="84"/>
      <c r="Y2790" s="84"/>
      <c r="Z2790" s="90"/>
      <c r="AA2790" s="91"/>
      <c r="AB2790" s="91"/>
      <c r="AC2790" s="91"/>
      <c r="AD2790" s="92" t="s">
        <v>4</v>
      </c>
    </row>
    <row r="2791" spans="2:30" ht="19.7" customHeight="1">
      <c r="B2791" s="107" t="s">
        <v>1678</v>
      </c>
      <c r="C2791" s="108" t="s">
        <v>1679</v>
      </c>
      <c r="D2791" s="103"/>
      <c r="E2791" s="103"/>
      <c r="F2791" s="103"/>
      <c r="G2791" s="103"/>
      <c r="H2791" s="103"/>
      <c r="I2791" s="103"/>
      <c r="J2791" s="103"/>
      <c r="K2791" s="103"/>
      <c r="L2791" s="103"/>
      <c r="M2791" s="103"/>
      <c r="N2791" s="103"/>
      <c r="O2791" s="103"/>
      <c r="P2791" s="103"/>
      <c r="Q2791" s="103"/>
      <c r="R2791" s="103"/>
      <c r="S2791" s="103"/>
      <c r="T2791" s="103"/>
      <c r="U2791" s="103"/>
      <c r="V2791" s="103"/>
      <c r="W2791" s="103"/>
      <c r="X2791" s="103"/>
      <c r="Y2791" s="103"/>
      <c r="Z2791" s="109" t="str">
        <f>TEXT(AA2791+AB2791+AC2791,"#,##0")</f>
        <v>80,685</v>
      </c>
      <c r="AA2791" s="110">
        <f>TRUNC(AA2792+AA2793)</f>
        <v>34840</v>
      </c>
      <c r="AB2791" s="110">
        <f>TRUNC(AB2792+AB2793)</f>
        <v>0</v>
      </c>
      <c r="AC2791" s="110">
        <f>TRUNC(AC2792+AC2793)</f>
        <v>45845</v>
      </c>
      <c r="AD2791" s="111"/>
    </row>
    <row r="2792" spans="2:30" ht="19.7" customHeight="1">
      <c r="B2792" s="88" t="s">
        <v>592</v>
      </c>
      <c r="C2792" s="89" t="s">
        <v>4</v>
      </c>
      <c r="D2792" s="471">
        <v>381724000</v>
      </c>
      <c r="E2792" s="471"/>
      <c r="F2792" s="471"/>
      <c r="G2792" s="471"/>
      <c r="H2792" s="471"/>
      <c r="I2792" s="471" t="s">
        <v>605</v>
      </c>
      <c r="J2792" s="471"/>
      <c r="K2792" s="471">
        <v>1201</v>
      </c>
      <c r="L2792" s="471"/>
      <c r="M2792" s="471"/>
      <c r="N2792" s="84" t="s">
        <v>594</v>
      </c>
      <c r="O2792" s="471" t="s">
        <v>595</v>
      </c>
      <c r="P2792" s="471"/>
      <c r="Q2792" s="471"/>
      <c r="R2792" s="84"/>
      <c r="S2792" s="84"/>
      <c r="T2792" s="84"/>
      <c r="U2792" s="84"/>
      <c r="V2792" s="84"/>
      <c r="W2792" s="84"/>
      <c r="X2792" s="84"/>
      <c r="Y2792" s="84"/>
      <c r="Z2792" s="90"/>
      <c r="AA2792" s="91"/>
      <c r="AB2792" s="91"/>
      <c r="AC2792" s="91">
        <f>TRUNC(D2792*K2792*0.0000001,0)</f>
        <v>45845</v>
      </c>
      <c r="AD2792" s="92" t="s">
        <v>4</v>
      </c>
    </row>
    <row r="2793" spans="2:30" ht="19.7" customHeight="1">
      <c r="B2793" s="88" t="s">
        <v>1452</v>
      </c>
      <c r="C2793" s="89" t="s">
        <v>4</v>
      </c>
      <c r="D2793" s="472">
        <v>2</v>
      </c>
      <c r="E2793" s="471"/>
      <c r="F2793" s="471"/>
      <c r="G2793" s="84" t="s">
        <v>98</v>
      </c>
      <c r="H2793" s="84" t="s">
        <v>594</v>
      </c>
      <c r="I2793" s="471">
        <f>[186]노임단가!L67</f>
        <v>83617</v>
      </c>
      <c r="J2793" s="471"/>
      <c r="K2793" s="471"/>
      <c r="L2793" s="471"/>
      <c r="M2793" s="84" t="s">
        <v>594</v>
      </c>
      <c r="N2793" s="471" t="s">
        <v>603</v>
      </c>
      <c r="O2793" s="471"/>
      <c r="P2793" s="471"/>
      <c r="Q2793" s="471"/>
      <c r="R2793" s="471"/>
      <c r="S2793" s="471"/>
      <c r="T2793" s="471"/>
      <c r="U2793" s="471"/>
      <c r="V2793" s="471"/>
      <c r="W2793" s="84"/>
      <c r="X2793" s="84"/>
      <c r="Y2793" s="84"/>
      <c r="Z2793" s="90"/>
      <c r="AA2793" s="91">
        <f>TRUNC(D2793*I2793*[186]기계경비적용기준!E18,0)</f>
        <v>34840</v>
      </c>
      <c r="AB2793" s="91"/>
      <c r="AC2793" s="91"/>
      <c r="AD2793" s="92" t="s">
        <v>4</v>
      </c>
    </row>
    <row r="2794" spans="2:30" ht="19.7" customHeight="1">
      <c r="B2794" s="88" t="s">
        <v>4</v>
      </c>
      <c r="C2794" s="89" t="s">
        <v>4</v>
      </c>
      <c r="D2794" s="84"/>
      <c r="E2794" s="84"/>
      <c r="F2794" s="84"/>
      <c r="G2794" s="84"/>
      <c r="H2794" s="84"/>
      <c r="I2794" s="84"/>
      <c r="J2794" s="84"/>
      <c r="K2794" s="84"/>
      <c r="L2794" s="84"/>
      <c r="M2794" s="84"/>
      <c r="N2794" s="84"/>
      <c r="O2794" s="84"/>
      <c r="P2794" s="84"/>
      <c r="Q2794" s="84"/>
      <c r="R2794" s="84"/>
      <c r="S2794" s="84"/>
      <c r="T2794" s="84"/>
      <c r="U2794" s="84"/>
      <c r="V2794" s="84"/>
      <c r="W2794" s="84"/>
      <c r="X2794" s="84"/>
      <c r="Y2794" s="84"/>
      <c r="Z2794" s="90"/>
      <c r="AA2794" s="91"/>
      <c r="AB2794" s="91"/>
      <c r="AC2794" s="91"/>
      <c r="AD2794" s="92" t="s">
        <v>4</v>
      </c>
    </row>
    <row r="2795" spans="2:30" ht="19.7" customHeight="1">
      <c r="B2795" s="82" t="s">
        <v>1680</v>
      </c>
      <c r="C2795" s="83" t="s">
        <v>1681</v>
      </c>
      <c r="D2795" s="84"/>
      <c r="E2795" s="84"/>
      <c r="F2795" s="84"/>
      <c r="G2795" s="84"/>
      <c r="H2795" s="84"/>
      <c r="I2795" s="84"/>
      <c r="J2795" s="84"/>
      <c r="K2795" s="84"/>
      <c r="L2795" s="84"/>
      <c r="M2795" s="84"/>
      <c r="N2795" s="84"/>
      <c r="O2795" s="84"/>
      <c r="P2795" s="84"/>
      <c r="Q2795" s="84"/>
      <c r="R2795" s="84"/>
      <c r="S2795" s="84"/>
      <c r="T2795" s="84"/>
      <c r="U2795" s="84"/>
      <c r="V2795" s="84"/>
      <c r="W2795" s="84"/>
      <c r="X2795" s="84"/>
      <c r="Y2795" s="84"/>
      <c r="Z2795" s="85" t="str">
        <f>TEXT(AA2795+AB2795+AC2795,"#,##0")</f>
        <v>91,442</v>
      </c>
      <c r="AA2795" s="86">
        <f>TRUNC(AA2796+AA2797)</f>
        <v>34840</v>
      </c>
      <c r="AB2795" s="86">
        <f>TRUNC(AB2796+AB2797)</f>
        <v>0</v>
      </c>
      <c r="AC2795" s="86">
        <f>TRUNC(AC2796+AC2797)</f>
        <v>56602</v>
      </c>
      <c r="AD2795" s="87"/>
    </row>
    <row r="2796" spans="2:30" ht="19.7" customHeight="1">
      <c r="B2796" s="88" t="s">
        <v>592</v>
      </c>
      <c r="C2796" s="89" t="s">
        <v>4</v>
      </c>
      <c r="D2796" s="471">
        <v>471291000</v>
      </c>
      <c r="E2796" s="471"/>
      <c r="F2796" s="471"/>
      <c r="G2796" s="471"/>
      <c r="H2796" s="471"/>
      <c r="I2796" s="471" t="s">
        <v>605</v>
      </c>
      <c r="J2796" s="471"/>
      <c r="K2796" s="471">
        <v>1201</v>
      </c>
      <c r="L2796" s="471"/>
      <c r="M2796" s="471"/>
      <c r="N2796" s="84" t="s">
        <v>594</v>
      </c>
      <c r="O2796" s="471" t="s">
        <v>595</v>
      </c>
      <c r="P2796" s="471"/>
      <c r="Q2796" s="471"/>
      <c r="R2796" s="84"/>
      <c r="S2796" s="84"/>
      <c r="T2796" s="84"/>
      <c r="U2796" s="84"/>
      <c r="V2796" s="84"/>
      <c r="W2796" s="84"/>
      <c r="X2796" s="84"/>
      <c r="Y2796" s="84"/>
      <c r="Z2796" s="90"/>
      <c r="AA2796" s="91"/>
      <c r="AB2796" s="91"/>
      <c r="AC2796" s="91">
        <f>TRUNC(D2796*K2796*0.0000001,0)</f>
        <v>56602</v>
      </c>
      <c r="AD2796" s="92" t="s">
        <v>4</v>
      </c>
    </row>
    <row r="2797" spans="2:30" ht="19.7" customHeight="1">
      <c r="B2797" s="88" t="s">
        <v>1452</v>
      </c>
      <c r="C2797" s="89" t="s">
        <v>4</v>
      </c>
      <c r="D2797" s="472">
        <v>2</v>
      </c>
      <c r="E2797" s="471"/>
      <c r="F2797" s="471"/>
      <c r="G2797" s="84" t="s">
        <v>98</v>
      </c>
      <c r="H2797" s="84" t="s">
        <v>594</v>
      </c>
      <c r="I2797" s="471">
        <f>[186]노임단가!L67</f>
        <v>83617</v>
      </c>
      <c r="J2797" s="471"/>
      <c r="K2797" s="471"/>
      <c r="L2797" s="471"/>
      <c r="M2797" s="84" t="s">
        <v>594</v>
      </c>
      <c r="N2797" s="471" t="s">
        <v>603</v>
      </c>
      <c r="O2797" s="471"/>
      <c r="P2797" s="471"/>
      <c r="Q2797" s="471"/>
      <c r="R2797" s="471"/>
      <c r="S2797" s="471"/>
      <c r="T2797" s="471"/>
      <c r="U2797" s="471"/>
      <c r="V2797" s="471"/>
      <c r="W2797" s="84"/>
      <c r="X2797" s="84"/>
      <c r="Y2797" s="84"/>
      <c r="Z2797" s="90"/>
      <c r="AA2797" s="91">
        <f>TRUNC(D2797*I2797*[186]기계경비적용기준!E18,0)</f>
        <v>34840</v>
      </c>
      <c r="AB2797" s="91"/>
      <c r="AC2797" s="91"/>
      <c r="AD2797" s="92" t="s">
        <v>4</v>
      </c>
    </row>
    <row r="2798" spans="2:30" ht="19.7" customHeight="1">
      <c r="B2798" s="88" t="s">
        <v>4</v>
      </c>
      <c r="C2798" s="89" t="s">
        <v>4</v>
      </c>
      <c r="D2798" s="84"/>
      <c r="E2798" s="84"/>
      <c r="F2798" s="84"/>
      <c r="G2798" s="84"/>
      <c r="H2798" s="84"/>
      <c r="I2798" s="84"/>
      <c r="J2798" s="84"/>
      <c r="K2798" s="84"/>
      <c r="L2798" s="84"/>
      <c r="M2798" s="84"/>
      <c r="N2798" s="84"/>
      <c r="O2798" s="84"/>
      <c r="P2798" s="84"/>
      <c r="Q2798" s="84"/>
      <c r="R2798" s="84"/>
      <c r="S2798" s="84"/>
      <c r="T2798" s="84"/>
      <c r="U2798" s="84"/>
      <c r="V2798" s="84"/>
      <c r="W2798" s="84"/>
      <c r="X2798" s="84"/>
      <c r="Y2798" s="84"/>
      <c r="Z2798" s="90"/>
      <c r="AA2798" s="91"/>
      <c r="AB2798" s="91"/>
      <c r="AC2798" s="91"/>
      <c r="AD2798" s="92" t="s">
        <v>4</v>
      </c>
    </row>
    <row r="2799" spans="2:30" ht="19.7" customHeight="1">
      <c r="B2799" s="82" t="s">
        <v>1682</v>
      </c>
      <c r="C2799" s="83" t="s">
        <v>1683</v>
      </c>
      <c r="D2799" s="84"/>
      <c r="E2799" s="84"/>
      <c r="F2799" s="84"/>
      <c r="G2799" s="84"/>
      <c r="H2799" s="84"/>
      <c r="I2799" s="84"/>
      <c r="J2799" s="84"/>
      <c r="K2799" s="84"/>
      <c r="L2799" s="84"/>
      <c r="M2799" s="84"/>
      <c r="N2799" s="84"/>
      <c r="O2799" s="84"/>
      <c r="P2799" s="84"/>
      <c r="Q2799" s="84"/>
      <c r="R2799" s="84"/>
      <c r="S2799" s="84"/>
      <c r="T2799" s="84"/>
      <c r="U2799" s="84"/>
      <c r="V2799" s="84"/>
      <c r="W2799" s="84"/>
      <c r="X2799" s="84"/>
      <c r="Y2799" s="84"/>
      <c r="Z2799" s="85" t="str">
        <f>TEXT(AA2799+AB2799+AC2799,"#,##0")</f>
        <v>104,379</v>
      </c>
      <c r="AA2799" s="86">
        <f>TRUNC(AA2800+AA2801)</f>
        <v>34840</v>
      </c>
      <c r="AB2799" s="86">
        <f>TRUNC(AB2800+AB2801)</f>
        <v>0</v>
      </c>
      <c r="AC2799" s="86">
        <f>TRUNC(AC2800+AC2801)</f>
        <v>69539</v>
      </c>
      <c r="AD2799" s="87"/>
    </row>
    <row r="2800" spans="2:30" ht="19.7" customHeight="1">
      <c r="B2800" s="88" t="s">
        <v>592</v>
      </c>
      <c r="C2800" s="89" t="s">
        <v>4</v>
      </c>
      <c r="D2800" s="471">
        <v>579014000</v>
      </c>
      <c r="E2800" s="471"/>
      <c r="F2800" s="471"/>
      <c r="G2800" s="471"/>
      <c r="H2800" s="471"/>
      <c r="I2800" s="471" t="s">
        <v>605</v>
      </c>
      <c r="J2800" s="471"/>
      <c r="K2800" s="471">
        <v>1201</v>
      </c>
      <c r="L2800" s="471"/>
      <c r="M2800" s="471"/>
      <c r="N2800" s="84" t="s">
        <v>594</v>
      </c>
      <c r="O2800" s="471" t="s">
        <v>595</v>
      </c>
      <c r="P2800" s="471"/>
      <c r="Q2800" s="471"/>
      <c r="R2800" s="84"/>
      <c r="S2800" s="84"/>
      <c r="T2800" s="84"/>
      <c r="U2800" s="84"/>
      <c r="V2800" s="84"/>
      <c r="W2800" s="84"/>
      <c r="X2800" s="84"/>
      <c r="Y2800" s="84"/>
      <c r="Z2800" s="90"/>
      <c r="AA2800" s="91"/>
      <c r="AB2800" s="91"/>
      <c r="AC2800" s="91">
        <f>TRUNC(D2800*K2800*0.0000001,0)</f>
        <v>69539</v>
      </c>
      <c r="AD2800" s="92" t="s">
        <v>4</v>
      </c>
    </row>
    <row r="2801" spans="2:30" ht="19.7" customHeight="1">
      <c r="B2801" s="88" t="s">
        <v>1452</v>
      </c>
      <c r="C2801" s="89" t="s">
        <v>4</v>
      </c>
      <c r="D2801" s="472">
        <v>2</v>
      </c>
      <c r="E2801" s="471"/>
      <c r="F2801" s="471"/>
      <c r="G2801" s="84" t="s">
        <v>98</v>
      </c>
      <c r="H2801" s="84" t="s">
        <v>594</v>
      </c>
      <c r="I2801" s="471">
        <f>[186]노임단가!L67</f>
        <v>83617</v>
      </c>
      <c r="J2801" s="471"/>
      <c r="K2801" s="471"/>
      <c r="L2801" s="471"/>
      <c r="M2801" s="84" t="s">
        <v>594</v>
      </c>
      <c r="N2801" s="471" t="s">
        <v>603</v>
      </c>
      <c r="O2801" s="471"/>
      <c r="P2801" s="471"/>
      <c r="Q2801" s="471"/>
      <c r="R2801" s="471"/>
      <c r="S2801" s="471"/>
      <c r="T2801" s="471"/>
      <c r="U2801" s="471"/>
      <c r="V2801" s="471"/>
      <c r="W2801" s="84"/>
      <c r="X2801" s="84"/>
      <c r="Y2801" s="84"/>
      <c r="Z2801" s="90"/>
      <c r="AA2801" s="91">
        <f>TRUNC(D2801*I2801*[186]기계경비적용기준!E18,0)</f>
        <v>34840</v>
      </c>
      <c r="AB2801" s="91"/>
      <c r="AC2801" s="91"/>
      <c r="AD2801" s="92" t="s">
        <v>4</v>
      </c>
    </row>
    <row r="2802" spans="2:30" ht="19.7" customHeight="1">
      <c r="B2802" s="88" t="s">
        <v>4</v>
      </c>
      <c r="C2802" s="89" t="s">
        <v>4</v>
      </c>
      <c r="D2802" s="84"/>
      <c r="E2802" s="84"/>
      <c r="F2802" s="84"/>
      <c r="G2802" s="84"/>
      <c r="H2802" s="84"/>
      <c r="I2802" s="84"/>
      <c r="J2802" s="84"/>
      <c r="K2802" s="84"/>
      <c r="L2802" s="84"/>
      <c r="M2802" s="84"/>
      <c r="N2802" s="84"/>
      <c r="O2802" s="84"/>
      <c r="P2802" s="84"/>
      <c r="Q2802" s="84"/>
      <c r="R2802" s="84"/>
      <c r="S2802" s="84"/>
      <c r="T2802" s="84"/>
      <c r="U2802" s="84"/>
      <c r="V2802" s="84"/>
      <c r="W2802" s="84"/>
      <c r="X2802" s="84"/>
      <c r="Y2802" s="84"/>
      <c r="Z2802" s="90"/>
      <c r="AA2802" s="91"/>
      <c r="AB2802" s="91"/>
      <c r="AC2802" s="91"/>
      <c r="AD2802" s="92" t="s">
        <v>4</v>
      </c>
    </row>
    <row r="2803" spans="2:30" ht="19.7" customHeight="1">
      <c r="B2803" s="82" t="s">
        <v>1684</v>
      </c>
      <c r="C2803" s="83" t="s">
        <v>1540</v>
      </c>
      <c r="D2803" s="84"/>
      <c r="E2803" s="84"/>
      <c r="F2803" s="84"/>
      <c r="G2803" s="84"/>
      <c r="H2803" s="84"/>
      <c r="I2803" s="84"/>
      <c r="J2803" s="84"/>
      <c r="K2803" s="84"/>
      <c r="L2803" s="84"/>
      <c r="M2803" s="84"/>
      <c r="N2803" s="84"/>
      <c r="O2803" s="84"/>
      <c r="P2803" s="84"/>
      <c r="Q2803" s="84"/>
      <c r="R2803" s="84"/>
      <c r="S2803" s="84"/>
      <c r="T2803" s="84"/>
      <c r="U2803" s="84"/>
      <c r="V2803" s="84"/>
      <c r="W2803" s="84"/>
      <c r="X2803" s="84"/>
      <c r="Y2803" s="84"/>
      <c r="Z2803" s="85" t="str">
        <f>TEXT(AA2803+AB2803+AC2803,"#,##0")</f>
        <v>341,342</v>
      </c>
      <c r="AA2803" s="86">
        <f>TRUNC(AA2804+AA2805+AA2806+AA2807+AA2808+AA2809)</f>
        <v>58486</v>
      </c>
      <c r="AB2803" s="86">
        <f>TRUNC(AB2804+AB2805+AB2806+AB2807+AB2808+AB2809)</f>
        <v>238913</v>
      </c>
      <c r="AC2803" s="86">
        <f>TRUNC(AC2804+AC2805+AC2806+AC2807+AC2808+AC2809)</f>
        <v>43943</v>
      </c>
      <c r="AD2803" s="87"/>
    </row>
    <row r="2804" spans="2:30" ht="19.7" customHeight="1">
      <c r="B2804" s="88" t="s">
        <v>685</v>
      </c>
      <c r="C2804" s="89" t="s">
        <v>4</v>
      </c>
      <c r="D2804" s="471">
        <v>562656000</v>
      </c>
      <c r="E2804" s="471"/>
      <c r="F2804" s="471"/>
      <c r="G2804" s="471"/>
      <c r="H2804" s="471"/>
      <c r="I2804" s="471" t="s">
        <v>605</v>
      </c>
      <c r="J2804" s="471"/>
      <c r="K2804" s="471">
        <v>781</v>
      </c>
      <c r="L2804" s="471"/>
      <c r="M2804" s="471"/>
      <c r="N2804" s="84" t="s">
        <v>594</v>
      </c>
      <c r="O2804" s="471" t="s">
        <v>595</v>
      </c>
      <c r="P2804" s="471"/>
      <c r="Q2804" s="471"/>
      <c r="R2804" s="84"/>
      <c r="S2804" s="84"/>
      <c r="T2804" s="84"/>
      <c r="U2804" s="84"/>
      <c r="V2804" s="84"/>
      <c r="W2804" s="84"/>
      <c r="X2804" s="84"/>
      <c r="Y2804" s="84"/>
      <c r="Z2804" s="90"/>
      <c r="AA2804" s="91"/>
      <c r="AB2804" s="91"/>
      <c r="AC2804" s="91">
        <f>TRUNC(D2804*K2804*0.0000001,0)</f>
        <v>43943</v>
      </c>
      <c r="AD2804" s="92" t="s">
        <v>4</v>
      </c>
    </row>
    <row r="2805" spans="2:30" ht="19.7" customHeight="1">
      <c r="B2805" s="88" t="s">
        <v>596</v>
      </c>
      <c r="C2805" s="89" t="s">
        <v>597</v>
      </c>
      <c r="D2805" s="470">
        <v>123.8</v>
      </c>
      <c r="E2805" s="471"/>
      <c r="F2805" s="471"/>
      <c r="G2805" s="471"/>
      <c r="H2805" s="84" t="s">
        <v>598</v>
      </c>
      <c r="I2805" s="84" t="s">
        <v>594</v>
      </c>
      <c r="J2805" s="471">
        <f>[186]자재단가!R6</f>
        <v>1496</v>
      </c>
      <c r="K2805" s="471"/>
      <c r="L2805" s="471"/>
      <c r="M2805" s="471"/>
      <c r="N2805" s="84"/>
      <c r="O2805" s="84"/>
      <c r="P2805" s="84"/>
      <c r="Q2805" s="84"/>
      <c r="R2805" s="84"/>
      <c r="S2805" s="84"/>
      <c r="T2805" s="84"/>
      <c r="U2805" s="84"/>
      <c r="V2805" s="84"/>
      <c r="W2805" s="84"/>
      <c r="X2805" s="84"/>
      <c r="Y2805" s="84"/>
      <c r="Z2805" s="90"/>
      <c r="AA2805" s="91"/>
      <c r="AB2805" s="91">
        <f>TRUNC(D2805*J2805,0)</f>
        <v>185204</v>
      </c>
      <c r="AC2805" s="91"/>
      <c r="AD2805" s="92" t="s">
        <v>4</v>
      </c>
    </row>
    <row r="2806" spans="2:30" ht="19.7" customHeight="1">
      <c r="B2806" s="88" t="s">
        <v>822</v>
      </c>
      <c r="C2806" s="89" t="s">
        <v>600</v>
      </c>
      <c r="D2806" s="470">
        <v>29</v>
      </c>
      <c r="E2806" s="471"/>
      <c r="F2806" s="471"/>
      <c r="G2806" s="471"/>
      <c r="H2806" s="84" t="s">
        <v>601</v>
      </c>
      <c r="I2806" s="84" t="s">
        <v>594</v>
      </c>
      <c r="J2806" s="471">
        <f>AB2805</f>
        <v>185204</v>
      </c>
      <c r="K2806" s="471"/>
      <c r="L2806" s="471"/>
      <c r="M2806" s="471"/>
      <c r="N2806" s="84"/>
      <c r="O2806" s="84"/>
      <c r="P2806" s="84"/>
      <c r="Q2806" s="84"/>
      <c r="R2806" s="84"/>
      <c r="S2806" s="84"/>
      <c r="T2806" s="84"/>
      <c r="U2806" s="84"/>
      <c r="V2806" s="84"/>
      <c r="W2806" s="84"/>
      <c r="X2806" s="84"/>
      <c r="Y2806" s="84"/>
      <c r="Z2806" s="90"/>
      <c r="AA2806" s="91"/>
      <c r="AB2806" s="91">
        <f>TRUNC(D2806/100*J2806,0)</f>
        <v>53709</v>
      </c>
      <c r="AC2806" s="91"/>
      <c r="AD2806" s="92" t="s">
        <v>4</v>
      </c>
    </row>
    <row r="2807" spans="2:30" ht="19.7" customHeight="1">
      <c r="B2807" s="88" t="s">
        <v>1450</v>
      </c>
      <c r="C2807" s="89" t="s">
        <v>4</v>
      </c>
      <c r="D2807" s="472">
        <v>1</v>
      </c>
      <c r="E2807" s="471"/>
      <c r="F2807" s="471"/>
      <c r="G2807" s="84" t="s">
        <v>98</v>
      </c>
      <c r="H2807" s="84" t="s">
        <v>594</v>
      </c>
      <c r="I2807" s="471">
        <f>[186]노임단가!L63</f>
        <v>98825</v>
      </c>
      <c r="J2807" s="471"/>
      <c r="K2807" s="471"/>
      <c r="L2807" s="471"/>
      <c r="M2807" s="84" t="s">
        <v>594</v>
      </c>
      <c r="N2807" s="471" t="s">
        <v>603</v>
      </c>
      <c r="O2807" s="471"/>
      <c r="P2807" s="471"/>
      <c r="Q2807" s="471"/>
      <c r="R2807" s="471"/>
      <c r="S2807" s="471"/>
      <c r="T2807" s="471"/>
      <c r="U2807" s="471"/>
      <c r="V2807" s="471"/>
      <c r="W2807" s="84"/>
      <c r="X2807" s="84"/>
      <c r="Y2807" s="84"/>
      <c r="Z2807" s="90"/>
      <c r="AA2807" s="91">
        <f>TRUNC(D2807*I2807*[186]기계경비적용기준!E18,0)</f>
        <v>20588</v>
      </c>
      <c r="AB2807" s="91"/>
      <c r="AC2807" s="91"/>
      <c r="AD2807" s="92" t="s">
        <v>4</v>
      </c>
    </row>
    <row r="2808" spans="2:30" ht="19.7" customHeight="1">
      <c r="B2808" s="88" t="s">
        <v>1451</v>
      </c>
      <c r="C2808" s="89" t="s">
        <v>4</v>
      </c>
      <c r="D2808" s="472">
        <v>1</v>
      </c>
      <c r="E2808" s="471"/>
      <c r="F2808" s="471"/>
      <c r="G2808" s="84" t="s">
        <v>98</v>
      </c>
      <c r="H2808" s="84" t="s">
        <v>594</v>
      </c>
      <c r="I2808" s="471">
        <f>[186]노임단가!L66</f>
        <v>98299</v>
      </c>
      <c r="J2808" s="471"/>
      <c r="K2808" s="471"/>
      <c r="L2808" s="471"/>
      <c r="M2808" s="84" t="s">
        <v>594</v>
      </c>
      <c r="N2808" s="471" t="s">
        <v>603</v>
      </c>
      <c r="O2808" s="471"/>
      <c r="P2808" s="471"/>
      <c r="Q2808" s="471"/>
      <c r="R2808" s="471"/>
      <c r="S2808" s="471"/>
      <c r="T2808" s="471"/>
      <c r="U2808" s="471"/>
      <c r="V2808" s="471"/>
      <c r="W2808" s="84"/>
      <c r="X2808" s="84"/>
      <c r="Y2808" s="84"/>
      <c r="Z2808" s="90"/>
      <c r="AA2808" s="91">
        <f>TRUNC(D2808*I2808*[186]기계경비적용기준!E18,0)</f>
        <v>20478</v>
      </c>
      <c r="AB2808" s="91"/>
      <c r="AC2808" s="91"/>
      <c r="AD2808" s="92" t="s">
        <v>4</v>
      </c>
    </row>
    <row r="2809" spans="2:30" ht="19.7" customHeight="1">
      <c r="B2809" s="88" t="s">
        <v>1452</v>
      </c>
      <c r="C2809" s="89" t="s">
        <v>4</v>
      </c>
      <c r="D2809" s="472">
        <v>1</v>
      </c>
      <c r="E2809" s="471"/>
      <c r="F2809" s="471"/>
      <c r="G2809" s="84" t="s">
        <v>98</v>
      </c>
      <c r="H2809" s="84" t="s">
        <v>594</v>
      </c>
      <c r="I2809" s="471">
        <f>[186]노임단가!L67</f>
        <v>83617</v>
      </c>
      <c r="J2809" s="471"/>
      <c r="K2809" s="471"/>
      <c r="L2809" s="471"/>
      <c r="M2809" s="84" t="s">
        <v>594</v>
      </c>
      <c r="N2809" s="471" t="s">
        <v>603</v>
      </c>
      <c r="O2809" s="471"/>
      <c r="P2809" s="471"/>
      <c r="Q2809" s="471"/>
      <c r="R2809" s="471"/>
      <c r="S2809" s="471"/>
      <c r="T2809" s="471"/>
      <c r="U2809" s="471"/>
      <c r="V2809" s="471"/>
      <c r="W2809" s="84"/>
      <c r="X2809" s="84"/>
      <c r="Y2809" s="84"/>
      <c r="Z2809" s="90"/>
      <c r="AA2809" s="91">
        <f>TRUNC(D2809*I2809*[186]기계경비적용기준!E18,0)</f>
        <v>17420</v>
      </c>
      <c r="AB2809" s="91"/>
      <c r="AC2809" s="91"/>
      <c r="AD2809" s="92" t="s">
        <v>4</v>
      </c>
    </row>
    <row r="2810" spans="2:30" ht="19.7" customHeight="1">
      <c r="B2810" s="88" t="s">
        <v>4</v>
      </c>
      <c r="C2810" s="89" t="s">
        <v>4</v>
      </c>
      <c r="D2810" s="84"/>
      <c r="E2810" s="84"/>
      <c r="F2810" s="84"/>
      <c r="G2810" s="84"/>
      <c r="H2810" s="84"/>
      <c r="I2810" s="84"/>
      <c r="J2810" s="84"/>
      <c r="K2810" s="84"/>
      <c r="L2810" s="84"/>
      <c r="M2810" s="84"/>
      <c r="N2810" s="84"/>
      <c r="O2810" s="84"/>
      <c r="P2810" s="84"/>
      <c r="Q2810" s="84"/>
      <c r="R2810" s="84"/>
      <c r="S2810" s="84"/>
      <c r="T2810" s="84"/>
      <c r="U2810" s="84"/>
      <c r="V2810" s="84"/>
      <c r="W2810" s="84"/>
      <c r="X2810" s="84"/>
      <c r="Y2810" s="84"/>
      <c r="Z2810" s="90"/>
      <c r="AA2810" s="91"/>
      <c r="AB2810" s="91"/>
      <c r="AC2810" s="91"/>
      <c r="AD2810" s="92" t="s">
        <v>4</v>
      </c>
    </row>
    <row r="2811" spans="2:30" ht="19.7" customHeight="1">
      <c r="B2811" s="82" t="s">
        <v>1685</v>
      </c>
      <c r="C2811" s="83" t="s">
        <v>1456</v>
      </c>
      <c r="D2811" s="84"/>
      <c r="E2811" s="84"/>
      <c r="F2811" s="84"/>
      <c r="G2811" s="84"/>
      <c r="H2811" s="84"/>
      <c r="I2811" s="84"/>
      <c r="J2811" s="84"/>
      <c r="K2811" s="84"/>
      <c r="L2811" s="84"/>
      <c r="M2811" s="84"/>
      <c r="N2811" s="84"/>
      <c r="O2811" s="84"/>
      <c r="P2811" s="84"/>
      <c r="Q2811" s="84"/>
      <c r="R2811" s="84"/>
      <c r="S2811" s="84"/>
      <c r="T2811" s="84"/>
      <c r="U2811" s="84"/>
      <c r="V2811" s="84"/>
      <c r="W2811" s="84"/>
      <c r="X2811" s="84"/>
      <c r="Y2811" s="84"/>
      <c r="Z2811" s="85" t="str">
        <f>TEXT(AA2811+AB2811+AC2811,"#,##0")</f>
        <v>411,427</v>
      </c>
      <c r="AA2811" s="86">
        <f>TRUNC(AA2812+AA2813+AA2814+AA2815+AA2816+AA2817)</f>
        <v>58486</v>
      </c>
      <c r="AB2811" s="86">
        <f>TRUNC(AB2812+AB2813+AB2814+AB2815+AB2816+AB2817)</f>
        <v>294107</v>
      </c>
      <c r="AC2811" s="86">
        <f>TRUNC(AC2812+AC2813+AC2814+AC2815+AC2816+AC2817)</f>
        <v>58834</v>
      </c>
      <c r="AD2811" s="87"/>
    </row>
    <row r="2812" spans="2:30" ht="19.7" customHeight="1">
      <c r="B2812" s="88" t="s">
        <v>685</v>
      </c>
      <c r="C2812" s="89" t="s">
        <v>4</v>
      </c>
      <c r="D2812" s="471">
        <v>753321000</v>
      </c>
      <c r="E2812" s="471"/>
      <c r="F2812" s="471"/>
      <c r="G2812" s="471"/>
      <c r="H2812" s="471"/>
      <c r="I2812" s="471" t="s">
        <v>605</v>
      </c>
      <c r="J2812" s="471"/>
      <c r="K2812" s="471">
        <v>781</v>
      </c>
      <c r="L2812" s="471"/>
      <c r="M2812" s="471"/>
      <c r="N2812" s="84" t="s">
        <v>594</v>
      </c>
      <c r="O2812" s="471" t="s">
        <v>595</v>
      </c>
      <c r="P2812" s="471"/>
      <c r="Q2812" s="471"/>
      <c r="R2812" s="84"/>
      <c r="S2812" s="84"/>
      <c r="T2812" s="84"/>
      <c r="U2812" s="84"/>
      <c r="V2812" s="84"/>
      <c r="W2812" s="84"/>
      <c r="X2812" s="84"/>
      <c r="Y2812" s="84"/>
      <c r="Z2812" s="90"/>
      <c r="AA2812" s="91"/>
      <c r="AB2812" s="91"/>
      <c r="AC2812" s="91">
        <f>TRUNC(D2812*K2812*0.0000001,0)</f>
        <v>58834</v>
      </c>
      <c r="AD2812" s="92" t="s">
        <v>4</v>
      </c>
    </row>
    <row r="2813" spans="2:30" ht="19.7" customHeight="1">
      <c r="B2813" s="88" t="s">
        <v>596</v>
      </c>
      <c r="C2813" s="89" t="s">
        <v>597</v>
      </c>
      <c r="D2813" s="470">
        <v>152.4</v>
      </c>
      <c r="E2813" s="471"/>
      <c r="F2813" s="471"/>
      <c r="G2813" s="471"/>
      <c r="H2813" s="84" t="s">
        <v>598</v>
      </c>
      <c r="I2813" s="84" t="s">
        <v>594</v>
      </c>
      <c r="J2813" s="471">
        <f>[186]자재단가!R6</f>
        <v>1496</v>
      </c>
      <c r="K2813" s="471"/>
      <c r="L2813" s="471"/>
      <c r="M2813" s="471"/>
      <c r="N2813" s="84"/>
      <c r="O2813" s="84"/>
      <c r="P2813" s="84"/>
      <c r="Q2813" s="84"/>
      <c r="R2813" s="84"/>
      <c r="S2813" s="84"/>
      <c r="T2813" s="84"/>
      <c r="U2813" s="84"/>
      <c r="V2813" s="84"/>
      <c r="W2813" s="84"/>
      <c r="X2813" s="84"/>
      <c r="Y2813" s="84"/>
      <c r="Z2813" s="90"/>
      <c r="AA2813" s="91"/>
      <c r="AB2813" s="91">
        <f>TRUNC(D2813*J2813,0)</f>
        <v>227990</v>
      </c>
      <c r="AC2813" s="91"/>
      <c r="AD2813" s="92" t="s">
        <v>4</v>
      </c>
    </row>
    <row r="2814" spans="2:30" ht="19.7" customHeight="1">
      <c r="B2814" s="88" t="s">
        <v>822</v>
      </c>
      <c r="C2814" s="89" t="s">
        <v>600</v>
      </c>
      <c r="D2814" s="470">
        <v>29</v>
      </c>
      <c r="E2814" s="471"/>
      <c r="F2814" s="471"/>
      <c r="G2814" s="471"/>
      <c r="H2814" s="84" t="s">
        <v>601</v>
      </c>
      <c r="I2814" s="84" t="s">
        <v>594</v>
      </c>
      <c r="J2814" s="471">
        <f>AB2813</f>
        <v>227990</v>
      </c>
      <c r="K2814" s="471"/>
      <c r="L2814" s="471"/>
      <c r="M2814" s="471"/>
      <c r="N2814" s="84"/>
      <c r="O2814" s="84"/>
      <c r="P2814" s="84"/>
      <c r="Q2814" s="84"/>
      <c r="R2814" s="84"/>
      <c r="S2814" s="84"/>
      <c r="T2814" s="84"/>
      <c r="U2814" s="84"/>
      <c r="V2814" s="84"/>
      <c r="W2814" s="84"/>
      <c r="X2814" s="84"/>
      <c r="Y2814" s="84"/>
      <c r="Z2814" s="90"/>
      <c r="AA2814" s="91"/>
      <c r="AB2814" s="91">
        <f>TRUNC(D2814/100*J2814,0)</f>
        <v>66117</v>
      </c>
      <c r="AC2814" s="91"/>
      <c r="AD2814" s="92" t="s">
        <v>4</v>
      </c>
    </row>
    <row r="2815" spans="2:30" ht="19.7" customHeight="1">
      <c r="B2815" s="88" t="s">
        <v>1450</v>
      </c>
      <c r="C2815" s="89" t="s">
        <v>4</v>
      </c>
      <c r="D2815" s="472">
        <v>1</v>
      </c>
      <c r="E2815" s="471"/>
      <c r="F2815" s="471"/>
      <c r="G2815" s="84" t="s">
        <v>98</v>
      </c>
      <c r="H2815" s="84" t="s">
        <v>594</v>
      </c>
      <c r="I2815" s="471">
        <f>[186]노임단가!L63</f>
        <v>98825</v>
      </c>
      <c r="J2815" s="471"/>
      <c r="K2815" s="471"/>
      <c r="L2815" s="471"/>
      <c r="M2815" s="84" t="s">
        <v>594</v>
      </c>
      <c r="N2815" s="471" t="s">
        <v>603</v>
      </c>
      <c r="O2815" s="471"/>
      <c r="P2815" s="471"/>
      <c r="Q2815" s="471"/>
      <c r="R2815" s="471"/>
      <c r="S2815" s="471"/>
      <c r="T2815" s="471"/>
      <c r="U2815" s="471"/>
      <c r="V2815" s="471"/>
      <c r="W2815" s="84"/>
      <c r="X2815" s="84"/>
      <c r="Y2815" s="84"/>
      <c r="Z2815" s="90"/>
      <c r="AA2815" s="91">
        <f>TRUNC(D2815*I2815*[186]기계경비적용기준!E18,0)</f>
        <v>20588</v>
      </c>
      <c r="AB2815" s="91"/>
      <c r="AC2815" s="91"/>
      <c r="AD2815" s="92" t="s">
        <v>4</v>
      </c>
    </row>
    <row r="2816" spans="2:30" ht="19.7" customHeight="1">
      <c r="B2816" s="88" t="s">
        <v>1451</v>
      </c>
      <c r="C2816" s="89" t="s">
        <v>4</v>
      </c>
      <c r="D2816" s="472">
        <v>1</v>
      </c>
      <c r="E2816" s="471"/>
      <c r="F2816" s="471"/>
      <c r="G2816" s="84" t="s">
        <v>98</v>
      </c>
      <c r="H2816" s="84" t="s">
        <v>594</v>
      </c>
      <c r="I2816" s="471">
        <f>[186]노임단가!L66</f>
        <v>98299</v>
      </c>
      <c r="J2816" s="471"/>
      <c r="K2816" s="471"/>
      <c r="L2816" s="471"/>
      <c r="M2816" s="84" t="s">
        <v>594</v>
      </c>
      <c r="N2816" s="471" t="s">
        <v>603</v>
      </c>
      <c r="O2816" s="471"/>
      <c r="P2816" s="471"/>
      <c r="Q2816" s="471"/>
      <c r="R2816" s="471"/>
      <c r="S2816" s="471"/>
      <c r="T2816" s="471"/>
      <c r="U2816" s="471"/>
      <c r="V2816" s="471"/>
      <c r="W2816" s="84"/>
      <c r="X2816" s="84"/>
      <c r="Y2816" s="84"/>
      <c r="Z2816" s="90"/>
      <c r="AA2816" s="91">
        <f>TRUNC(D2816*I2816*[186]기계경비적용기준!E18,0)</f>
        <v>20478</v>
      </c>
      <c r="AB2816" s="91"/>
      <c r="AC2816" s="91"/>
      <c r="AD2816" s="92" t="s">
        <v>4</v>
      </c>
    </row>
    <row r="2817" spans="2:30" ht="19.7" customHeight="1">
      <c r="B2817" s="101" t="s">
        <v>1452</v>
      </c>
      <c r="C2817" s="102" t="s">
        <v>4</v>
      </c>
      <c r="D2817" s="478">
        <v>1</v>
      </c>
      <c r="E2817" s="477"/>
      <c r="F2817" s="477"/>
      <c r="G2817" s="103" t="s">
        <v>98</v>
      </c>
      <c r="H2817" s="103" t="s">
        <v>594</v>
      </c>
      <c r="I2817" s="477">
        <f>[186]노임단가!L67</f>
        <v>83617</v>
      </c>
      <c r="J2817" s="477"/>
      <c r="K2817" s="477"/>
      <c r="L2817" s="477"/>
      <c r="M2817" s="103" t="s">
        <v>594</v>
      </c>
      <c r="N2817" s="477" t="s">
        <v>603</v>
      </c>
      <c r="O2817" s="477"/>
      <c r="P2817" s="477"/>
      <c r="Q2817" s="477"/>
      <c r="R2817" s="477"/>
      <c r="S2817" s="477"/>
      <c r="T2817" s="477"/>
      <c r="U2817" s="477"/>
      <c r="V2817" s="477"/>
      <c r="W2817" s="103"/>
      <c r="X2817" s="103"/>
      <c r="Y2817" s="103"/>
      <c r="Z2817" s="104"/>
      <c r="AA2817" s="105">
        <f>TRUNC(D2817*I2817*[186]기계경비적용기준!E18,0)</f>
        <v>17420</v>
      </c>
      <c r="AB2817" s="105"/>
      <c r="AC2817" s="105"/>
      <c r="AD2817" s="106" t="s">
        <v>4</v>
      </c>
    </row>
    <row r="2818" spans="2:30" ht="19.7" customHeight="1">
      <c r="B2818" s="88" t="s">
        <v>4</v>
      </c>
      <c r="C2818" s="89" t="s">
        <v>4</v>
      </c>
      <c r="D2818" s="84"/>
      <c r="E2818" s="84"/>
      <c r="F2818" s="84"/>
      <c r="G2818" s="84"/>
      <c r="H2818" s="84"/>
      <c r="I2818" s="84"/>
      <c r="J2818" s="84"/>
      <c r="K2818" s="84"/>
      <c r="L2818" s="84"/>
      <c r="M2818" s="84"/>
      <c r="N2818" s="84"/>
      <c r="O2818" s="84"/>
      <c r="P2818" s="84"/>
      <c r="Q2818" s="84"/>
      <c r="R2818" s="84"/>
      <c r="S2818" s="84"/>
      <c r="T2818" s="84"/>
      <c r="U2818" s="84"/>
      <c r="V2818" s="84"/>
      <c r="W2818" s="84"/>
      <c r="X2818" s="84"/>
      <c r="Y2818" s="84"/>
      <c r="Z2818" s="90"/>
      <c r="AA2818" s="91"/>
      <c r="AB2818" s="91"/>
      <c r="AC2818" s="91"/>
      <c r="AD2818" s="92" t="s">
        <v>4</v>
      </c>
    </row>
    <row r="2819" spans="2:30" ht="19.7" customHeight="1">
      <c r="B2819" s="82" t="s">
        <v>1686</v>
      </c>
      <c r="C2819" s="83" t="s">
        <v>1458</v>
      </c>
      <c r="D2819" s="84"/>
      <c r="E2819" s="84"/>
      <c r="F2819" s="84"/>
      <c r="G2819" s="84"/>
      <c r="H2819" s="84"/>
      <c r="I2819" s="84"/>
      <c r="J2819" s="84"/>
      <c r="K2819" s="84"/>
      <c r="L2819" s="84"/>
      <c r="M2819" s="84"/>
      <c r="N2819" s="84"/>
      <c r="O2819" s="84"/>
      <c r="P2819" s="84"/>
      <c r="Q2819" s="84"/>
      <c r="R2819" s="84"/>
      <c r="S2819" s="84"/>
      <c r="T2819" s="84"/>
      <c r="U2819" s="84"/>
      <c r="V2819" s="84"/>
      <c r="W2819" s="84"/>
      <c r="X2819" s="84"/>
      <c r="Y2819" s="84"/>
      <c r="Z2819" s="85" t="str">
        <f>TEXT(AA2819+AB2819+AC2819,"#,##0")</f>
        <v>510,165</v>
      </c>
      <c r="AA2819" s="86">
        <f>TRUNC(AA2820+AA2821+AA2822+AA2823+AA2824+AA2825)</f>
        <v>58486</v>
      </c>
      <c r="AB2819" s="86">
        <f>TRUNC(AB2820+AB2821+AB2822+AB2823+AB2824+AB2825)</f>
        <v>389520</v>
      </c>
      <c r="AC2819" s="86">
        <f>TRUNC(AC2820+AC2821+AC2822+AC2823+AC2824+AC2825)</f>
        <v>62159</v>
      </c>
      <c r="AD2819" s="87"/>
    </row>
    <row r="2820" spans="2:30" ht="19.7" customHeight="1">
      <c r="B2820" s="88" t="s">
        <v>685</v>
      </c>
      <c r="C2820" s="89" t="s">
        <v>4</v>
      </c>
      <c r="D2820" s="471">
        <v>795900000</v>
      </c>
      <c r="E2820" s="471"/>
      <c r="F2820" s="471"/>
      <c r="G2820" s="471"/>
      <c r="H2820" s="471"/>
      <c r="I2820" s="471" t="s">
        <v>605</v>
      </c>
      <c r="J2820" s="471"/>
      <c r="K2820" s="471">
        <v>781</v>
      </c>
      <c r="L2820" s="471"/>
      <c r="M2820" s="471"/>
      <c r="N2820" s="84" t="s">
        <v>594</v>
      </c>
      <c r="O2820" s="471" t="s">
        <v>595</v>
      </c>
      <c r="P2820" s="471"/>
      <c r="Q2820" s="471"/>
      <c r="R2820" s="84"/>
      <c r="S2820" s="84"/>
      <c r="T2820" s="84"/>
      <c r="U2820" s="84"/>
      <c r="V2820" s="84"/>
      <c r="W2820" s="84"/>
      <c r="X2820" s="84"/>
      <c r="Y2820" s="84"/>
      <c r="Z2820" s="90"/>
      <c r="AA2820" s="91"/>
      <c r="AB2820" s="91"/>
      <c r="AC2820" s="91">
        <f>TRUNC(D2820*K2820*0.0000001,0)</f>
        <v>62159</v>
      </c>
      <c r="AD2820" s="92" t="s">
        <v>4</v>
      </c>
    </row>
    <row r="2821" spans="2:30" ht="19.7" customHeight="1">
      <c r="B2821" s="88" t="s">
        <v>596</v>
      </c>
      <c r="C2821" s="89" t="s">
        <v>597</v>
      </c>
      <c r="D2821" s="470">
        <v>208.3</v>
      </c>
      <c r="E2821" s="471"/>
      <c r="F2821" s="471"/>
      <c r="G2821" s="471"/>
      <c r="H2821" s="84" t="s">
        <v>598</v>
      </c>
      <c r="I2821" s="84" t="s">
        <v>594</v>
      </c>
      <c r="J2821" s="471">
        <f>[186]자재단가!R6</f>
        <v>1496</v>
      </c>
      <c r="K2821" s="471"/>
      <c r="L2821" s="471"/>
      <c r="M2821" s="471"/>
      <c r="N2821" s="84"/>
      <c r="O2821" s="84"/>
      <c r="P2821" s="84"/>
      <c r="Q2821" s="84"/>
      <c r="R2821" s="84"/>
      <c r="S2821" s="84"/>
      <c r="T2821" s="84"/>
      <c r="U2821" s="84"/>
      <c r="V2821" s="84"/>
      <c r="W2821" s="84"/>
      <c r="X2821" s="84"/>
      <c r="Y2821" s="84"/>
      <c r="Z2821" s="90"/>
      <c r="AA2821" s="91"/>
      <c r="AB2821" s="91">
        <f>TRUNC(D2821*J2821,0)</f>
        <v>311616</v>
      </c>
      <c r="AC2821" s="91"/>
      <c r="AD2821" s="92" t="s">
        <v>4</v>
      </c>
    </row>
    <row r="2822" spans="2:30" ht="19.7" customHeight="1">
      <c r="B2822" s="88" t="s">
        <v>822</v>
      </c>
      <c r="C2822" s="89" t="s">
        <v>600</v>
      </c>
      <c r="D2822" s="470">
        <v>25</v>
      </c>
      <c r="E2822" s="471"/>
      <c r="F2822" s="471"/>
      <c r="G2822" s="471"/>
      <c r="H2822" s="84" t="s">
        <v>601</v>
      </c>
      <c r="I2822" s="84" t="s">
        <v>594</v>
      </c>
      <c r="J2822" s="471">
        <f>AB2821</f>
        <v>311616</v>
      </c>
      <c r="K2822" s="471"/>
      <c r="L2822" s="471"/>
      <c r="M2822" s="471"/>
      <c r="N2822" s="84"/>
      <c r="O2822" s="84"/>
      <c r="P2822" s="84"/>
      <c r="Q2822" s="84"/>
      <c r="R2822" s="84"/>
      <c r="S2822" s="84"/>
      <c r="T2822" s="84"/>
      <c r="U2822" s="84"/>
      <c r="V2822" s="84"/>
      <c r="W2822" s="84"/>
      <c r="X2822" s="84"/>
      <c r="Y2822" s="84"/>
      <c r="Z2822" s="90"/>
      <c r="AA2822" s="91"/>
      <c r="AB2822" s="91">
        <f>TRUNC(D2822/100*J2822,0)</f>
        <v>77904</v>
      </c>
      <c r="AC2822" s="91"/>
      <c r="AD2822" s="92" t="s">
        <v>4</v>
      </c>
    </row>
    <row r="2823" spans="2:30" ht="19.7" customHeight="1">
      <c r="B2823" s="88" t="s">
        <v>1450</v>
      </c>
      <c r="C2823" s="89" t="s">
        <v>4</v>
      </c>
      <c r="D2823" s="472">
        <v>1</v>
      </c>
      <c r="E2823" s="471"/>
      <c r="F2823" s="471"/>
      <c r="G2823" s="84" t="s">
        <v>98</v>
      </c>
      <c r="H2823" s="84" t="s">
        <v>594</v>
      </c>
      <c r="I2823" s="471">
        <f>[186]노임단가!L63</f>
        <v>98825</v>
      </c>
      <c r="J2823" s="471"/>
      <c r="K2823" s="471"/>
      <c r="L2823" s="471"/>
      <c r="M2823" s="84" t="s">
        <v>594</v>
      </c>
      <c r="N2823" s="471" t="s">
        <v>603</v>
      </c>
      <c r="O2823" s="471"/>
      <c r="P2823" s="471"/>
      <c r="Q2823" s="471"/>
      <c r="R2823" s="471"/>
      <c r="S2823" s="471"/>
      <c r="T2823" s="471"/>
      <c r="U2823" s="471"/>
      <c r="V2823" s="471"/>
      <c r="W2823" s="84"/>
      <c r="X2823" s="84"/>
      <c r="Y2823" s="84"/>
      <c r="Z2823" s="90"/>
      <c r="AA2823" s="91">
        <f>TRUNC(D2823*I2823*[186]기계경비적용기준!E18,0)</f>
        <v>20588</v>
      </c>
      <c r="AB2823" s="91"/>
      <c r="AC2823" s="91"/>
      <c r="AD2823" s="92" t="s">
        <v>4</v>
      </c>
    </row>
    <row r="2824" spans="2:30" ht="19.7" customHeight="1">
      <c r="B2824" s="88" t="s">
        <v>1451</v>
      </c>
      <c r="C2824" s="89" t="s">
        <v>4</v>
      </c>
      <c r="D2824" s="472">
        <v>1</v>
      </c>
      <c r="E2824" s="471"/>
      <c r="F2824" s="471"/>
      <c r="G2824" s="84" t="s">
        <v>98</v>
      </c>
      <c r="H2824" s="84" t="s">
        <v>594</v>
      </c>
      <c r="I2824" s="471">
        <f>[186]노임단가!L66</f>
        <v>98299</v>
      </c>
      <c r="J2824" s="471"/>
      <c r="K2824" s="471"/>
      <c r="L2824" s="471"/>
      <c r="M2824" s="84" t="s">
        <v>594</v>
      </c>
      <c r="N2824" s="471" t="s">
        <v>603</v>
      </c>
      <c r="O2824" s="471"/>
      <c r="P2824" s="471"/>
      <c r="Q2824" s="471"/>
      <c r="R2824" s="471"/>
      <c r="S2824" s="471"/>
      <c r="T2824" s="471"/>
      <c r="U2824" s="471"/>
      <c r="V2824" s="471"/>
      <c r="W2824" s="84"/>
      <c r="X2824" s="84"/>
      <c r="Y2824" s="84"/>
      <c r="Z2824" s="90"/>
      <c r="AA2824" s="91">
        <f>TRUNC(D2824*I2824*[186]기계경비적용기준!E18,0)</f>
        <v>20478</v>
      </c>
      <c r="AB2824" s="91"/>
      <c r="AC2824" s="91"/>
      <c r="AD2824" s="92" t="s">
        <v>4</v>
      </c>
    </row>
    <row r="2825" spans="2:30" ht="19.7" customHeight="1">
      <c r="B2825" s="88" t="s">
        <v>1452</v>
      </c>
      <c r="C2825" s="89" t="s">
        <v>4</v>
      </c>
      <c r="D2825" s="472">
        <v>1</v>
      </c>
      <c r="E2825" s="471"/>
      <c r="F2825" s="471"/>
      <c r="G2825" s="84" t="s">
        <v>98</v>
      </c>
      <c r="H2825" s="84" t="s">
        <v>594</v>
      </c>
      <c r="I2825" s="471">
        <f>[186]노임단가!L67</f>
        <v>83617</v>
      </c>
      <c r="J2825" s="471"/>
      <c r="K2825" s="471"/>
      <c r="L2825" s="471"/>
      <c r="M2825" s="84" t="s">
        <v>594</v>
      </c>
      <c r="N2825" s="471" t="s">
        <v>603</v>
      </c>
      <c r="O2825" s="471"/>
      <c r="P2825" s="471"/>
      <c r="Q2825" s="471"/>
      <c r="R2825" s="471"/>
      <c r="S2825" s="471"/>
      <c r="T2825" s="471"/>
      <c r="U2825" s="471"/>
      <c r="V2825" s="471"/>
      <c r="W2825" s="84"/>
      <c r="X2825" s="84"/>
      <c r="Y2825" s="84"/>
      <c r="Z2825" s="90"/>
      <c r="AA2825" s="91">
        <f>TRUNC(D2825*I2825*[186]기계경비적용기준!E18,0)</f>
        <v>17420</v>
      </c>
      <c r="AB2825" s="91"/>
      <c r="AC2825" s="91"/>
      <c r="AD2825" s="92" t="s">
        <v>4</v>
      </c>
    </row>
    <row r="2826" spans="2:30" ht="19.7" customHeight="1">
      <c r="B2826" s="88" t="s">
        <v>4</v>
      </c>
      <c r="C2826" s="89" t="s">
        <v>4</v>
      </c>
      <c r="D2826" s="84"/>
      <c r="E2826" s="84"/>
      <c r="F2826" s="84"/>
      <c r="G2826" s="84"/>
      <c r="H2826" s="84"/>
      <c r="I2826" s="84"/>
      <c r="J2826" s="84"/>
      <c r="K2826" s="84"/>
      <c r="L2826" s="84"/>
      <c r="M2826" s="84"/>
      <c r="N2826" s="84"/>
      <c r="O2826" s="84"/>
      <c r="P2826" s="84"/>
      <c r="Q2826" s="84"/>
      <c r="R2826" s="84"/>
      <c r="S2826" s="84"/>
      <c r="T2826" s="84"/>
      <c r="U2826" s="84"/>
      <c r="V2826" s="84"/>
      <c r="W2826" s="84"/>
      <c r="X2826" s="84"/>
      <c r="Y2826" s="84"/>
      <c r="Z2826" s="90"/>
      <c r="AA2826" s="91"/>
      <c r="AB2826" s="91"/>
      <c r="AC2826" s="91"/>
      <c r="AD2826" s="92" t="s">
        <v>4</v>
      </c>
    </row>
    <row r="2827" spans="2:30" ht="19.7" customHeight="1">
      <c r="B2827" s="82" t="s">
        <v>1687</v>
      </c>
      <c r="C2827" s="83" t="s">
        <v>1688</v>
      </c>
      <c r="D2827" s="84"/>
      <c r="E2827" s="84"/>
      <c r="F2827" s="84"/>
      <c r="G2827" s="84"/>
      <c r="H2827" s="84"/>
      <c r="I2827" s="84"/>
      <c r="J2827" s="84"/>
      <c r="K2827" s="84"/>
      <c r="L2827" s="84"/>
      <c r="M2827" s="84"/>
      <c r="N2827" s="84"/>
      <c r="O2827" s="84"/>
      <c r="P2827" s="84"/>
      <c r="Q2827" s="84"/>
      <c r="R2827" s="84"/>
      <c r="S2827" s="84"/>
      <c r="T2827" s="84"/>
      <c r="U2827" s="84"/>
      <c r="V2827" s="84"/>
      <c r="W2827" s="84"/>
      <c r="X2827" s="84"/>
      <c r="Y2827" s="84"/>
      <c r="Z2827" s="85" t="str">
        <f>TEXT(AA2827+AB2827+AC2827,"#,##0")</f>
        <v>547,405</v>
      </c>
      <c r="AA2827" s="86">
        <f>TRUNC(AA2828+AA2829+AA2830+AA2831+AA2832+AA2833)</f>
        <v>58486</v>
      </c>
      <c r="AB2827" s="86">
        <f>TRUNC(AB2828+AB2829+AB2830+AB2831+AB2832+AB2833)</f>
        <v>421497</v>
      </c>
      <c r="AC2827" s="86">
        <f>TRUNC(AC2828+AC2829+AC2830+AC2831+AC2832+AC2833)</f>
        <v>67422</v>
      </c>
      <c r="AD2827" s="87"/>
    </row>
    <row r="2828" spans="2:30" ht="19.7" customHeight="1">
      <c r="B2828" s="88" t="s">
        <v>685</v>
      </c>
      <c r="C2828" s="89" t="s">
        <v>4</v>
      </c>
      <c r="D2828" s="471">
        <v>863278000</v>
      </c>
      <c r="E2828" s="471"/>
      <c r="F2828" s="471"/>
      <c r="G2828" s="471"/>
      <c r="H2828" s="471"/>
      <c r="I2828" s="471" t="s">
        <v>605</v>
      </c>
      <c r="J2828" s="471"/>
      <c r="K2828" s="471">
        <v>781</v>
      </c>
      <c r="L2828" s="471"/>
      <c r="M2828" s="471"/>
      <c r="N2828" s="84" t="s">
        <v>594</v>
      </c>
      <c r="O2828" s="471" t="s">
        <v>595</v>
      </c>
      <c r="P2828" s="471"/>
      <c r="Q2828" s="471"/>
      <c r="R2828" s="84"/>
      <c r="S2828" s="84"/>
      <c r="T2828" s="84"/>
      <c r="U2828" s="84"/>
      <c r="V2828" s="84"/>
      <c r="W2828" s="84"/>
      <c r="X2828" s="84"/>
      <c r="Y2828" s="84"/>
      <c r="Z2828" s="90"/>
      <c r="AA2828" s="91"/>
      <c r="AB2828" s="91"/>
      <c r="AC2828" s="91">
        <f>TRUNC(D2828*K2828*0.0000001,0)</f>
        <v>67422</v>
      </c>
      <c r="AD2828" s="92" t="s">
        <v>4</v>
      </c>
    </row>
    <row r="2829" spans="2:30" ht="19.7" customHeight="1">
      <c r="B2829" s="88" t="s">
        <v>596</v>
      </c>
      <c r="C2829" s="89" t="s">
        <v>597</v>
      </c>
      <c r="D2829" s="470">
        <v>225.4</v>
      </c>
      <c r="E2829" s="471"/>
      <c r="F2829" s="471"/>
      <c r="G2829" s="471"/>
      <c r="H2829" s="84" t="s">
        <v>598</v>
      </c>
      <c r="I2829" s="84" t="s">
        <v>594</v>
      </c>
      <c r="J2829" s="471">
        <f>[186]자재단가!R6</f>
        <v>1496</v>
      </c>
      <c r="K2829" s="471"/>
      <c r="L2829" s="471"/>
      <c r="M2829" s="471"/>
      <c r="N2829" s="84"/>
      <c r="O2829" s="84"/>
      <c r="P2829" s="84"/>
      <c r="Q2829" s="84"/>
      <c r="R2829" s="84"/>
      <c r="S2829" s="84"/>
      <c r="T2829" s="84"/>
      <c r="U2829" s="84"/>
      <c r="V2829" s="84"/>
      <c r="W2829" s="84"/>
      <c r="X2829" s="84"/>
      <c r="Y2829" s="84"/>
      <c r="Z2829" s="90"/>
      <c r="AA2829" s="91"/>
      <c r="AB2829" s="91">
        <f>TRUNC(D2829*J2829,0)</f>
        <v>337198</v>
      </c>
      <c r="AC2829" s="91"/>
      <c r="AD2829" s="92" t="s">
        <v>4</v>
      </c>
    </row>
    <row r="2830" spans="2:30" ht="19.7" customHeight="1">
      <c r="B2830" s="88" t="s">
        <v>822</v>
      </c>
      <c r="C2830" s="89" t="s">
        <v>600</v>
      </c>
      <c r="D2830" s="470">
        <v>25</v>
      </c>
      <c r="E2830" s="471"/>
      <c r="F2830" s="471"/>
      <c r="G2830" s="471"/>
      <c r="H2830" s="84" t="s">
        <v>601</v>
      </c>
      <c r="I2830" s="84" t="s">
        <v>594</v>
      </c>
      <c r="J2830" s="471">
        <f>AB2829</f>
        <v>337198</v>
      </c>
      <c r="K2830" s="471"/>
      <c r="L2830" s="471"/>
      <c r="M2830" s="471"/>
      <c r="N2830" s="84"/>
      <c r="O2830" s="84"/>
      <c r="P2830" s="84"/>
      <c r="Q2830" s="84"/>
      <c r="R2830" s="84"/>
      <c r="S2830" s="84"/>
      <c r="T2830" s="84"/>
      <c r="U2830" s="84"/>
      <c r="V2830" s="84"/>
      <c r="W2830" s="84"/>
      <c r="X2830" s="84"/>
      <c r="Y2830" s="84"/>
      <c r="Z2830" s="90"/>
      <c r="AA2830" s="91"/>
      <c r="AB2830" s="91">
        <f>TRUNC(D2830/100*J2830,0)</f>
        <v>84299</v>
      </c>
      <c r="AC2830" s="91"/>
      <c r="AD2830" s="92" t="s">
        <v>4</v>
      </c>
    </row>
    <row r="2831" spans="2:30" ht="19.7" customHeight="1">
      <c r="B2831" s="88" t="s">
        <v>1450</v>
      </c>
      <c r="C2831" s="89" t="s">
        <v>4</v>
      </c>
      <c r="D2831" s="472">
        <v>1</v>
      </c>
      <c r="E2831" s="471"/>
      <c r="F2831" s="471"/>
      <c r="G2831" s="84" t="s">
        <v>98</v>
      </c>
      <c r="H2831" s="84" t="s">
        <v>594</v>
      </c>
      <c r="I2831" s="471">
        <f>[186]노임단가!L63</f>
        <v>98825</v>
      </c>
      <c r="J2831" s="471"/>
      <c r="K2831" s="471"/>
      <c r="L2831" s="471"/>
      <c r="M2831" s="84" t="s">
        <v>594</v>
      </c>
      <c r="N2831" s="471" t="s">
        <v>603</v>
      </c>
      <c r="O2831" s="471"/>
      <c r="P2831" s="471"/>
      <c r="Q2831" s="471"/>
      <c r="R2831" s="471"/>
      <c r="S2831" s="471"/>
      <c r="T2831" s="471"/>
      <c r="U2831" s="471"/>
      <c r="V2831" s="471"/>
      <c r="W2831" s="84"/>
      <c r="X2831" s="84"/>
      <c r="Y2831" s="84"/>
      <c r="Z2831" s="90"/>
      <c r="AA2831" s="91">
        <f>TRUNC(D2831*I2831*[186]기계경비적용기준!E18,0)</f>
        <v>20588</v>
      </c>
      <c r="AB2831" s="91"/>
      <c r="AC2831" s="91"/>
      <c r="AD2831" s="92" t="s">
        <v>4</v>
      </c>
    </row>
    <row r="2832" spans="2:30" ht="19.7" customHeight="1">
      <c r="B2832" s="88" t="s">
        <v>1451</v>
      </c>
      <c r="C2832" s="89" t="s">
        <v>4</v>
      </c>
      <c r="D2832" s="472">
        <v>1</v>
      </c>
      <c r="E2832" s="471"/>
      <c r="F2832" s="471"/>
      <c r="G2832" s="84" t="s">
        <v>98</v>
      </c>
      <c r="H2832" s="84" t="s">
        <v>594</v>
      </c>
      <c r="I2832" s="471">
        <f>[186]노임단가!L66</f>
        <v>98299</v>
      </c>
      <c r="J2832" s="471"/>
      <c r="K2832" s="471"/>
      <c r="L2832" s="471"/>
      <c r="M2832" s="84" t="s">
        <v>594</v>
      </c>
      <c r="N2832" s="471" t="s">
        <v>603</v>
      </c>
      <c r="O2832" s="471"/>
      <c r="P2832" s="471"/>
      <c r="Q2832" s="471"/>
      <c r="R2832" s="471"/>
      <c r="S2832" s="471"/>
      <c r="T2832" s="471"/>
      <c r="U2832" s="471"/>
      <c r="V2832" s="471"/>
      <c r="W2832" s="84"/>
      <c r="X2832" s="84"/>
      <c r="Y2832" s="84"/>
      <c r="Z2832" s="90"/>
      <c r="AA2832" s="91">
        <f>TRUNC(D2832*I2832*[186]기계경비적용기준!E18,0)</f>
        <v>20478</v>
      </c>
      <c r="AB2832" s="91"/>
      <c r="AC2832" s="91"/>
      <c r="AD2832" s="92" t="s">
        <v>4</v>
      </c>
    </row>
    <row r="2833" spans="2:30" ht="19.7" customHeight="1">
      <c r="B2833" s="88" t="s">
        <v>1452</v>
      </c>
      <c r="C2833" s="89" t="s">
        <v>4</v>
      </c>
      <c r="D2833" s="472">
        <v>1</v>
      </c>
      <c r="E2833" s="471"/>
      <c r="F2833" s="471"/>
      <c r="G2833" s="84" t="s">
        <v>98</v>
      </c>
      <c r="H2833" s="84" t="s">
        <v>594</v>
      </c>
      <c r="I2833" s="471">
        <f>[186]노임단가!L67</f>
        <v>83617</v>
      </c>
      <c r="J2833" s="471"/>
      <c r="K2833" s="471"/>
      <c r="L2833" s="471"/>
      <c r="M2833" s="84" t="s">
        <v>594</v>
      </c>
      <c r="N2833" s="471" t="s">
        <v>603</v>
      </c>
      <c r="O2833" s="471"/>
      <c r="P2833" s="471"/>
      <c r="Q2833" s="471"/>
      <c r="R2833" s="471"/>
      <c r="S2833" s="471"/>
      <c r="T2833" s="471"/>
      <c r="U2833" s="471"/>
      <c r="V2833" s="471"/>
      <c r="W2833" s="84"/>
      <c r="X2833" s="84"/>
      <c r="Y2833" s="84"/>
      <c r="Z2833" s="90"/>
      <c r="AA2833" s="91">
        <f>TRUNC(D2833*I2833*[186]기계경비적용기준!E18,0)</f>
        <v>17420</v>
      </c>
      <c r="AB2833" s="91"/>
      <c r="AC2833" s="91"/>
      <c r="AD2833" s="92" t="s">
        <v>4</v>
      </c>
    </row>
    <row r="2834" spans="2:30" ht="19.7" customHeight="1">
      <c r="B2834" s="88" t="s">
        <v>4</v>
      </c>
      <c r="C2834" s="89" t="s">
        <v>4</v>
      </c>
      <c r="D2834" s="84"/>
      <c r="E2834" s="84"/>
      <c r="F2834" s="84"/>
      <c r="G2834" s="84"/>
      <c r="H2834" s="84"/>
      <c r="I2834" s="84"/>
      <c r="J2834" s="84"/>
      <c r="K2834" s="84"/>
      <c r="L2834" s="84"/>
      <c r="M2834" s="84"/>
      <c r="N2834" s="84"/>
      <c r="O2834" s="84"/>
      <c r="P2834" s="84"/>
      <c r="Q2834" s="84"/>
      <c r="R2834" s="84"/>
      <c r="S2834" s="84"/>
      <c r="T2834" s="84"/>
      <c r="U2834" s="84"/>
      <c r="V2834" s="84"/>
      <c r="W2834" s="84"/>
      <c r="X2834" s="84"/>
      <c r="Y2834" s="84"/>
      <c r="Z2834" s="90"/>
      <c r="AA2834" s="91"/>
      <c r="AB2834" s="91"/>
      <c r="AC2834" s="91"/>
      <c r="AD2834" s="92" t="s">
        <v>4</v>
      </c>
    </row>
    <row r="2835" spans="2:30" ht="19.7" customHeight="1">
      <c r="B2835" s="82" t="s">
        <v>1689</v>
      </c>
      <c r="C2835" s="83" t="s">
        <v>1690</v>
      </c>
      <c r="D2835" s="84"/>
      <c r="E2835" s="84"/>
      <c r="F2835" s="84"/>
      <c r="G2835" s="84"/>
      <c r="H2835" s="84"/>
      <c r="I2835" s="84"/>
      <c r="J2835" s="84"/>
      <c r="K2835" s="84"/>
      <c r="L2835" s="84"/>
      <c r="M2835" s="84"/>
      <c r="N2835" s="84"/>
      <c r="O2835" s="84"/>
      <c r="P2835" s="84"/>
      <c r="Q2835" s="84"/>
      <c r="R2835" s="84"/>
      <c r="S2835" s="84"/>
      <c r="T2835" s="84"/>
      <c r="U2835" s="84"/>
      <c r="V2835" s="84"/>
      <c r="W2835" s="84"/>
      <c r="X2835" s="84"/>
      <c r="Y2835" s="84"/>
      <c r="Z2835" s="85" t="str">
        <f>TEXT(AA2835+AB2835+AC2835,"#,##0")</f>
        <v>584,755</v>
      </c>
      <c r="AA2835" s="86">
        <f>TRUNC(AA2836+AA2837+AA2838+AA2839+AA2840+AA2841)</f>
        <v>58486</v>
      </c>
      <c r="AB2835" s="86">
        <f>TRUNC(AB2836+AB2837+AB2838+AB2839+AB2840+AB2841)</f>
        <v>453661</v>
      </c>
      <c r="AC2835" s="86">
        <f>TRUNC(AC2836+AC2837+AC2838+AC2839+AC2840+AC2841)</f>
        <v>72608</v>
      </c>
      <c r="AD2835" s="87"/>
    </row>
    <row r="2836" spans="2:30" ht="19.7" customHeight="1">
      <c r="B2836" s="88" t="s">
        <v>685</v>
      </c>
      <c r="C2836" s="89" t="s">
        <v>4</v>
      </c>
      <c r="D2836" s="471">
        <v>929684000</v>
      </c>
      <c r="E2836" s="471"/>
      <c r="F2836" s="471"/>
      <c r="G2836" s="471"/>
      <c r="H2836" s="471"/>
      <c r="I2836" s="471" t="s">
        <v>605</v>
      </c>
      <c r="J2836" s="471"/>
      <c r="K2836" s="471">
        <v>781</v>
      </c>
      <c r="L2836" s="471"/>
      <c r="M2836" s="471"/>
      <c r="N2836" s="84" t="s">
        <v>594</v>
      </c>
      <c r="O2836" s="471" t="s">
        <v>595</v>
      </c>
      <c r="P2836" s="471"/>
      <c r="Q2836" s="471"/>
      <c r="R2836" s="84"/>
      <c r="S2836" s="84"/>
      <c r="T2836" s="84"/>
      <c r="U2836" s="84"/>
      <c r="V2836" s="84"/>
      <c r="W2836" s="84"/>
      <c r="X2836" s="84"/>
      <c r="Y2836" s="84"/>
      <c r="Z2836" s="90"/>
      <c r="AA2836" s="91"/>
      <c r="AB2836" s="91"/>
      <c r="AC2836" s="91">
        <f>TRUNC(D2836*K2836*0.0000001,0)</f>
        <v>72608</v>
      </c>
      <c r="AD2836" s="92" t="s">
        <v>4</v>
      </c>
    </row>
    <row r="2837" spans="2:30" ht="19.7" customHeight="1">
      <c r="B2837" s="88" t="s">
        <v>596</v>
      </c>
      <c r="C2837" s="89" t="s">
        <v>597</v>
      </c>
      <c r="D2837" s="470">
        <v>242.6</v>
      </c>
      <c r="E2837" s="471"/>
      <c r="F2837" s="471"/>
      <c r="G2837" s="471"/>
      <c r="H2837" s="84" t="s">
        <v>598</v>
      </c>
      <c r="I2837" s="84" t="s">
        <v>594</v>
      </c>
      <c r="J2837" s="471">
        <f>[186]자재단가!R6</f>
        <v>1496</v>
      </c>
      <c r="K2837" s="471"/>
      <c r="L2837" s="471"/>
      <c r="M2837" s="471"/>
      <c r="N2837" s="84"/>
      <c r="O2837" s="84"/>
      <c r="P2837" s="84"/>
      <c r="Q2837" s="84"/>
      <c r="R2837" s="84"/>
      <c r="S2837" s="84"/>
      <c r="T2837" s="84"/>
      <c r="U2837" s="84"/>
      <c r="V2837" s="84"/>
      <c r="W2837" s="84"/>
      <c r="X2837" s="84"/>
      <c r="Y2837" s="84"/>
      <c r="Z2837" s="90"/>
      <c r="AA2837" s="91"/>
      <c r="AB2837" s="91">
        <f>TRUNC(D2837*J2837,0)</f>
        <v>362929</v>
      </c>
      <c r="AC2837" s="91"/>
      <c r="AD2837" s="92" t="s">
        <v>4</v>
      </c>
    </row>
    <row r="2838" spans="2:30" ht="19.7" customHeight="1">
      <c r="B2838" s="88" t="s">
        <v>822</v>
      </c>
      <c r="C2838" s="89" t="s">
        <v>600</v>
      </c>
      <c r="D2838" s="470">
        <v>25</v>
      </c>
      <c r="E2838" s="471"/>
      <c r="F2838" s="471"/>
      <c r="G2838" s="471"/>
      <c r="H2838" s="84" t="s">
        <v>601</v>
      </c>
      <c r="I2838" s="84" t="s">
        <v>594</v>
      </c>
      <c r="J2838" s="471">
        <f>AB2837</f>
        <v>362929</v>
      </c>
      <c r="K2838" s="471"/>
      <c r="L2838" s="471"/>
      <c r="M2838" s="471"/>
      <c r="N2838" s="84"/>
      <c r="O2838" s="84"/>
      <c r="P2838" s="84"/>
      <c r="Q2838" s="84"/>
      <c r="R2838" s="84"/>
      <c r="S2838" s="84"/>
      <c r="T2838" s="84"/>
      <c r="U2838" s="84"/>
      <c r="V2838" s="84"/>
      <c r="W2838" s="84"/>
      <c r="X2838" s="84"/>
      <c r="Y2838" s="84"/>
      <c r="Z2838" s="90"/>
      <c r="AA2838" s="91"/>
      <c r="AB2838" s="91">
        <f>TRUNC(D2838/100*J2838,0)</f>
        <v>90732</v>
      </c>
      <c r="AC2838" s="91"/>
      <c r="AD2838" s="92" t="s">
        <v>4</v>
      </c>
    </row>
    <row r="2839" spans="2:30" ht="19.7" customHeight="1">
      <c r="B2839" s="88" t="s">
        <v>1450</v>
      </c>
      <c r="C2839" s="89" t="s">
        <v>4</v>
      </c>
      <c r="D2839" s="472">
        <v>1</v>
      </c>
      <c r="E2839" s="471"/>
      <c r="F2839" s="471"/>
      <c r="G2839" s="84" t="s">
        <v>98</v>
      </c>
      <c r="H2839" s="84" t="s">
        <v>594</v>
      </c>
      <c r="I2839" s="471">
        <f>[186]노임단가!L63</f>
        <v>98825</v>
      </c>
      <c r="J2839" s="471"/>
      <c r="K2839" s="471"/>
      <c r="L2839" s="471"/>
      <c r="M2839" s="84" t="s">
        <v>594</v>
      </c>
      <c r="N2839" s="471" t="s">
        <v>603</v>
      </c>
      <c r="O2839" s="471"/>
      <c r="P2839" s="471"/>
      <c r="Q2839" s="471"/>
      <c r="R2839" s="471"/>
      <c r="S2839" s="471"/>
      <c r="T2839" s="471"/>
      <c r="U2839" s="471"/>
      <c r="V2839" s="471"/>
      <c r="W2839" s="84"/>
      <c r="X2839" s="84"/>
      <c r="Y2839" s="84"/>
      <c r="Z2839" s="90"/>
      <c r="AA2839" s="91">
        <f>TRUNC(D2839*I2839*[186]기계경비적용기준!E18,0)</f>
        <v>20588</v>
      </c>
      <c r="AB2839" s="91"/>
      <c r="AC2839" s="91"/>
      <c r="AD2839" s="92" t="s">
        <v>4</v>
      </c>
    </row>
    <row r="2840" spans="2:30" ht="19.7" customHeight="1">
      <c r="B2840" s="88" t="s">
        <v>1451</v>
      </c>
      <c r="C2840" s="89" t="s">
        <v>4</v>
      </c>
      <c r="D2840" s="472">
        <v>1</v>
      </c>
      <c r="E2840" s="471"/>
      <c r="F2840" s="471"/>
      <c r="G2840" s="84" t="s">
        <v>98</v>
      </c>
      <c r="H2840" s="84" t="s">
        <v>594</v>
      </c>
      <c r="I2840" s="471">
        <f>[186]노임단가!L66</f>
        <v>98299</v>
      </c>
      <c r="J2840" s="471"/>
      <c r="K2840" s="471"/>
      <c r="L2840" s="471"/>
      <c r="M2840" s="84" t="s">
        <v>594</v>
      </c>
      <c r="N2840" s="471" t="s">
        <v>603</v>
      </c>
      <c r="O2840" s="471"/>
      <c r="P2840" s="471"/>
      <c r="Q2840" s="471"/>
      <c r="R2840" s="471"/>
      <c r="S2840" s="471"/>
      <c r="T2840" s="471"/>
      <c r="U2840" s="471"/>
      <c r="V2840" s="471"/>
      <c r="W2840" s="84"/>
      <c r="X2840" s="84"/>
      <c r="Y2840" s="84"/>
      <c r="Z2840" s="90"/>
      <c r="AA2840" s="91">
        <f>TRUNC(D2840*I2840*[186]기계경비적용기준!E18,0)</f>
        <v>20478</v>
      </c>
      <c r="AB2840" s="91"/>
      <c r="AC2840" s="91"/>
      <c r="AD2840" s="92" t="s">
        <v>4</v>
      </c>
    </row>
    <row r="2841" spans="2:30" ht="19.7" customHeight="1">
      <c r="B2841" s="88" t="s">
        <v>1452</v>
      </c>
      <c r="C2841" s="89" t="s">
        <v>4</v>
      </c>
      <c r="D2841" s="472">
        <v>1</v>
      </c>
      <c r="E2841" s="471"/>
      <c r="F2841" s="471"/>
      <c r="G2841" s="84" t="s">
        <v>98</v>
      </c>
      <c r="H2841" s="84" t="s">
        <v>594</v>
      </c>
      <c r="I2841" s="471">
        <f>[186]노임단가!L67</f>
        <v>83617</v>
      </c>
      <c r="J2841" s="471"/>
      <c r="K2841" s="471"/>
      <c r="L2841" s="471"/>
      <c r="M2841" s="84" t="s">
        <v>594</v>
      </c>
      <c r="N2841" s="471" t="s">
        <v>603</v>
      </c>
      <c r="O2841" s="471"/>
      <c r="P2841" s="471"/>
      <c r="Q2841" s="471"/>
      <c r="R2841" s="471"/>
      <c r="S2841" s="471"/>
      <c r="T2841" s="471"/>
      <c r="U2841" s="471"/>
      <c r="V2841" s="471"/>
      <c r="W2841" s="84"/>
      <c r="X2841" s="84"/>
      <c r="Y2841" s="84"/>
      <c r="Z2841" s="90"/>
      <c r="AA2841" s="91">
        <f>TRUNC(D2841*I2841*[186]기계경비적용기준!E18,0)</f>
        <v>17420</v>
      </c>
      <c r="AB2841" s="91"/>
      <c r="AC2841" s="91"/>
      <c r="AD2841" s="92" t="s">
        <v>4</v>
      </c>
    </row>
    <row r="2842" spans="2:30" ht="19.7" customHeight="1">
      <c r="B2842" s="88" t="s">
        <v>4</v>
      </c>
      <c r="C2842" s="89" t="s">
        <v>4</v>
      </c>
      <c r="D2842" s="84"/>
      <c r="E2842" s="84"/>
      <c r="F2842" s="84"/>
      <c r="G2842" s="84"/>
      <c r="H2842" s="84"/>
      <c r="I2842" s="84"/>
      <c r="J2842" s="84"/>
      <c r="K2842" s="84"/>
      <c r="L2842" s="84"/>
      <c r="M2842" s="84"/>
      <c r="N2842" s="84"/>
      <c r="O2842" s="84"/>
      <c r="P2842" s="84"/>
      <c r="Q2842" s="84"/>
      <c r="R2842" s="84"/>
      <c r="S2842" s="84"/>
      <c r="T2842" s="84"/>
      <c r="U2842" s="84"/>
      <c r="V2842" s="84"/>
      <c r="W2842" s="84"/>
      <c r="X2842" s="84"/>
      <c r="Y2842" s="84"/>
      <c r="Z2842" s="90"/>
      <c r="AA2842" s="91"/>
      <c r="AB2842" s="91"/>
      <c r="AC2842" s="91"/>
      <c r="AD2842" s="92" t="s">
        <v>4</v>
      </c>
    </row>
    <row r="2843" spans="2:30" ht="19.7" customHeight="1">
      <c r="B2843" s="107" t="s">
        <v>1691</v>
      </c>
      <c r="C2843" s="108" t="s">
        <v>1692</v>
      </c>
      <c r="D2843" s="103"/>
      <c r="E2843" s="103"/>
      <c r="F2843" s="103"/>
      <c r="G2843" s="103"/>
      <c r="H2843" s="103"/>
      <c r="I2843" s="103"/>
      <c r="J2843" s="103"/>
      <c r="K2843" s="103"/>
      <c r="L2843" s="103"/>
      <c r="M2843" s="103"/>
      <c r="N2843" s="103"/>
      <c r="O2843" s="103"/>
      <c r="P2843" s="103"/>
      <c r="Q2843" s="103"/>
      <c r="R2843" s="103"/>
      <c r="S2843" s="103"/>
      <c r="T2843" s="103"/>
      <c r="U2843" s="103"/>
      <c r="V2843" s="103"/>
      <c r="W2843" s="103"/>
      <c r="X2843" s="103"/>
      <c r="Y2843" s="103"/>
      <c r="Z2843" s="109" t="str">
        <f>TEXT(AA2843+AB2843+AC2843,"#,##0")</f>
        <v>622,105</v>
      </c>
      <c r="AA2843" s="110">
        <f>TRUNC(AA2844+AA2845+AA2846+AA2847+AA2848+AA2849)</f>
        <v>58486</v>
      </c>
      <c r="AB2843" s="110">
        <f>TRUNC(AB2844+AB2845+AB2846+AB2847+AB2848+AB2849)</f>
        <v>485825</v>
      </c>
      <c r="AC2843" s="110">
        <f>TRUNC(AC2844+AC2845+AC2846+AC2847+AC2848+AC2849)</f>
        <v>77794</v>
      </c>
      <c r="AD2843" s="111"/>
    </row>
    <row r="2844" spans="2:30" ht="19.7" customHeight="1">
      <c r="B2844" s="88" t="s">
        <v>685</v>
      </c>
      <c r="C2844" s="89" t="s">
        <v>4</v>
      </c>
      <c r="D2844" s="471">
        <v>996090000</v>
      </c>
      <c r="E2844" s="471"/>
      <c r="F2844" s="471"/>
      <c r="G2844" s="471"/>
      <c r="H2844" s="471"/>
      <c r="I2844" s="471" t="s">
        <v>605</v>
      </c>
      <c r="J2844" s="471"/>
      <c r="K2844" s="471">
        <v>781</v>
      </c>
      <c r="L2844" s="471"/>
      <c r="M2844" s="471"/>
      <c r="N2844" s="84" t="s">
        <v>594</v>
      </c>
      <c r="O2844" s="471" t="s">
        <v>595</v>
      </c>
      <c r="P2844" s="471"/>
      <c r="Q2844" s="471"/>
      <c r="R2844" s="84"/>
      <c r="S2844" s="84"/>
      <c r="T2844" s="84"/>
      <c r="U2844" s="84"/>
      <c r="V2844" s="84"/>
      <c r="W2844" s="84"/>
      <c r="X2844" s="84"/>
      <c r="Y2844" s="84"/>
      <c r="Z2844" s="90"/>
      <c r="AA2844" s="91"/>
      <c r="AB2844" s="91"/>
      <c r="AC2844" s="91">
        <f>TRUNC(D2844*K2844*0.0000001,0)</f>
        <v>77794</v>
      </c>
      <c r="AD2844" s="92" t="s">
        <v>4</v>
      </c>
    </row>
    <row r="2845" spans="2:30" ht="19.7" customHeight="1">
      <c r="B2845" s="88" t="s">
        <v>596</v>
      </c>
      <c r="C2845" s="89" t="s">
        <v>597</v>
      </c>
      <c r="D2845" s="470">
        <v>259.8</v>
      </c>
      <c r="E2845" s="471"/>
      <c r="F2845" s="471"/>
      <c r="G2845" s="471"/>
      <c r="H2845" s="84" t="s">
        <v>598</v>
      </c>
      <c r="I2845" s="84" t="s">
        <v>594</v>
      </c>
      <c r="J2845" s="471">
        <f>[186]자재단가!R6</f>
        <v>1496</v>
      </c>
      <c r="K2845" s="471"/>
      <c r="L2845" s="471"/>
      <c r="M2845" s="471"/>
      <c r="N2845" s="84"/>
      <c r="O2845" s="84"/>
      <c r="P2845" s="84"/>
      <c r="Q2845" s="84"/>
      <c r="R2845" s="84"/>
      <c r="S2845" s="84"/>
      <c r="T2845" s="84"/>
      <c r="U2845" s="84"/>
      <c r="V2845" s="84"/>
      <c r="W2845" s="84"/>
      <c r="X2845" s="84"/>
      <c r="Y2845" s="84"/>
      <c r="Z2845" s="90"/>
      <c r="AA2845" s="91"/>
      <c r="AB2845" s="91">
        <f>TRUNC(D2845*J2845,0)</f>
        <v>388660</v>
      </c>
      <c r="AC2845" s="91"/>
      <c r="AD2845" s="92" t="s">
        <v>4</v>
      </c>
    </row>
    <row r="2846" spans="2:30" ht="19.7" customHeight="1">
      <c r="B2846" s="88" t="s">
        <v>822</v>
      </c>
      <c r="C2846" s="89" t="s">
        <v>600</v>
      </c>
      <c r="D2846" s="470">
        <v>25</v>
      </c>
      <c r="E2846" s="471"/>
      <c r="F2846" s="471"/>
      <c r="G2846" s="471"/>
      <c r="H2846" s="84" t="s">
        <v>601</v>
      </c>
      <c r="I2846" s="84" t="s">
        <v>594</v>
      </c>
      <c r="J2846" s="471">
        <f>AB2845</f>
        <v>388660</v>
      </c>
      <c r="K2846" s="471"/>
      <c r="L2846" s="471"/>
      <c r="M2846" s="471"/>
      <c r="N2846" s="84"/>
      <c r="O2846" s="84"/>
      <c r="P2846" s="84"/>
      <c r="Q2846" s="84"/>
      <c r="R2846" s="84"/>
      <c r="S2846" s="84"/>
      <c r="T2846" s="84"/>
      <c r="U2846" s="84"/>
      <c r="V2846" s="84"/>
      <c r="W2846" s="84"/>
      <c r="X2846" s="84"/>
      <c r="Y2846" s="84"/>
      <c r="Z2846" s="90"/>
      <c r="AA2846" s="91"/>
      <c r="AB2846" s="91">
        <f>TRUNC(D2846/100*J2846,0)</f>
        <v>97165</v>
      </c>
      <c r="AC2846" s="91"/>
      <c r="AD2846" s="92" t="s">
        <v>4</v>
      </c>
    </row>
    <row r="2847" spans="2:30" ht="19.7" customHeight="1">
      <c r="B2847" s="88" t="s">
        <v>1450</v>
      </c>
      <c r="C2847" s="89" t="s">
        <v>4</v>
      </c>
      <c r="D2847" s="472">
        <v>1</v>
      </c>
      <c r="E2847" s="471"/>
      <c r="F2847" s="471"/>
      <c r="G2847" s="84" t="s">
        <v>98</v>
      </c>
      <c r="H2847" s="84" t="s">
        <v>594</v>
      </c>
      <c r="I2847" s="471">
        <f>[186]노임단가!L63</f>
        <v>98825</v>
      </c>
      <c r="J2847" s="471"/>
      <c r="K2847" s="471"/>
      <c r="L2847" s="471"/>
      <c r="M2847" s="84" t="s">
        <v>594</v>
      </c>
      <c r="N2847" s="471" t="s">
        <v>603</v>
      </c>
      <c r="O2847" s="471"/>
      <c r="P2847" s="471"/>
      <c r="Q2847" s="471"/>
      <c r="R2847" s="471"/>
      <c r="S2847" s="471"/>
      <c r="T2847" s="471"/>
      <c r="U2847" s="471"/>
      <c r="V2847" s="471"/>
      <c r="W2847" s="84"/>
      <c r="X2847" s="84"/>
      <c r="Y2847" s="84"/>
      <c r="Z2847" s="90"/>
      <c r="AA2847" s="91">
        <f>TRUNC(D2847*I2847*[186]기계경비적용기준!E18,0)</f>
        <v>20588</v>
      </c>
      <c r="AB2847" s="91"/>
      <c r="AC2847" s="91"/>
      <c r="AD2847" s="92" t="s">
        <v>4</v>
      </c>
    </row>
    <row r="2848" spans="2:30" ht="19.7" customHeight="1">
      <c r="B2848" s="88" t="s">
        <v>1451</v>
      </c>
      <c r="C2848" s="89" t="s">
        <v>4</v>
      </c>
      <c r="D2848" s="472">
        <v>1</v>
      </c>
      <c r="E2848" s="471"/>
      <c r="F2848" s="471"/>
      <c r="G2848" s="84" t="s">
        <v>98</v>
      </c>
      <c r="H2848" s="84" t="s">
        <v>594</v>
      </c>
      <c r="I2848" s="471">
        <f>[186]노임단가!L66</f>
        <v>98299</v>
      </c>
      <c r="J2848" s="471"/>
      <c r="K2848" s="471"/>
      <c r="L2848" s="471"/>
      <c r="M2848" s="84" t="s">
        <v>594</v>
      </c>
      <c r="N2848" s="471" t="s">
        <v>603</v>
      </c>
      <c r="O2848" s="471"/>
      <c r="P2848" s="471"/>
      <c r="Q2848" s="471"/>
      <c r="R2848" s="471"/>
      <c r="S2848" s="471"/>
      <c r="T2848" s="471"/>
      <c r="U2848" s="471"/>
      <c r="V2848" s="471"/>
      <c r="W2848" s="84"/>
      <c r="X2848" s="84"/>
      <c r="Y2848" s="84"/>
      <c r="Z2848" s="90"/>
      <c r="AA2848" s="91">
        <f>TRUNC(D2848*I2848*[186]기계경비적용기준!E18,0)</f>
        <v>20478</v>
      </c>
      <c r="AB2848" s="91"/>
      <c r="AC2848" s="91"/>
      <c r="AD2848" s="92" t="s">
        <v>4</v>
      </c>
    </row>
    <row r="2849" spans="2:30" ht="19.7" customHeight="1">
      <c r="B2849" s="88" t="s">
        <v>1452</v>
      </c>
      <c r="C2849" s="89" t="s">
        <v>4</v>
      </c>
      <c r="D2849" s="472">
        <v>1</v>
      </c>
      <c r="E2849" s="471"/>
      <c r="F2849" s="471"/>
      <c r="G2849" s="84" t="s">
        <v>98</v>
      </c>
      <c r="H2849" s="84" t="s">
        <v>594</v>
      </c>
      <c r="I2849" s="471">
        <f>[186]노임단가!L67</f>
        <v>83617</v>
      </c>
      <c r="J2849" s="471"/>
      <c r="K2849" s="471"/>
      <c r="L2849" s="471"/>
      <c r="M2849" s="84" t="s">
        <v>594</v>
      </c>
      <c r="N2849" s="471" t="s">
        <v>603</v>
      </c>
      <c r="O2849" s="471"/>
      <c r="P2849" s="471"/>
      <c r="Q2849" s="471"/>
      <c r="R2849" s="471"/>
      <c r="S2849" s="471"/>
      <c r="T2849" s="471"/>
      <c r="U2849" s="471"/>
      <c r="V2849" s="471"/>
      <c r="W2849" s="84"/>
      <c r="X2849" s="84"/>
      <c r="Y2849" s="84"/>
      <c r="Z2849" s="90"/>
      <c r="AA2849" s="91">
        <f>TRUNC(D2849*I2849*[186]기계경비적용기준!E18,0)</f>
        <v>17420</v>
      </c>
      <c r="AB2849" s="91"/>
      <c r="AC2849" s="91"/>
      <c r="AD2849" s="92" t="s">
        <v>4</v>
      </c>
    </row>
    <row r="2850" spans="2:30" ht="19.7" customHeight="1">
      <c r="B2850" s="88" t="s">
        <v>4</v>
      </c>
      <c r="C2850" s="89" t="s">
        <v>4</v>
      </c>
      <c r="D2850" s="84"/>
      <c r="E2850" s="84"/>
      <c r="F2850" s="84"/>
      <c r="G2850" s="84"/>
      <c r="H2850" s="84"/>
      <c r="I2850" s="84"/>
      <c r="J2850" s="84"/>
      <c r="K2850" s="84"/>
      <c r="L2850" s="84"/>
      <c r="M2850" s="84"/>
      <c r="N2850" s="84"/>
      <c r="O2850" s="84"/>
      <c r="P2850" s="84"/>
      <c r="Q2850" s="84"/>
      <c r="R2850" s="84"/>
      <c r="S2850" s="84"/>
      <c r="T2850" s="84"/>
      <c r="U2850" s="84"/>
      <c r="V2850" s="84"/>
      <c r="W2850" s="84"/>
      <c r="X2850" s="84"/>
      <c r="Y2850" s="84"/>
      <c r="Z2850" s="90"/>
      <c r="AA2850" s="91"/>
      <c r="AB2850" s="91"/>
      <c r="AC2850" s="91"/>
      <c r="AD2850" s="92" t="s">
        <v>4</v>
      </c>
    </row>
    <row r="2851" spans="2:30" ht="19.7" customHeight="1">
      <c r="B2851" s="82" t="s">
        <v>1693</v>
      </c>
      <c r="C2851" s="83" t="s">
        <v>1694</v>
      </c>
      <c r="D2851" s="84"/>
      <c r="E2851" s="84"/>
      <c r="F2851" s="84"/>
      <c r="G2851" s="84"/>
      <c r="H2851" s="84"/>
      <c r="I2851" s="84"/>
      <c r="J2851" s="84"/>
      <c r="K2851" s="84"/>
      <c r="L2851" s="84"/>
      <c r="M2851" s="84"/>
      <c r="N2851" s="84"/>
      <c r="O2851" s="84"/>
      <c r="P2851" s="84"/>
      <c r="Q2851" s="84"/>
      <c r="R2851" s="84"/>
      <c r="S2851" s="84"/>
      <c r="T2851" s="84"/>
      <c r="U2851" s="84"/>
      <c r="V2851" s="84"/>
      <c r="W2851" s="84"/>
      <c r="X2851" s="84"/>
      <c r="Y2851" s="84"/>
      <c r="Z2851" s="85" t="str">
        <f>TEXT(AA2851+AB2851+AC2851,"#,##0")</f>
        <v>659,268</v>
      </c>
      <c r="AA2851" s="86">
        <f>TRUNC(AA2852+AA2853+AA2854+AA2855+AA2856+AA2857)</f>
        <v>58486</v>
      </c>
      <c r="AB2851" s="86">
        <f>TRUNC(AB2852+AB2853+AB2854+AB2855+AB2856+AB2857)</f>
        <v>517802</v>
      </c>
      <c r="AC2851" s="86">
        <f>TRUNC(AC2852+AC2853+AC2854+AC2855+AC2856+AC2857)</f>
        <v>82980</v>
      </c>
      <c r="AD2851" s="87"/>
    </row>
    <row r="2852" spans="2:30" ht="19.7" customHeight="1">
      <c r="B2852" s="88" t="s">
        <v>685</v>
      </c>
      <c r="C2852" s="89" t="s">
        <v>4</v>
      </c>
      <c r="D2852" s="471">
        <v>1062496000</v>
      </c>
      <c r="E2852" s="471"/>
      <c r="F2852" s="471"/>
      <c r="G2852" s="471"/>
      <c r="H2852" s="471"/>
      <c r="I2852" s="471" t="s">
        <v>605</v>
      </c>
      <c r="J2852" s="471"/>
      <c r="K2852" s="471">
        <v>781</v>
      </c>
      <c r="L2852" s="471"/>
      <c r="M2852" s="471"/>
      <c r="N2852" s="84" t="s">
        <v>594</v>
      </c>
      <c r="O2852" s="471" t="s">
        <v>595</v>
      </c>
      <c r="P2852" s="471"/>
      <c r="Q2852" s="471"/>
      <c r="R2852" s="84"/>
      <c r="S2852" s="84"/>
      <c r="T2852" s="84"/>
      <c r="U2852" s="84"/>
      <c r="V2852" s="84"/>
      <c r="W2852" s="84"/>
      <c r="X2852" s="84"/>
      <c r="Y2852" s="84"/>
      <c r="Z2852" s="90"/>
      <c r="AA2852" s="91"/>
      <c r="AB2852" s="91"/>
      <c r="AC2852" s="91">
        <f>TRUNC(D2852*K2852*0.0000001,0)</f>
        <v>82980</v>
      </c>
      <c r="AD2852" s="92" t="s">
        <v>4</v>
      </c>
    </row>
    <row r="2853" spans="2:30" ht="19.7" customHeight="1">
      <c r="B2853" s="88" t="s">
        <v>596</v>
      </c>
      <c r="C2853" s="89" t="s">
        <v>597</v>
      </c>
      <c r="D2853" s="470">
        <v>276.89999999999998</v>
      </c>
      <c r="E2853" s="471"/>
      <c r="F2853" s="471"/>
      <c r="G2853" s="471"/>
      <c r="H2853" s="84" t="s">
        <v>598</v>
      </c>
      <c r="I2853" s="84" t="s">
        <v>594</v>
      </c>
      <c r="J2853" s="471">
        <f>[186]자재단가!R6</f>
        <v>1496</v>
      </c>
      <c r="K2853" s="471"/>
      <c r="L2853" s="471"/>
      <c r="M2853" s="471"/>
      <c r="N2853" s="84"/>
      <c r="O2853" s="84"/>
      <c r="P2853" s="84"/>
      <c r="Q2853" s="84"/>
      <c r="R2853" s="84"/>
      <c r="S2853" s="84"/>
      <c r="T2853" s="84"/>
      <c r="U2853" s="84"/>
      <c r="V2853" s="84"/>
      <c r="W2853" s="84"/>
      <c r="X2853" s="84"/>
      <c r="Y2853" s="84"/>
      <c r="Z2853" s="90"/>
      <c r="AA2853" s="91"/>
      <c r="AB2853" s="91">
        <f>TRUNC(D2853*J2853,0)</f>
        <v>414242</v>
      </c>
      <c r="AC2853" s="91"/>
      <c r="AD2853" s="92" t="s">
        <v>4</v>
      </c>
    </row>
    <row r="2854" spans="2:30" ht="19.7" customHeight="1">
      <c r="B2854" s="88" t="s">
        <v>822</v>
      </c>
      <c r="C2854" s="89" t="s">
        <v>600</v>
      </c>
      <c r="D2854" s="470">
        <v>25</v>
      </c>
      <c r="E2854" s="471"/>
      <c r="F2854" s="471"/>
      <c r="G2854" s="471"/>
      <c r="H2854" s="84" t="s">
        <v>601</v>
      </c>
      <c r="I2854" s="84" t="s">
        <v>594</v>
      </c>
      <c r="J2854" s="471">
        <f>AB2853</f>
        <v>414242</v>
      </c>
      <c r="K2854" s="471"/>
      <c r="L2854" s="471"/>
      <c r="M2854" s="471"/>
      <c r="N2854" s="84"/>
      <c r="O2854" s="84"/>
      <c r="P2854" s="84"/>
      <c r="Q2854" s="84"/>
      <c r="R2854" s="84"/>
      <c r="S2854" s="84"/>
      <c r="T2854" s="84"/>
      <c r="U2854" s="84"/>
      <c r="V2854" s="84"/>
      <c r="W2854" s="84"/>
      <c r="X2854" s="84"/>
      <c r="Y2854" s="84"/>
      <c r="Z2854" s="90"/>
      <c r="AA2854" s="91"/>
      <c r="AB2854" s="91">
        <f>TRUNC(D2854/100*J2854,0)</f>
        <v>103560</v>
      </c>
      <c r="AC2854" s="91"/>
      <c r="AD2854" s="92" t="s">
        <v>4</v>
      </c>
    </row>
    <row r="2855" spans="2:30" ht="19.7" customHeight="1">
      <c r="B2855" s="88" t="s">
        <v>1450</v>
      </c>
      <c r="C2855" s="89" t="s">
        <v>4</v>
      </c>
      <c r="D2855" s="472">
        <v>1</v>
      </c>
      <c r="E2855" s="471"/>
      <c r="F2855" s="471"/>
      <c r="G2855" s="84" t="s">
        <v>98</v>
      </c>
      <c r="H2855" s="84" t="s">
        <v>594</v>
      </c>
      <c r="I2855" s="471">
        <f>[186]노임단가!L63</f>
        <v>98825</v>
      </c>
      <c r="J2855" s="471"/>
      <c r="K2855" s="471"/>
      <c r="L2855" s="471"/>
      <c r="M2855" s="84" t="s">
        <v>594</v>
      </c>
      <c r="N2855" s="471" t="s">
        <v>603</v>
      </c>
      <c r="O2855" s="471"/>
      <c r="P2855" s="471"/>
      <c r="Q2855" s="471"/>
      <c r="R2855" s="471"/>
      <c r="S2855" s="471"/>
      <c r="T2855" s="471"/>
      <c r="U2855" s="471"/>
      <c r="V2855" s="471"/>
      <c r="W2855" s="84"/>
      <c r="X2855" s="84"/>
      <c r="Y2855" s="84"/>
      <c r="Z2855" s="90"/>
      <c r="AA2855" s="91">
        <f>TRUNC(D2855*I2855*[186]기계경비적용기준!E18,0)</f>
        <v>20588</v>
      </c>
      <c r="AB2855" s="91"/>
      <c r="AC2855" s="91"/>
      <c r="AD2855" s="92" t="s">
        <v>4</v>
      </c>
    </row>
    <row r="2856" spans="2:30" ht="19.7" customHeight="1">
      <c r="B2856" s="88" t="s">
        <v>1451</v>
      </c>
      <c r="C2856" s="89" t="s">
        <v>4</v>
      </c>
      <c r="D2856" s="472">
        <v>1</v>
      </c>
      <c r="E2856" s="471"/>
      <c r="F2856" s="471"/>
      <c r="G2856" s="84" t="s">
        <v>98</v>
      </c>
      <c r="H2856" s="84" t="s">
        <v>594</v>
      </c>
      <c r="I2856" s="471">
        <f>[186]노임단가!L66</f>
        <v>98299</v>
      </c>
      <c r="J2856" s="471"/>
      <c r="K2856" s="471"/>
      <c r="L2856" s="471"/>
      <c r="M2856" s="84" t="s">
        <v>594</v>
      </c>
      <c r="N2856" s="471" t="s">
        <v>603</v>
      </c>
      <c r="O2856" s="471"/>
      <c r="P2856" s="471"/>
      <c r="Q2856" s="471"/>
      <c r="R2856" s="471"/>
      <c r="S2856" s="471"/>
      <c r="T2856" s="471"/>
      <c r="U2856" s="471"/>
      <c r="V2856" s="471"/>
      <c r="W2856" s="84"/>
      <c r="X2856" s="84"/>
      <c r="Y2856" s="84"/>
      <c r="Z2856" s="90"/>
      <c r="AA2856" s="91">
        <f>TRUNC(D2856*I2856*[186]기계경비적용기준!E18,0)</f>
        <v>20478</v>
      </c>
      <c r="AB2856" s="91"/>
      <c r="AC2856" s="91"/>
      <c r="AD2856" s="92" t="s">
        <v>4</v>
      </c>
    </row>
    <row r="2857" spans="2:30" ht="19.7" customHeight="1">
      <c r="B2857" s="88" t="s">
        <v>1452</v>
      </c>
      <c r="C2857" s="89" t="s">
        <v>4</v>
      </c>
      <c r="D2857" s="472">
        <v>1</v>
      </c>
      <c r="E2857" s="471"/>
      <c r="F2857" s="471"/>
      <c r="G2857" s="84" t="s">
        <v>98</v>
      </c>
      <c r="H2857" s="84" t="s">
        <v>594</v>
      </c>
      <c r="I2857" s="471">
        <f>[186]노임단가!L67</f>
        <v>83617</v>
      </c>
      <c r="J2857" s="471"/>
      <c r="K2857" s="471"/>
      <c r="L2857" s="471"/>
      <c r="M2857" s="84" t="s">
        <v>594</v>
      </c>
      <c r="N2857" s="471" t="s">
        <v>603</v>
      </c>
      <c r="O2857" s="471"/>
      <c r="P2857" s="471"/>
      <c r="Q2857" s="471"/>
      <c r="R2857" s="471"/>
      <c r="S2857" s="471"/>
      <c r="T2857" s="471"/>
      <c r="U2857" s="471"/>
      <c r="V2857" s="471"/>
      <c r="W2857" s="84"/>
      <c r="X2857" s="84"/>
      <c r="Y2857" s="84"/>
      <c r="Z2857" s="90"/>
      <c r="AA2857" s="91">
        <f>TRUNC(D2857*I2857*[186]기계경비적용기준!E18,0)</f>
        <v>17420</v>
      </c>
      <c r="AB2857" s="91"/>
      <c r="AC2857" s="91"/>
      <c r="AD2857" s="92" t="s">
        <v>4</v>
      </c>
    </row>
    <row r="2858" spans="2:30" ht="19.7" customHeight="1">
      <c r="B2858" s="88" t="s">
        <v>4</v>
      </c>
      <c r="C2858" s="89" t="s">
        <v>4</v>
      </c>
      <c r="D2858" s="84"/>
      <c r="E2858" s="84"/>
      <c r="F2858" s="84"/>
      <c r="G2858" s="84"/>
      <c r="H2858" s="84"/>
      <c r="I2858" s="84"/>
      <c r="J2858" s="84"/>
      <c r="K2858" s="84"/>
      <c r="L2858" s="84"/>
      <c r="M2858" s="84"/>
      <c r="N2858" s="84"/>
      <c r="O2858" s="84"/>
      <c r="P2858" s="84"/>
      <c r="Q2858" s="84"/>
      <c r="R2858" s="84"/>
      <c r="S2858" s="84"/>
      <c r="T2858" s="84"/>
      <c r="U2858" s="84"/>
      <c r="V2858" s="84"/>
      <c r="W2858" s="84"/>
      <c r="X2858" s="84"/>
      <c r="Y2858" s="84"/>
      <c r="Z2858" s="90"/>
      <c r="AA2858" s="91"/>
      <c r="AB2858" s="91"/>
      <c r="AC2858" s="91"/>
      <c r="AD2858" s="92" t="s">
        <v>4</v>
      </c>
    </row>
    <row r="2859" spans="2:30" ht="19.7" customHeight="1">
      <c r="B2859" s="82" t="s">
        <v>1695</v>
      </c>
      <c r="C2859" s="83" t="s">
        <v>1696</v>
      </c>
      <c r="D2859" s="84"/>
      <c r="E2859" s="84"/>
      <c r="F2859" s="84"/>
      <c r="G2859" s="84"/>
      <c r="H2859" s="84"/>
      <c r="I2859" s="84"/>
      <c r="J2859" s="84"/>
      <c r="K2859" s="84"/>
      <c r="L2859" s="84"/>
      <c r="M2859" s="84"/>
      <c r="N2859" s="84"/>
      <c r="O2859" s="84"/>
      <c r="P2859" s="84"/>
      <c r="Q2859" s="84"/>
      <c r="R2859" s="84"/>
      <c r="S2859" s="84"/>
      <c r="T2859" s="84"/>
      <c r="U2859" s="84"/>
      <c r="V2859" s="84"/>
      <c r="W2859" s="84"/>
      <c r="X2859" s="84"/>
      <c r="Y2859" s="84"/>
      <c r="Z2859" s="85" t="str">
        <f>TEXT(AA2859+AB2859+AC2859,"#,##0")</f>
        <v>6,578</v>
      </c>
      <c r="AA2859" s="86">
        <f>TRUNC(AA2860+AA2861)</f>
        <v>0</v>
      </c>
      <c r="AB2859" s="86">
        <f>TRUNC(AB2860+AB2861)</f>
        <v>257</v>
      </c>
      <c r="AC2859" s="86">
        <f>TRUNC(AC2860+AC2861)</f>
        <v>6321</v>
      </c>
      <c r="AD2859" s="87"/>
    </row>
    <row r="2860" spans="2:30" ht="19.7" customHeight="1">
      <c r="B2860" s="88" t="s">
        <v>685</v>
      </c>
      <c r="C2860" s="89" t="s">
        <v>4</v>
      </c>
      <c r="D2860" s="471">
        <v>13517000</v>
      </c>
      <c r="E2860" s="471"/>
      <c r="F2860" s="471"/>
      <c r="G2860" s="471"/>
      <c r="H2860" s="471"/>
      <c r="I2860" s="471" t="s">
        <v>605</v>
      </c>
      <c r="J2860" s="471"/>
      <c r="K2860" s="471">
        <v>4677</v>
      </c>
      <c r="L2860" s="471"/>
      <c r="M2860" s="471"/>
      <c r="N2860" s="84" t="s">
        <v>594</v>
      </c>
      <c r="O2860" s="471" t="s">
        <v>595</v>
      </c>
      <c r="P2860" s="471"/>
      <c r="Q2860" s="471"/>
      <c r="R2860" s="84"/>
      <c r="S2860" s="84"/>
      <c r="T2860" s="84"/>
      <c r="U2860" s="84"/>
      <c r="V2860" s="84"/>
      <c r="W2860" s="84"/>
      <c r="X2860" s="84"/>
      <c r="Y2860" s="84"/>
      <c r="Z2860" s="90"/>
      <c r="AA2860" s="91"/>
      <c r="AB2860" s="91"/>
      <c r="AC2860" s="91">
        <f>TRUNC(D2860*K2860*0.0000001,0)</f>
        <v>6321</v>
      </c>
      <c r="AD2860" s="92" t="s">
        <v>4</v>
      </c>
    </row>
    <row r="2861" spans="2:30" ht="19.7" customHeight="1">
      <c r="B2861" s="88" t="s">
        <v>1697</v>
      </c>
      <c r="C2861" s="89" t="s">
        <v>4</v>
      </c>
      <c r="D2861" s="470">
        <v>3.73</v>
      </c>
      <c r="E2861" s="471"/>
      <c r="F2861" s="471"/>
      <c r="G2861" s="471"/>
      <c r="H2861" s="84" t="s">
        <v>1698</v>
      </c>
      <c r="I2861" s="84" t="s">
        <v>594</v>
      </c>
      <c r="J2861" s="471">
        <f>[186]자재단가!R9</f>
        <v>69</v>
      </c>
      <c r="K2861" s="471"/>
      <c r="L2861" s="471"/>
      <c r="M2861" s="471"/>
      <c r="N2861" s="84"/>
      <c r="O2861" s="84"/>
      <c r="P2861" s="84"/>
      <c r="Q2861" s="84"/>
      <c r="R2861" s="84"/>
      <c r="S2861" s="84"/>
      <c r="T2861" s="84"/>
      <c r="U2861" s="84"/>
      <c r="V2861" s="84"/>
      <c r="W2861" s="84"/>
      <c r="X2861" s="84"/>
      <c r="Y2861" s="84"/>
      <c r="Z2861" s="90"/>
      <c r="AA2861" s="91"/>
      <c r="AB2861" s="91">
        <f>TRUNC(D2861*J2861,0)</f>
        <v>257</v>
      </c>
      <c r="AC2861" s="91"/>
      <c r="AD2861" s="92" t="s">
        <v>4</v>
      </c>
    </row>
    <row r="2862" spans="2:30" ht="19.7" customHeight="1">
      <c r="B2862" s="88" t="s">
        <v>4</v>
      </c>
      <c r="C2862" s="89" t="s">
        <v>4</v>
      </c>
      <c r="D2862" s="84"/>
      <c r="E2862" s="84"/>
      <c r="F2862" s="84"/>
      <c r="G2862" s="84"/>
      <c r="H2862" s="84"/>
      <c r="I2862" s="84"/>
      <c r="J2862" s="84"/>
      <c r="K2862" s="84"/>
      <c r="L2862" s="84"/>
      <c r="M2862" s="84"/>
      <c r="N2862" s="84"/>
      <c r="O2862" s="84"/>
      <c r="P2862" s="84"/>
      <c r="Q2862" s="84"/>
      <c r="R2862" s="84"/>
      <c r="S2862" s="84"/>
      <c r="T2862" s="84"/>
      <c r="U2862" s="84"/>
      <c r="V2862" s="84"/>
      <c r="W2862" s="84"/>
      <c r="X2862" s="84"/>
      <c r="Y2862" s="84"/>
      <c r="Z2862" s="90"/>
      <c r="AA2862" s="91"/>
      <c r="AB2862" s="91"/>
      <c r="AC2862" s="91"/>
      <c r="AD2862" s="92" t="s">
        <v>4</v>
      </c>
    </row>
    <row r="2863" spans="2:30" ht="19.7" customHeight="1">
      <c r="B2863" s="82" t="s">
        <v>1699</v>
      </c>
      <c r="C2863" s="83" t="s">
        <v>1700</v>
      </c>
      <c r="D2863" s="84"/>
      <c r="E2863" s="84"/>
      <c r="F2863" s="84"/>
      <c r="G2863" s="84"/>
      <c r="H2863" s="84"/>
      <c r="I2863" s="84"/>
      <c r="J2863" s="84"/>
      <c r="K2863" s="84"/>
      <c r="L2863" s="84"/>
      <c r="M2863" s="84"/>
      <c r="N2863" s="84"/>
      <c r="O2863" s="84"/>
      <c r="P2863" s="84"/>
      <c r="Q2863" s="84"/>
      <c r="R2863" s="84"/>
      <c r="S2863" s="84"/>
      <c r="T2863" s="84"/>
      <c r="U2863" s="84"/>
      <c r="V2863" s="84"/>
      <c r="W2863" s="84"/>
      <c r="X2863" s="84"/>
      <c r="Y2863" s="84"/>
      <c r="Z2863" s="85" t="str">
        <f>TEXT(AA2863+AB2863+AC2863,"#,##0")</f>
        <v>8,799</v>
      </c>
      <c r="AA2863" s="86">
        <f>TRUNC(AA2864+AA2865)</f>
        <v>0</v>
      </c>
      <c r="AB2863" s="86">
        <f>TRUNC(AB2864+AB2865)</f>
        <v>514</v>
      </c>
      <c r="AC2863" s="86">
        <f>TRUNC(AC2864+AC2865)</f>
        <v>8285</v>
      </c>
      <c r="AD2863" s="87"/>
    </row>
    <row r="2864" spans="2:30" ht="19.7" customHeight="1">
      <c r="B2864" s="88" t="s">
        <v>685</v>
      </c>
      <c r="C2864" s="89" t="s">
        <v>4</v>
      </c>
      <c r="D2864" s="471">
        <v>17716000</v>
      </c>
      <c r="E2864" s="471"/>
      <c r="F2864" s="471"/>
      <c r="G2864" s="471"/>
      <c r="H2864" s="471"/>
      <c r="I2864" s="471" t="s">
        <v>605</v>
      </c>
      <c r="J2864" s="471"/>
      <c r="K2864" s="471">
        <v>4677</v>
      </c>
      <c r="L2864" s="471"/>
      <c r="M2864" s="471"/>
      <c r="N2864" s="84" t="s">
        <v>594</v>
      </c>
      <c r="O2864" s="471" t="s">
        <v>595</v>
      </c>
      <c r="P2864" s="471"/>
      <c r="Q2864" s="471"/>
      <c r="R2864" s="84"/>
      <c r="S2864" s="84"/>
      <c r="T2864" s="84"/>
      <c r="U2864" s="84"/>
      <c r="V2864" s="84"/>
      <c r="W2864" s="84"/>
      <c r="X2864" s="84"/>
      <c r="Y2864" s="84"/>
      <c r="Z2864" s="90"/>
      <c r="AA2864" s="91"/>
      <c r="AB2864" s="91"/>
      <c r="AC2864" s="91">
        <f>TRUNC(D2864*K2864*0.0000001,0)</f>
        <v>8285</v>
      </c>
      <c r="AD2864" s="92" t="s">
        <v>4</v>
      </c>
    </row>
    <row r="2865" spans="2:30" ht="19.7" customHeight="1">
      <c r="B2865" s="88" t="s">
        <v>1697</v>
      </c>
      <c r="C2865" s="89" t="s">
        <v>4</v>
      </c>
      <c r="D2865" s="470">
        <v>7.46</v>
      </c>
      <c r="E2865" s="471"/>
      <c r="F2865" s="471"/>
      <c r="G2865" s="471"/>
      <c r="H2865" s="84" t="s">
        <v>1698</v>
      </c>
      <c r="I2865" s="84" t="s">
        <v>594</v>
      </c>
      <c r="J2865" s="471">
        <f>[186]자재단가!R9</f>
        <v>69</v>
      </c>
      <c r="K2865" s="471"/>
      <c r="L2865" s="471"/>
      <c r="M2865" s="471"/>
      <c r="N2865" s="84"/>
      <c r="O2865" s="84"/>
      <c r="P2865" s="84"/>
      <c r="Q2865" s="84"/>
      <c r="R2865" s="84"/>
      <c r="S2865" s="84"/>
      <c r="T2865" s="84"/>
      <c r="U2865" s="84"/>
      <c r="V2865" s="84"/>
      <c r="W2865" s="84"/>
      <c r="X2865" s="84"/>
      <c r="Y2865" s="84"/>
      <c r="Z2865" s="90"/>
      <c r="AA2865" s="91"/>
      <c r="AB2865" s="91">
        <f>TRUNC(D2865*J2865,0)</f>
        <v>514</v>
      </c>
      <c r="AC2865" s="91"/>
      <c r="AD2865" s="92" t="s">
        <v>4</v>
      </c>
    </row>
    <row r="2866" spans="2:30" ht="19.7" customHeight="1">
      <c r="B2866" s="88" t="s">
        <v>4</v>
      </c>
      <c r="C2866" s="89" t="s">
        <v>4</v>
      </c>
      <c r="D2866" s="84"/>
      <c r="E2866" s="84"/>
      <c r="F2866" s="84"/>
      <c r="G2866" s="84"/>
      <c r="H2866" s="84"/>
      <c r="I2866" s="84"/>
      <c r="J2866" s="84"/>
      <c r="K2866" s="84"/>
      <c r="L2866" s="84"/>
      <c r="M2866" s="84"/>
      <c r="N2866" s="84"/>
      <c r="O2866" s="84"/>
      <c r="P2866" s="84"/>
      <c r="Q2866" s="84"/>
      <c r="R2866" s="84"/>
      <c r="S2866" s="84"/>
      <c r="T2866" s="84"/>
      <c r="U2866" s="84"/>
      <c r="V2866" s="84"/>
      <c r="W2866" s="84"/>
      <c r="X2866" s="84"/>
      <c r="Y2866" s="84"/>
      <c r="Z2866" s="90"/>
      <c r="AA2866" s="91"/>
      <c r="AB2866" s="91"/>
      <c r="AC2866" s="91"/>
      <c r="AD2866" s="92" t="s">
        <v>4</v>
      </c>
    </row>
    <row r="2867" spans="2:30" ht="19.7" customHeight="1">
      <c r="B2867" s="82" t="s">
        <v>1701</v>
      </c>
      <c r="C2867" s="83" t="s">
        <v>1702</v>
      </c>
      <c r="D2867" s="84"/>
      <c r="E2867" s="84"/>
      <c r="F2867" s="84"/>
      <c r="G2867" s="84"/>
      <c r="H2867" s="84"/>
      <c r="I2867" s="84"/>
      <c r="J2867" s="84"/>
      <c r="K2867" s="84"/>
      <c r="L2867" s="84"/>
      <c r="M2867" s="84"/>
      <c r="N2867" s="84"/>
      <c r="O2867" s="84"/>
      <c r="P2867" s="84"/>
      <c r="Q2867" s="84"/>
      <c r="R2867" s="84"/>
      <c r="S2867" s="84"/>
      <c r="T2867" s="84"/>
      <c r="U2867" s="84"/>
      <c r="V2867" s="84"/>
      <c r="W2867" s="84"/>
      <c r="X2867" s="84"/>
      <c r="Y2867" s="84"/>
      <c r="Z2867" s="85" t="str">
        <f>TEXT(AA2867+AB2867+AC2867,"#,##0")</f>
        <v>4,031</v>
      </c>
      <c r="AA2867" s="86">
        <f>TRUNC(AA2868+AA2869+AA2870+AA2871)</f>
        <v>0</v>
      </c>
      <c r="AB2867" s="86">
        <f>TRUNC(AB2868+AB2869+AB2870+AB2871)</f>
        <v>2344</v>
      </c>
      <c r="AC2867" s="86">
        <f>TRUNC(AC2868+AC2869+AC2870+AC2871)</f>
        <v>1687</v>
      </c>
      <c r="AD2867" s="87"/>
    </row>
    <row r="2868" spans="2:30" ht="19.7" customHeight="1">
      <c r="B2868" s="88" t="s">
        <v>685</v>
      </c>
      <c r="C2868" s="89" t="s">
        <v>4</v>
      </c>
      <c r="D2868" s="471">
        <v>4552000</v>
      </c>
      <c r="E2868" s="471"/>
      <c r="F2868" s="471"/>
      <c r="G2868" s="471"/>
      <c r="H2868" s="471"/>
      <c r="I2868" s="471" t="s">
        <v>605</v>
      </c>
      <c r="J2868" s="471"/>
      <c r="K2868" s="471">
        <v>3708</v>
      </c>
      <c r="L2868" s="471"/>
      <c r="M2868" s="471"/>
      <c r="N2868" s="84" t="s">
        <v>594</v>
      </c>
      <c r="O2868" s="471" t="s">
        <v>595</v>
      </c>
      <c r="P2868" s="471"/>
      <c r="Q2868" s="471"/>
      <c r="R2868" s="84"/>
      <c r="S2868" s="84"/>
      <c r="T2868" s="84"/>
      <c r="U2868" s="84"/>
      <c r="V2868" s="84"/>
      <c r="W2868" s="84"/>
      <c r="X2868" s="84"/>
      <c r="Y2868" s="84"/>
      <c r="Z2868" s="90"/>
      <c r="AA2868" s="91"/>
      <c r="AB2868" s="91"/>
      <c r="AC2868" s="91">
        <f>TRUNC(D2868*K2868*0.0000001,0)</f>
        <v>1687</v>
      </c>
      <c r="AD2868" s="92" t="s">
        <v>4</v>
      </c>
    </row>
    <row r="2869" spans="2:30" ht="19.7" customHeight="1">
      <c r="B2869" s="101" t="s">
        <v>596</v>
      </c>
      <c r="C2869" s="102" t="s">
        <v>796</v>
      </c>
      <c r="D2869" s="479">
        <v>1.3</v>
      </c>
      <c r="E2869" s="477"/>
      <c r="F2869" s="477"/>
      <c r="G2869" s="477"/>
      <c r="H2869" s="103" t="s">
        <v>598</v>
      </c>
      <c r="I2869" s="103" t="s">
        <v>594</v>
      </c>
      <c r="J2869" s="477">
        <f>[186]자재단가!R5</f>
        <v>1671</v>
      </c>
      <c r="K2869" s="477"/>
      <c r="L2869" s="477"/>
      <c r="M2869" s="477"/>
      <c r="N2869" s="103"/>
      <c r="O2869" s="103"/>
      <c r="P2869" s="103"/>
      <c r="Q2869" s="103"/>
      <c r="R2869" s="103"/>
      <c r="S2869" s="103"/>
      <c r="T2869" s="103"/>
      <c r="U2869" s="103"/>
      <c r="V2869" s="103"/>
      <c r="W2869" s="103"/>
      <c r="X2869" s="103"/>
      <c r="Y2869" s="103"/>
      <c r="Z2869" s="104"/>
      <c r="AA2869" s="105"/>
      <c r="AB2869" s="105">
        <f>TRUNC(D2869*J2869,0)</f>
        <v>2172</v>
      </c>
      <c r="AC2869" s="105"/>
      <c r="AD2869" s="106" t="s">
        <v>4</v>
      </c>
    </row>
    <row r="2870" spans="2:30" ht="19.7" customHeight="1">
      <c r="B2870" s="88" t="s">
        <v>822</v>
      </c>
      <c r="C2870" s="89" t="s">
        <v>600</v>
      </c>
      <c r="D2870" s="470">
        <v>2</v>
      </c>
      <c r="E2870" s="471"/>
      <c r="F2870" s="471"/>
      <c r="G2870" s="471"/>
      <c r="H2870" s="84" t="s">
        <v>601</v>
      </c>
      <c r="I2870" s="84" t="s">
        <v>594</v>
      </c>
      <c r="J2870" s="471">
        <f>AB2869</f>
        <v>2172</v>
      </c>
      <c r="K2870" s="471"/>
      <c r="L2870" s="471"/>
      <c r="M2870" s="471"/>
      <c r="N2870" s="84"/>
      <c r="O2870" s="84"/>
      <c r="P2870" s="84"/>
      <c r="Q2870" s="84"/>
      <c r="R2870" s="84"/>
      <c r="S2870" s="84"/>
      <c r="T2870" s="84"/>
      <c r="U2870" s="84"/>
      <c r="V2870" s="84"/>
      <c r="W2870" s="84"/>
      <c r="X2870" s="84"/>
      <c r="Y2870" s="84"/>
      <c r="Z2870" s="90"/>
      <c r="AA2870" s="91"/>
      <c r="AB2870" s="91">
        <f>TRUNC(D2870/100*J2870,0)</f>
        <v>43</v>
      </c>
      <c r="AC2870" s="91"/>
      <c r="AD2870" s="92" t="s">
        <v>4</v>
      </c>
    </row>
    <row r="2871" spans="2:30" ht="19.7" customHeight="1">
      <c r="B2871" s="88" t="s">
        <v>1697</v>
      </c>
      <c r="C2871" s="89" t="s">
        <v>4</v>
      </c>
      <c r="D2871" s="470">
        <v>1.87</v>
      </c>
      <c r="E2871" s="471"/>
      <c r="F2871" s="471"/>
      <c r="G2871" s="471"/>
      <c r="H2871" s="84" t="s">
        <v>1698</v>
      </c>
      <c r="I2871" s="84" t="s">
        <v>594</v>
      </c>
      <c r="J2871" s="471">
        <f>[186]자재단가!R9</f>
        <v>69</v>
      </c>
      <c r="K2871" s="471"/>
      <c r="L2871" s="471"/>
      <c r="M2871" s="471"/>
      <c r="N2871" s="84"/>
      <c r="O2871" s="84"/>
      <c r="P2871" s="84"/>
      <c r="Q2871" s="84"/>
      <c r="R2871" s="84"/>
      <c r="S2871" s="84"/>
      <c r="T2871" s="84"/>
      <c r="U2871" s="84"/>
      <c r="V2871" s="84"/>
      <c r="W2871" s="84"/>
      <c r="X2871" s="84"/>
      <c r="Y2871" s="84"/>
      <c r="Z2871" s="90"/>
      <c r="AA2871" s="91"/>
      <c r="AB2871" s="91">
        <f>TRUNC(D2871*J2871,0)</f>
        <v>129</v>
      </c>
      <c r="AC2871" s="91"/>
      <c r="AD2871" s="92" t="s">
        <v>4</v>
      </c>
    </row>
    <row r="2872" spans="2:30" ht="19.7" customHeight="1">
      <c r="B2872" s="88" t="s">
        <v>4</v>
      </c>
      <c r="C2872" s="89" t="s">
        <v>4</v>
      </c>
      <c r="D2872" s="84"/>
      <c r="E2872" s="84"/>
      <c r="F2872" s="84"/>
      <c r="G2872" s="84"/>
      <c r="H2872" s="84"/>
      <c r="I2872" s="84"/>
      <c r="J2872" s="84"/>
      <c r="K2872" s="84"/>
      <c r="L2872" s="84"/>
      <c r="M2872" s="84"/>
      <c r="N2872" s="84"/>
      <c r="O2872" s="84"/>
      <c r="P2872" s="84"/>
      <c r="Q2872" s="84"/>
      <c r="R2872" s="84"/>
      <c r="S2872" s="84"/>
      <c r="T2872" s="84"/>
      <c r="U2872" s="84"/>
      <c r="V2872" s="84"/>
      <c r="W2872" s="84"/>
      <c r="X2872" s="84"/>
      <c r="Y2872" s="84"/>
      <c r="Z2872" s="90"/>
      <c r="AA2872" s="91"/>
      <c r="AB2872" s="91"/>
      <c r="AC2872" s="91"/>
      <c r="AD2872" s="92" t="s">
        <v>4</v>
      </c>
    </row>
    <row r="2873" spans="2:30" ht="19.7" customHeight="1">
      <c r="B2873" s="82" t="s">
        <v>1703</v>
      </c>
      <c r="C2873" s="83" t="s">
        <v>1300</v>
      </c>
      <c r="D2873" s="84"/>
      <c r="E2873" s="84"/>
      <c r="F2873" s="84"/>
      <c r="G2873" s="84"/>
      <c r="H2873" s="84"/>
      <c r="I2873" s="84"/>
      <c r="J2873" s="84"/>
      <c r="K2873" s="84"/>
      <c r="L2873" s="84"/>
      <c r="M2873" s="84"/>
      <c r="N2873" s="84"/>
      <c r="O2873" s="84"/>
      <c r="P2873" s="84"/>
      <c r="Q2873" s="84"/>
      <c r="R2873" s="84"/>
      <c r="S2873" s="84"/>
      <c r="T2873" s="84"/>
      <c r="U2873" s="84"/>
      <c r="V2873" s="84"/>
      <c r="W2873" s="84"/>
      <c r="X2873" s="84"/>
      <c r="Y2873" s="84"/>
      <c r="Z2873" s="85" t="str">
        <f>TEXT(AA2873+AB2873+AC2873,"#,##0")</f>
        <v>112</v>
      </c>
      <c r="AA2873" s="86">
        <f>TRUNC(AA2874+AA2875)</f>
        <v>0</v>
      </c>
      <c r="AB2873" s="86">
        <f>TRUNC(AB2874+AB2875)</f>
        <v>102</v>
      </c>
      <c r="AC2873" s="86">
        <f>TRUNC(AC2874+AC2875)</f>
        <v>10</v>
      </c>
      <c r="AD2873" s="87"/>
    </row>
    <row r="2874" spans="2:30" ht="19.7" customHeight="1">
      <c r="B2874" s="88" t="s">
        <v>685</v>
      </c>
      <c r="C2874" s="89" t="s">
        <v>4</v>
      </c>
      <c r="D2874" s="471">
        <v>30000</v>
      </c>
      <c r="E2874" s="471"/>
      <c r="F2874" s="471"/>
      <c r="G2874" s="471"/>
      <c r="H2874" s="471"/>
      <c r="I2874" s="471" t="s">
        <v>605</v>
      </c>
      <c r="J2874" s="471"/>
      <c r="K2874" s="471">
        <v>3375</v>
      </c>
      <c r="L2874" s="471"/>
      <c r="M2874" s="471"/>
      <c r="N2874" s="84" t="s">
        <v>594</v>
      </c>
      <c r="O2874" s="471" t="s">
        <v>595</v>
      </c>
      <c r="P2874" s="471"/>
      <c r="Q2874" s="471"/>
      <c r="R2874" s="84"/>
      <c r="S2874" s="84"/>
      <c r="T2874" s="84"/>
      <c r="U2874" s="84"/>
      <c r="V2874" s="84"/>
      <c r="W2874" s="84"/>
      <c r="X2874" s="84"/>
      <c r="Y2874" s="84"/>
      <c r="Z2874" s="90"/>
      <c r="AA2874" s="91"/>
      <c r="AB2874" s="91"/>
      <c r="AC2874" s="91">
        <f>TRUNC(D2874*K2874*0.0000001,0)</f>
        <v>10</v>
      </c>
      <c r="AD2874" s="92" t="s">
        <v>4</v>
      </c>
    </row>
    <row r="2875" spans="2:30" ht="19.7" customHeight="1">
      <c r="B2875" s="88" t="s">
        <v>1697</v>
      </c>
      <c r="C2875" s="89" t="s">
        <v>4</v>
      </c>
      <c r="D2875" s="470">
        <v>1.49</v>
      </c>
      <c r="E2875" s="471"/>
      <c r="F2875" s="471"/>
      <c r="G2875" s="471"/>
      <c r="H2875" s="84" t="s">
        <v>1698</v>
      </c>
      <c r="I2875" s="84" t="s">
        <v>594</v>
      </c>
      <c r="J2875" s="471">
        <f>[186]자재단가!R9</f>
        <v>69</v>
      </c>
      <c r="K2875" s="471"/>
      <c r="L2875" s="471"/>
      <c r="M2875" s="471"/>
      <c r="N2875" s="84"/>
      <c r="O2875" s="84"/>
      <c r="P2875" s="84"/>
      <c r="Q2875" s="84"/>
      <c r="R2875" s="84"/>
      <c r="S2875" s="84"/>
      <c r="T2875" s="84"/>
      <c r="U2875" s="84"/>
      <c r="V2875" s="84"/>
      <c r="W2875" s="84"/>
      <c r="X2875" s="84"/>
      <c r="Y2875" s="84"/>
      <c r="Z2875" s="90"/>
      <c r="AA2875" s="91"/>
      <c r="AB2875" s="91">
        <f>TRUNC(D2875*J2875,0)</f>
        <v>102</v>
      </c>
      <c r="AC2875" s="91"/>
      <c r="AD2875" s="92" t="s">
        <v>4</v>
      </c>
    </row>
    <row r="2876" spans="2:30" ht="19.7" customHeight="1">
      <c r="B2876" s="88" t="s">
        <v>4</v>
      </c>
      <c r="C2876" s="89" t="s">
        <v>4</v>
      </c>
      <c r="D2876" s="84"/>
      <c r="E2876" s="84"/>
      <c r="F2876" s="84"/>
      <c r="G2876" s="84"/>
      <c r="H2876" s="84"/>
      <c r="I2876" s="84"/>
      <c r="J2876" s="84"/>
      <c r="K2876" s="84"/>
      <c r="L2876" s="84"/>
      <c r="M2876" s="84"/>
      <c r="N2876" s="84"/>
      <c r="O2876" s="84"/>
      <c r="P2876" s="84"/>
      <c r="Q2876" s="84"/>
      <c r="R2876" s="84"/>
      <c r="S2876" s="84"/>
      <c r="T2876" s="84"/>
      <c r="U2876" s="84"/>
      <c r="V2876" s="84"/>
      <c r="W2876" s="84"/>
      <c r="X2876" s="84"/>
      <c r="Y2876" s="84"/>
      <c r="Z2876" s="90"/>
      <c r="AA2876" s="91"/>
      <c r="AB2876" s="91"/>
      <c r="AC2876" s="91"/>
      <c r="AD2876" s="92" t="s">
        <v>4</v>
      </c>
    </row>
    <row r="2877" spans="2:30" ht="19.7" customHeight="1">
      <c r="B2877" s="82" t="s">
        <v>1704</v>
      </c>
      <c r="C2877" s="83" t="s">
        <v>917</v>
      </c>
      <c r="D2877" s="84"/>
      <c r="E2877" s="84"/>
      <c r="F2877" s="84"/>
      <c r="G2877" s="84"/>
      <c r="H2877" s="84"/>
      <c r="I2877" s="84"/>
      <c r="J2877" s="84"/>
      <c r="K2877" s="84"/>
      <c r="L2877" s="84"/>
      <c r="M2877" s="84"/>
      <c r="N2877" s="84"/>
      <c r="O2877" s="84"/>
      <c r="P2877" s="84"/>
      <c r="Q2877" s="84"/>
      <c r="R2877" s="84"/>
      <c r="S2877" s="84"/>
      <c r="T2877" s="84"/>
      <c r="U2877" s="84"/>
      <c r="V2877" s="84"/>
      <c r="W2877" s="84"/>
      <c r="X2877" s="84"/>
      <c r="Y2877" s="84"/>
      <c r="Z2877" s="85" t="str">
        <f>TEXT(AA2877+AB2877+AC2877,"#,##0")</f>
        <v>3,233</v>
      </c>
      <c r="AA2877" s="86">
        <f>TRUNC(AA2878+AA2879+AA2880+AA2881)</f>
        <v>0</v>
      </c>
      <c r="AB2877" s="86">
        <f>TRUNC(AB2878+AB2879+AB2880+AB2881)</f>
        <v>2095</v>
      </c>
      <c r="AC2877" s="86">
        <f>TRUNC(AC2878+AC2879+AC2880+AC2881)</f>
        <v>1138</v>
      </c>
      <c r="AD2877" s="87"/>
    </row>
    <row r="2878" spans="2:30" ht="19.7" customHeight="1">
      <c r="B2878" s="88" t="s">
        <v>685</v>
      </c>
      <c r="C2878" s="89" t="s">
        <v>4</v>
      </c>
      <c r="D2878" s="471">
        <v>2142000</v>
      </c>
      <c r="E2878" s="471"/>
      <c r="F2878" s="471"/>
      <c r="G2878" s="471"/>
      <c r="H2878" s="471"/>
      <c r="I2878" s="471" t="s">
        <v>605</v>
      </c>
      <c r="J2878" s="471"/>
      <c r="K2878" s="471">
        <v>5313</v>
      </c>
      <c r="L2878" s="471"/>
      <c r="M2878" s="471"/>
      <c r="N2878" s="84" t="s">
        <v>594</v>
      </c>
      <c r="O2878" s="471" t="s">
        <v>595</v>
      </c>
      <c r="P2878" s="471"/>
      <c r="Q2878" s="471"/>
      <c r="R2878" s="84"/>
      <c r="S2878" s="84"/>
      <c r="T2878" s="84"/>
      <c r="U2878" s="84"/>
      <c r="V2878" s="84"/>
      <c r="W2878" s="84"/>
      <c r="X2878" s="84"/>
      <c r="Y2878" s="84"/>
      <c r="Z2878" s="90"/>
      <c r="AA2878" s="91"/>
      <c r="AB2878" s="91"/>
      <c r="AC2878" s="91">
        <f>TRUNC(D2878*K2878*0.0000001,0)</f>
        <v>1138</v>
      </c>
      <c r="AD2878" s="92" t="s">
        <v>4</v>
      </c>
    </row>
    <row r="2879" spans="2:30" ht="19.7" customHeight="1">
      <c r="B2879" s="88" t="s">
        <v>596</v>
      </c>
      <c r="C2879" s="89" t="s">
        <v>796</v>
      </c>
      <c r="D2879" s="470">
        <v>1</v>
      </c>
      <c r="E2879" s="471"/>
      <c r="F2879" s="471"/>
      <c r="G2879" s="471"/>
      <c r="H2879" s="84" t="s">
        <v>598</v>
      </c>
      <c r="I2879" s="84" t="s">
        <v>594</v>
      </c>
      <c r="J2879" s="471">
        <f>[186]자재단가!R5</f>
        <v>1671</v>
      </c>
      <c r="K2879" s="471"/>
      <c r="L2879" s="471"/>
      <c r="M2879" s="471"/>
      <c r="N2879" s="84"/>
      <c r="O2879" s="84"/>
      <c r="P2879" s="84"/>
      <c r="Q2879" s="84"/>
      <c r="R2879" s="84"/>
      <c r="S2879" s="84"/>
      <c r="T2879" s="84"/>
      <c r="U2879" s="84"/>
      <c r="V2879" s="84"/>
      <c r="W2879" s="84"/>
      <c r="X2879" s="84"/>
      <c r="Y2879" s="84"/>
      <c r="Z2879" s="90"/>
      <c r="AA2879" s="91"/>
      <c r="AB2879" s="91">
        <f>TRUNC(D2879*J2879,0)</f>
        <v>1671</v>
      </c>
      <c r="AC2879" s="91"/>
      <c r="AD2879" s="92" t="s">
        <v>4</v>
      </c>
    </row>
    <row r="2880" spans="2:30" ht="19.7" customHeight="1">
      <c r="B2880" s="88" t="s">
        <v>675</v>
      </c>
      <c r="C2880" s="89" t="s">
        <v>600</v>
      </c>
      <c r="D2880" s="470">
        <v>10</v>
      </c>
      <c r="E2880" s="471"/>
      <c r="F2880" s="471"/>
      <c r="G2880" s="471"/>
      <c r="H2880" s="84" t="s">
        <v>601</v>
      </c>
      <c r="I2880" s="84" t="s">
        <v>594</v>
      </c>
      <c r="J2880" s="471">
        <f>AB2879</f>
        <v>1671</v>
      </c>
      <c r="K2880" s="471"/>
      <c r="L2880" s="471"/>
      <c r="M2880" s="471"/>
      <c r="N2880" s="84"/>
      <c r="O2880" s="84"/>
      <c r="P2880" s="84"/>
      <c r="Q2880" s="84"/>
      <c r="R2880" s="84"/>
      <c r="S2880" s="84"/>
      <c r="T2880" s="84"/>
      <c r="U2880" s="84"/>
      <c r="V2880" s="84"/>
      <c r="W2880" s="84"/>
      <c r="X2880" s="84"/>
      <c r="Y2880" s="84"/>
      <c r="Z2880" s="90"/>
      <c r="AA2880" s="91"/>
      <c r="AB2880" s="91">
        <f>TRUNC(D2880/100*J2880,0)</f>
        <v>167</v>
      </c>
      <c r="AC2880" s="91"/>
      <c r="AD2880" s="92" t="s">
        <v>4</v>
      </c>
    </row>
    <row r="2881" spans="2:30" ht="19.7" customHeight="1">
      <c r="B2881" s="88" t="s">
        <v>1697</v>
      </c>
      <c r="C2881" s="89" t="s">
        <v>4</v>
      </c>
      <c r="D2881" s="470">
        <v>3.73</v>
      </c>
      <c r="E2881" s="471"/>
      <c r="F2881" s="471"/>
      <c r="G2881" s="471"/>
      <c r="H2881" s="84" t="s">
        <v>1698</v>
      </c>
      <c r="I2881" s="84" t="s">
        <v>594</v>
      </c>
      <c r="J2881" s="471">
        <f>[186]자재단가!R9</f>
        <v>69</v>
      </c>
      <c r="K2881" s="471"/>
      <c r="L2881" s="471"/>
      <c r="M2881" s="471"/>
      <c r="N2881" s="84"/>
      <c r="O2881" s="84"/>
      <c r="P2881" s="84"/>
      <c r="Q2881" s="84"/>
      <c r="R2881" s="84"/>
      <c r="S2881" s="84"/>
      <c r="T2881" s="84"/>
      <c r="U2881" s="84"/>
      <c r="V2881" s="84"/>
      <c r="W2881" s="84"/>
      <c r="X2881" s="84"/>
      <c r="Y2881" s="84"/>
      <c r="Z2881" s="90"/>
      <c r="AA2881" s="91"/>
      <c r="AB2881" s="91">
        <f>TRUNC(D2881*J2881,0)</f>
        <v>257</v>
      </c>
      <c r="AC2881" s="91"/>
      <c r="AD2881" s="92" t="s">
        <v>4</v>
      </c>
    </row>
    <row r="2882" spans="2:30" ht="19.7" customHeight="1">
      <c r="B2882" s="88" t="s">
        <v>4</v>
      </c>
      <c r="C2882" s="89" t="s">
        <v>4</v>
      </c>
      <c r="D2882" s="84"/>
      <c r="E2882" s="84"/>
      <c r="F2882" s="84"/>
      <c r="G2882" s="84"/>
      <c r="H2882" s="84"/>
      <c r="I2882" s="84"/>
      <c r="J2882" s="84"/>
      <c r="K2882" s="84"/>
      <c r="L2882" s="84"/>
      <c r="M2882" s="84"/>
      <c r="N2882" s="84"/>
      <c r="O2882" s="84"/>
      <c r="P2882" s="84"/>
      <c r="Q2882" s="84"/>
      <c r="R2882" s="84"/>
      <c r="S2882" s="84"/>
      <c r="T2882" s="84"/>
      <c r="U2882" s="84"/>
      <c r="V2882" s="84"/>
      <c r="W2882" s="84"/>
      <c r="X2882" s="84"/>
      <c r="Y2882" s="84"/>
      <c r="Z2882" s="90"/>
      <c r="AA2882" s="91"/>
      <c r="AB2882" s="91"/>
      <c r="AC2882" s="91"/>
      <c r="AD2882" s="92" t="s">
        <v>4</v>
      </c>
    </row>
    <row r="2883" spans="2:30" ht="19.7" customHeight="1">
      <c r="B2883" s="82" t="s">
        <v>1705</v>
      </c>
      <c r="C2883" s="83" t="s">
        <v>1706</v>
      </c>
      <c r="D2883" s="84"/>
      <c r="E2883" s="84"/>
      <c r="F2883" s="84"/>
      <c r="G2883" s="84"/>
      <c r="H2883" s="84"/>
      <c r="I2883" s="84"/>
      <c r="J2883" s="84"/>
      <c r="K2883" s="84"/>
      <c r="L2883" s="84"/>
      <c r="M2883" s="84"/>
      <c r="N2883" s="84"/>
      <c r="O2883" s="84"/>
      <c r="P2883" s="84"/>
      <c r="Q2883" s="84"/>
      <c r="R2883" s="84"/>
      <c r="S2883" s="84"/>
      <c r="T2883" s="84"/>
      <c r="U2883" s="84"/>
      <c r="V2883" s="84"/>
      <c r="W2883" s="84"/>
      <c r="X2883" s="84"/>
      <c r="Y2883" s="84"/>
      <c r="Z2883" s="85" t="str">
        <f>TEXT(AA2883+AB2883+AC2883,"#,##0")</f>
        <v>6</v>
      </c>
      <c r="AA2883" s="86">
        <f>TRUNC(AA2884)</f>
        <v>0</v>
      </c>
      <c r="AB2883" s="86">
        <f>TRUNC(AB2884)</f>
        <v>0</v>
      </c>
      <c r="AC2883" s="86">
        <f>TRUNC(AC2884)</f>
        <v>6</v>
      </c>
      <c r="AD2883" s="87"/>
    </row>
    <row r="2884" spans="2:30" ht="19.7" customHeight="1">
      <c r="B2884" s="88" t="s">
        <v>685</v>
      </c>
      <c r="C2884" s="89" t="s">
        <v>4</v>
      </c>
      <c r="D2884" s="471">
        <v>13000</v>
      </c>
      <c r="E2884" s="471"/>
      <c r="F2884" s="471"/>
      <c r="G2884" s="471"/>
      <c r="H2884" s="471"/>
      <c r="I2884" s="471" t="s">
        <v>605</v>
      </c>
      <c r="J2884" s="471"/>
      <c r="K2884" s="471">
        <v>5000</v>
      </c>
      <c r="L2884" s="471"/>
      <c r="M2884" s="471"/>
      <c r="N2884" s="84" t="s">
        <v>594</v>
      </c>
      <c r="O2884" s="471" t="s">
        <v>595</v>
      </c>
      <c r="P2884" s="471"/>
      <c r="Q2884" s="471"/>
      <c r="R2884" s="84"/>
      <c r="S2884" s="84"/>
      <c r="T2884" s="84"/>
      <c r="U2884" s="84"/>
      <c r="V2884" s="84"/>
      <c r="W2884" s="84"/>
      <c r="X2884" s="84"/>
      <c r="Y2884" s="84"/>
      <c r="Z2884" s="90"/>
      <c r="AA2884" s="91"/>
      <c r="AB2884" s="91"/>
      <c r="AC2884" s="91">
        <f>TRUNC(D2884*K2884*0.0000001,0)</f>
        <v>6</v>
      </c>
      <c r="AD2884" s="92" t="s">
        <v>4</v>
      </c>
    </row>
    <row r="2885" spans="2:30" ht="19.7" customHeight="1">
      <c r="B2885" s="88" t="s">
        <v>4</v>
      </c>
      <c r="C2885" s="89" t="s">
        <v>4</v>
      </c>
      <c r="D2885" s="84"/>
      <c r="E2885" s="84"/>
      <c r="F2885" s="84"/>
      <c r="G2885" s="84"/>
      <c r="H2885" s="84"/>
      <c r="I2885" s="84"/>
      <c r="J2885" s="84"/>
      <c r="K2885" s="84"/>
      <c r="L2885" s="84"/>
      <c r="M2885" s="84"/>
      <c r="N2885" s="84"/>
      <c r="O2885" s="84"/>
      <c r="P2885" s="84"/>
      <c r="Q2885" s="84"/>
      <c r="R2885" s="84"/>
      <c r="S2885" s="84"/>
      <c r="T2885" s="84"/>
      <c r="U2885" s="84"/>
      <c r="V2885" s="84"/>
      <c r="W2885" s="84"/>
      <c r="X2885" s="84"/>
      <c r="Y2885" s="84"/>
      <c r="Z2885" s="90"/>
      <c r="AA2885" s="91"/>
      <c r="AB2885" s="91"/>
      <c r="AC2885" s="91"/>
      <c r="AD2885" s="92" t="s">
        <v>4</v>
      </c>
    </row>
    <row r="2886" spans="2:30" ht="19.7" customHeight="1">
      <c r="B2886" s="82" t="s">
        <v>1707</v>
      </c>
      <c r="C2886" s="83" t="s">
        <v>1708</v>
      </c>
      <c r="D2886" s="84"/>
      <c r="E2886" s="84"/>
      <c r="F2886" s="84"/>
      <c r="G2886" s="84"/>
      <c r="H2886" s="84"/>
      <c r="I2886" s="84"/>
      <c r="J2886" s="84"/>
      <c r="K2886" s="84"/>
      <c r="L2886" s="84"/>
      <c r="M2886" s="84"/>
      <c r="N2886" s="84"/>
      <c r="O2886" s="84"/>
      <c r="P2886" s="84"/>
      <c r="Q2886" s="84"/>
      <c r="R2886" s="84"/>
      <c r="S2886" s="84"/>
      <c r="T2886" s="84"/>
      <c r="U2886" s="84"/>
      <c r="V2886" s="84"/>
      <c r="W2886" s="84"/>
      <c r="X2886" s="84"/>
      <c r="Y2886" s="84"/>
      <c r="Z2886" s="85" t="str">
        <f>TEXT(AA2886+AB2886+AC2886,"#,##0")</f>
        <v>34</v>
      </c>
      <c r="AA2886" s="86">
        <f>TRUNC(AA2887)</f>
        <v>0</v>
      </c>
      <c r="AB2886" s="86">
        <f>TRUNC(AB2887)</f>
        <v>0</v>
      </c>
      <c r="AC2886" s="86">
        <f>TRUNC(AC2887)</f>
        <v>34</v>
      </c>
      <c r="AD2886" s="87"/>
    </row>
    <row r="2887" spans="2:30" ht="19.7" customHeight="1">
      <c r="B2887" s="88" t="s">
        <v>685</v>
      </c>
      <c r="C2887" s="89" t="s">
        <v>4</v>
      </c>
      <c r="D2887" s="471">
        <v>25000</v>
      </c>
      <c r="E2887" s="471"/>
      <c r="F2887" s="471"/>
      <c r="G2887" s="471"/>
      <c r="H2887" s="471"/>
      <c r="I2887" s="471" t="s">
        <v>605</v>
      </c>
      <c r="J2887" s="471"/>
      <c r="K2887" s="471">
        <v>13900</v>
      </c>
      <c r="L2887" s="471"/>
      <c r="M2887" s="471"/>
      <c r="N2887" s="84" t="s">
        <v>594</v>
      </c>
      <c r="O2887" s="471" t="s">
        <v>595</v>
      </c>
      <c r="P2887" s="471"/>
      <c r="Q2887" s="471"/>
      <c r="R2887" s="84"/>
      <c r="S2887" s="84"/>
      <c r="T2887" s="84"/>
      <c r="U2887" s="84"/>
      <c r="V2887" s="84"/>
      <c r="W2887" s="84"/>
      <c r="X2887" s="84"/>
      <c r="Y2887" s="84"/>
      <c r="Z2887" s="90"/>
      <c r="AA2887" s="91"/>
      <c r="AB2887" s="91"/>
      <c r="AC2887" s="91">
        <f>TRUNC(D2887*K2887*0.0000001,0)</f>
        <v>34</v>
      </c>
      <c r="AD2887" s="92" t="s">
        <v>4</v>
      </c>
    </row>
    <row r="2888" spans="2:30" ht="19.7" customHeight="1">
      <c r="B2888" s="88" t="s">
        <v>4</v>
      </c>
      <c r="C2888" s="89" t="s">
        <v>4</v>
      </c>
      <c r="D2888" s="84"/>
      <c r="E2888" s="84"/>
      <c r="F2888" s="84"/>
      <c r="G2888" s="84"/>
      <c r="H2888" s="84"/>
      <c r="I2888" s="84"/>
      <c r="J2888" s="84"/>
      <c r="K2888" s="84"/>
      <c r="L2888" s="84"/>
      <c r="M2888" s="84"/>
      <c r="N2888" s="84"/>
      <c r="O2888" s="84"/>
      <c r="P2888" s="84"/>
      <c r="Q2888" s="84"/>
      <c r="R2888" s="84"/>
      <c r="S2888" s="84"/>
      <c r="T2888" s="84"/>
      <c r="U2888" s="84"/>
      <c r="V2888" s="84"/>
      <c r="W2888" s="84"/>
      <c r="X2888" s="84"/>
      <c r="Y2888" s="84"/>
      <c r="Z2888" s="90"/>
      <c r="AA2888" s="91"/>
      <c r="AB2888" s="91"/>
      <c r="AC2888" s="91"/>
      <c r="AD2888" s="92" t="s">
        <v>4</v>
      </c>
    </row>
    <row r="2889" spans="2:30" ht="19.7" customHeight="1">
      <c r="B2889" s="82" t="s">
        <v>1709</v>
      </c>
      <c r="C2889" s="83" t="s">
        <v>591</v>
      </c>
      <c r="D2889" s="84"/>
      <c r="E2889" s="84"/>
      <c r="F2889" s="84"/>
      <c r="G2889" s="84"/>
      <c r="H2889" s="84"/>
      <c r="I2889" s="84"/>
      <c r="J2889" s="84"/>
      <c r="K2889" s="84"/>
      <c r="L2889" s="84"/>
      <c r="M2889" s="84"/>
      <c r="N2889" s="84"/>
      <c r="O2889" s="84"/>
      <c r="P2889" s="84"/>
      <c r="Q2889" s="84"/>
      <c r="R2889" s="84"/>
      <c r="S2889" s="84"/>
      <c r="T2889" s="84"/>
      <c r="U2889" s="84"/>
      <c r="V2889" s="84"/>
      <c r="W2889" s="84"/>
      <c r="X2889" s="84"/>
      <c r="Y2889" s="84"/>
      <c r="Z2889" s="85" t="str">
        <f>TEXT(AA2889+AB2889+AC2889,"#,##0")</f>
        <v>68,919</v>
      </c>
      <c r="AA2889" s="86">
        <f>TRUNC(AA2890+AA2891+AA2892+AA2893+AA2894+AA2895)</f>
        <v>40284</v>
      </c>
      <c r="AB2889" s="86">
        <f>TRUNC(AB2890+AB2891+AB2892+AB2893+AB2894+AB2895)</f>
        <v>10411</v>
      </c>
      <c r="AC2889" s="86">
        <f>TRUNC(AC2890+AC2891+AC2892+AC2893+AC2894+AC2895)</f>
        <v>18224</v>
      </c>
      <c r="AD2889" s="87"/>
    </row>
    <row r="2890" spans="2:30" ht="19.7" customHeight="1">
      <c r="B2890" s="88" t="s">
        <v>1710</v>
      </c>
      <c r="C2890" s="89" t="s">
        <v>4</v>
      </c>
      <c r="D2890" s="471">
        <v>40986000</v>
      </c>
      <c r="E2890" s="471"/>
      <c r="F2890" s="471"/>
      <c r="G2890" s="471"/>
      <c r="H2890" s="471"/>
      <c r="I2890" s="471" t="s">
        <v>605</v>
      </c>
      <c r="J2890" s="471"/>
      <c r="K2890" s="471">
        <v>1201</v>
      </c>
      <c r="L2890" s="471"/>
      <c r="M2890" s="471"/>
      <c r="N2890" s="84" t="s">
        <v>594</v>
      </c>
      <c r="O2890" s="471" t="s">
        <v>595</v>
      </c>
      <c r="P2890" s="471"/>
      <c r="Q2890" s="471"/>
      <c r="R2890" s="84"/>
      <c r="S2890" s="84"/>
      <c r="T2890" s="84"/>
      <c r="U2890" s="84"/>
      <c r="V2890" s="84"/>
      <c r="W2890" s="84"/>
      <c r="X2890" s="84"/>
      <c r="Y2890" s="84"/>
      <c r="Z2890" s="90"/>
      <c r="AA2890" s="91"/>
      <c r="AB2890" s="91"/>
      <c r="AC2890" s="91">
        <f>TRUNC(D2890*K2890*0.0000001,0)</f>
        <v>4922</v>
      </c>
      <c r="AD2890" s="92" t="s">
        <v>4</v>
      </c>
    </row>
    <row r="2891" spans="2:30" ht="19.7" customHeight="1">
      <c r="B2891" s="88" t="s">
        <v>1711</v>
      </c>
      <c r="C2891" s="89" t="s">
        <v>4</v>
      </c>
      <c r="D2891" s="471">
        <v>65238</v>
      </c>
      <c r="E2891" s="471"/>
      <c r="F2891" s="471"/>
      <c r="G2891" s="471"/>
      <c r="H2891" s="471"/>
      <c r="I2891" s="471" t="s">
        <v>593</v>
      </c>
      <c r="J2891" s="471"/>
      <c r="K2891" s="476">
        <f>[186]기계경비적용기준!D7</f>
        <v>1153.3</v>
      </c>
      <c r="L2891" s="471"/>
      <c r="M2891" s="471"/>
      <c r="N2891" s="84" t="s">
        <v>594</v>
      </c>
      <c r="O2891" s="471">
        <v>1768</v>
      </c>
      <c r="P2891" s="471"/>
      <c r="Q2891" s="471"/>
      <c r="R2891" s="84" t="s">
        <v>594</v>
      </c>
      <c r="S2891" s="471" t="s">
        <v>595</v>
      </c>
      <c r="T2891" s="471"/>
      <c r="U2891" s="471"/>
      <c r="V2891" s="84"/>
      <c r="W2891" s="84"/>
      <c r="X2891" s="84"/>
      <c r="Y2891" s="84"/>
      <c r="Z2891" s="90"/>
      <c r="AA2891" s="91"/>
      <c r="AB2891" s="91"/>
      <c r="AC2891" s="91">
        <f>TRUNC(TRUNC(D2891*K2891)/1000) * 1000*O2891*0.0000001</f>
        <v>13302.078399999999</v>
      </c>
      <c r="AD2891" s="92" t="s">
        <v>4</v>
      </c>
    </row>
    <row r="2892" spans="2:30" ht="19.7" customHeight="1">
      <c r="B2892" s="88" t="s">
        <v>596</v>
      </c>
      <c r="C2892" s="89" t="s">
        <v>597</v>
      </c>
      <c r="D2892" s="470">
        <v>5.8</v>
      </c>
      <c r="E2892" s="471"/>
      <c r="F2892" s="471"/>
      <c r="G2892" s="471"/>
      <c r="H2892" s="84" t="s">
        <v>598</v>
      </c>
      <c r="I2892" s="84" t="s">
        <v>594</v>
      </c>
      <c r="J2892" s="471">
        <f>[186]자재단가!R6</f>
        <v>1496</v>
      </c>
      <c r="K2892" s="471"/>
      <c r="L2892" s="471"/>
      <c r="M2892" s="471"/>
      <c r="N2892" s="84"/>
      <c r="O2892" s="84"/>
      <c r="P2892" s="84"/>
      <c r="Q2892" s="84"/>
      <c r="R2892" s="84"/>
      <c r="S2892" s="84"/>
      <c r="T2892" s="84"/>
      <c r="U2892" s="84"/>
      <c r="V2892" s="84"/>
      <c r="W2892" s="84"/>
      <c r="X2892" s="84"/>
      <c r="Y2892" s="84"/>
      <c r="Z2892" s="90"/>
      <c r="AA2892" s="91"/>
      <c r="AB2892" s="91">
        <f>TRUNC(D2892*J2892,0)</f>
        <v>8676</v>
      </c>
      <c r="AC2892" s="91"/>
      <c r="AD2892" s="92" t="s">
        <v>4</v>
      </c>
    </row>
    <row r="2893" spans="2:30" ht="19.7" customHeight="1">
      <c r="B2893" s="88" t="s">
        <v>903</v>
      </c>
      <c r="C2893" s="89" t="s">
        <v>600</v>
      </c>
      <c r="D2893" s="470">
        <v>20</v>
      </c>
      <c r="E2893" s="471"/>
      <c r="F2893" s="471"/>
      <c r="G2893" s="471"/>
      <c r="H2893" s="84" t="s">
        <v>601</v>
      </c>
      <c r="I2893" s="84" t="s">
        <v>594</v>
      </c>
      <c r="J2893" s="471">
        <f>AB2892</f>
        <v>8676</v>
      </c>
      <c r="K2893" s="471"/>
      <c r="L2893" s="471"/>
      <c r="M2893" s="471"/>
      <c r="N2893" s="84"/>
      <c r="O2893" s="84"/>
      <c r="P2893" s="84"/>
      <c r="Q2893" s="84"/>
      <c r="R2893" s="84"/>
      <c r="S2893" s="84"/>
      <c r="T2893" s="84"/>
      <c r="U2893" s="84"/>
      <c r="V2893" s="84"/>
      <c r="W2893" s="84"/>
      <c r="X2893" s="84"/>
      <c r="Y2893" s="84"/>
      <c r="Z2893" s="90"/>
      <c r="AA2893" s="91"/>
      <c r="AB2893" s="91">
        <f>TRUNC(D2893/100*J2893,0)</f>
        <v>1735</v>
      </c>
      <c r="AC2893" s="91"/>
      <c r="AD2893" s="92" t="s">
        <v>4</v>
      </c>
    </row>
    <row r="2894" spans="2:30" ht="19.7" customHeight="1">
      <c r="B2894" s="88" t="s">
        <v>602</v>
      </c>
      <c r="C2894" s="89" t="s">
        <v>4</v>
      </c>
      <c r="D2894" s="472">
        <v>1</v>
      </c>
      <c r="E2894" s="471"/>
      <c r="F2894" s="471"/>
      <c r="G2894" s="84" t="s">
        <v>98</v>
      </c>
      <c r="H2894" s="84" t="s">
        <v>594</v>
      </c>
      <c r="I2894" s="471">
        <f>[186]노임단가!L55</f>
        <v>109748</v>
      </c>
      <c r="J2894" s="471"/>
      <c r="K2894" s="471"/>
      <c r="L2894" s="471"/>
      <c r="M2894" s="84" t="s">
        <v>594</v>
      </c>
      <c r="N2894" s="471" t="s">
        <v>603</v>
      </c>
      <c r="O2894" s="471"/>
      <c r="P2894" s="471"/>
      <c r="Q2894" s="471"/>
      <c r="R2894" s="471"/>
      <c r="S2894" s="471"/>
      <c r="T2894" s="471"/>
      <c r="U2894" s="471"/>
      <c r="V2894" s="471"/>
      <c r="W2894" s="84"/>
      <c r="X2894" s="84"/>
      <c r="Y2894" s="84"/>
      <c r="Z2894" s="90"/>
      <c r="AA2894" s="91">
        <f>TRUNC(D2894*I2894*[186]기계경비적용기준!E18,0)</f>
        <v>22864</v>
      </c>
      <c r="AB2894" s="91"/>
      <c r="AC2894" s="91"/>
      <c r="AD2894" s="92" t="s">
        <v>4</v>
      </c>
    </row>
    <row r="2895" spans="2:30" ht="19.7" customHeight="1">
      <c r="B2895" s="101" t="s">
        <v>1452</v>
      </c>
      <c r="C2895" s="102" t="s">
        <v>4</v>
      </c>
      <c r="D2895" s="478">
        <v>1</v>
      </c>
      <c r="E2895" s="477"/>
      <c r="F2895" s="477"/>
      <c r="G2895" s="103" t="s">
        <v>98</v>
      </c>
      <c r="H2895" s="103" t="s">
        <v>594</v>
      </c>
      <c r="I2895" s="477">
        <f>[186]노임단가!L67</f>
        <v>83617</v>
      </c>
      <c r="J2895" s="477"/>
      <c r="K2895" s="477"/>
      <c r="L2895" s="477"/>
      <c r="M2895" s="103" t="s">
        <v>594</v>
      </c>
      <c r="N2895" s="477" t="s">
        <v>603</v>
      </c>
      <c r="O2895" s="477"/>
      <c r="P2895" s="477"/>
      <c r="Q2895" s="477"/>
      <c r="R2895" s="477"/>
      <c r="S2895" s="477"/>
      <c r="T2895" s="477"/>
      <c r="U2895" s="477"/>
      <c r="V2895" s="477"/>
      <c r="W2895" s="103"/>
      <c r="X2895" s="103"/>
      <c r="Y2895" s="103"/>
      <c r="Z2895" s="104"/>
      <c r="AA2895" s="105">
        <f>TRUNC(D2895*I2895*[186]기계경비적용기준!E18,0)</f>
        <v>17420</v>
      </c>
      <c r="AB2895" s="105"/>
      <c r="AC2895" s="105"/>
      <c r="AD2895" s="106" t="s">
        <v>4</v>
      </c>
    </row>
    <row r="2896" spans="2:30" ht="19.7" customHeight="1">
      <c r="B2896" s="88" t="s">
        <v>4</v>
      </c>
      <c r="C2896" s="89" t="s">
        <v>4</v>
      </c>
      <c r="D2896" s="84"/>
      <c r="E2896" s="84"/>
      <c r="F2896" s="84"/>
      <c r="G2896" s="84"/>
      <c r="H2896" s="84"/>
      <c r="I2896" s="84"/>
      <c r="J2896" s="84"/>
      <c r="K2896" s="84"/>
      <c r="L2896" s="84"/>
      <c r="M2896" s="84"/>
      <c r="N2896" s="84"/>
      <c r="O2896" s="84"/>
      <c r="P2896" s="84"/>
      <c r="Q2896" s="84"/>
      <c r="R2896" s="84"/>
      <c r="S2896" s="84"/>
      <c r="T2896" s="84"/>
      <c r="U2896" s="84"/>
      <c r="V2896" s="84"/>
      <c r="W2896" s="84"/>
      <c r="X2896" s="84"/>
      <c r="Y2896" s="84"/>
      <c r="Z2896" s="90"/>
      <c r="AA2896" s="91"/>
      <c r="AB2896" s="91"/>
      <c r="AC2896" s="91"/>
      <c r="AD2896" s="92" t="s">
        <v>4</v>
      </c>
    </row>
    <row r="2897" spans="2:30" ht="19.7" customHeight="1">
      <c r="B2897" s="82" t="s">
        <v>1712</v>
      </c>
      <c r="C2897" s="83" t="s">
        <v>607</v>
      </c>
      <c r="D2897" s="84"/>
      <c r="E2897" s="84"/>
      <c r="F2897" s="84"/>
      <c r="G2897" s="84"/>
      <c r="H2897" s="84"/>
      <c r="I2897" s="84"/>
      <c r="J2897" s="84"/>
      <c r="K2897" s="84"/>
      <c r="L2897" s="84"/>
      <c r="M2897" s="84"/>
      <c r="N2897" s="84"/>
      <c r="O2897" s="84"/>
      <c r="P2897" s="84"/>
      <c r="Q2897" s="84"/>
      <c r="R2897" s="84"/>
      <c r="S2897" s="84"/>
      <c r="T2897" s="84"/>
      <c r="U2897" s="84"/>
      <c r="V2897" s="84"/>
      <c r="W2897" s="84"/>
      <c r="X2897" s="84"/>
      <c r="Y2897" s="84"/>
      <c r="Z2897" s="85" t="str">
        <f>TEXT(AA2897+AB2897+AC2897,"#,##0")</f>
        <v>77,845</v>
      </c>
      <c r="AA2897" s="86">
        <f>TRUNC(AA2898+AA2899+AA2900+AA2901+AA2902+AA2903)</f>
        <v>40284</v>
      </c>
      <c r="AB2897" s="86">
        <f>TRUNC(AB2898+AB2899+AB2900+AB2901+AB2902+AB2903)</f>
        <v>12925</v>
      </c>
      <c r="AC2897" s="86">
        <f>TRUNC(AC2898+AC2899+AC2900+AC2901+AC2902+AC2903)</f>
        <v>24636</v>
      </c>
      <c r="AD2897" s="87"/>
    </row>
    <row r="2898" spans="2:30" ht="19.7" customHeight="1">
      <c r="B2898" s="88" t="s">
        <v>1710</v>
      </c>
      <c r="C2898" s="89" t="s">
        <v>4</v>
      </c>
      <c r="D2898" s="471">
        <v>40986000</v>
      </c>
      <c r="E2898" s="471"/>
      <c r="F2898" s="471"/>
      <c r="G2898" s="471"/>
      <c r="H2898" s="471"/>
      <c r="I2898" s="471" t="s">
        <v>605</v>
      </c>
      <c r="J2898" s="471"/>
      <c r="K2898" s="471">
        <v>1201</v>
      </c>
      <c r="L2898" s="471"/>
      <c r="M2898" s="471"/>
      <c r="N2898" s="84" t="s">
        <v>594</v>
      </c>
      <c r="O2898" s="471" t="s">
        <v>595</v>
      </c>
      <c r="P2898" s="471"/>
      <c r="Q2898" s="471"/>
      <c r="R2898" s="84"/>
      <c r="S2898" s="84"/>
      <c r="T2898" s="84"/>
      <c r="U2898" s="84"/>
      <c r="V2898" s="84"/>
      <c r="W2898" s="84"/>
      <c r="X2898" s="84"/>
      <c r="Y2898" s="84"/>
      <c r="Z2898" s="90"/>
      <c r="AA2898" s="91"/>
      <c r="AB2898" s="91"/>
      <c r="AC2898" s="91">
        <f>TRUNC(D2898*K2898*0.0000001,0)</f>
        <v>4922</v>
      </c>
      <c r="AD2898" s="92" t="s">
        <v>4</v>
      </c>
    </row>
    <row r="2899" spans="2:30" ht="19.7" customHeight="1">
      <c r="B2899" s="88" t="s">
        <v>1713</v>
      </c>
      <c r="C2899" s="89" t="s">
        <v>4</v>
      </c>
      <c r="D2899" s="471">
        <v>107512</v>
      </c>
      <c r="E2899" s="471"/>
      <c r="F2899" s="471"/>
      <c r="G2899" s="471"/>
      <c r="H2899" s="471"/>
      <c r="I2899" s="471" t="s">
        <v>593</v>
      </c>
      <c r="J2899" s="471"/>
      <c r="K2899" s="476">
        <f>[186]기계경비적용기준!D7</f>
        <v>1153.3</v>
      </c>
      <c r="L2899" s="471"/>
      <c r="M2899" s="471"/>
      <c r="N2899" s="84" t="s">
        <v>594</v>
      </c>
      <c r="O2899" s="471">
        <v>1590</v>
      </c>
      <c r="P2899" s="471"/>
      <c r="Q2899" s="471"/>
      <c r="R2899" s="84" t="s">
        <v>594</v>
      </c>
      <c r="S2899" s="471" t="s">
        <v>595</v>
      </c>
      <c r="T2899" s="471"/>
      <c r="U2899" s="471"/>
      <c r="V2899" s="84"/>
      <c r="W2899" s="84"/>
      <c r="X2899" s="84"/>
      <c r="Y2899" s="84"/>
      <c r="Z2899" s="90"/>
      <c r="AA2899" s="91"/>
      <c r="AB2899" s="91"/>
      <c r="AC2899" s="91">
        <f>TRUNC(TRUNC(D2899*K2899)/1000) * 1000*O2899*0.0000001</f>
        <v>19714.886999999999</v>
      </c>
      <c r="AD2899" s="92" t="s">
        <v>4</v>
      </c>
    </row>
    <row r="2900" spans="2:30" ht="19.7" customHeight="1">
      <c r="B2900" s="88" t="s">
        <v>596</v>
      </c>
      <c r="C2900" s="89" t="s">
        <v>597</v>
      </c>
      <c r="D2900" s="470">
        <v>7.2</v>
      </c>
      <c r="E2900" s="471"/>
      <c r="F2900" s="471"/>
      <c r="G2900" s="471"/>
      <c r="H2900" s="84" t="s">
        <v>598</v>
      </c>
      <c r="I2900" s="84" t="s">
        <v>594</v>
      </c>
      <c r="J2900" s="471">
        <f>[186]자재단가!R6</f>
        <v>1496</v>
      </c>
      <c r="K2900" s="471"/>
      <c r="L2900" s="471"/>
      <c r="M2900" s="471"/>
      <c r="N2900" s="84"/>
      <c r="O2900" s="84"/>
      <c r="P2900" s="84"/>
      <c r="Q2900" s="84"/>
      <c r="R2900" s="84"/>
      <c r="S2900" s="84"/>
      <c r="T2900" s="84"/>
      <c r="U2900" s="84"/>
      <c r="V2900" s="84"/>
      <c r="W2900" s="84"/>
      <c r="X2900" s="84"/>
      <c r="Y2900" s="84"/>
      <c r="Z2900" s="90"/>
      <c r="AA2900" s="91"/>
      <c r="AB2900" s="91">
        <f>TRUNC(D2900*J2900,0)</f>
        <v>10771</v>
      </c>
      <c r="AC2900" s="91"/>
      <c r="AD2900" s="92" t="s">
        <v>4</v>
      </c>
    </row>
    <row r="2901" spans="2:30" ht="19.7" customHeight="1">
      <c r="B2901" s="88" t="s">
        <v>903</v>
      </c>
      <c r="C2901" s="89" t="s">
        <v>600</v>
      </c>
      <c r="D2901" s="470">
        <v>20</v>
      </c>
      <c r="E2901" s="471"/>
      <c r="F2901" s="471"/>
      <c r="G2901" s="471"/>
      <c r="H2901" s="84" t="s">
        <v>601</v>
      </c>
      <c r="I2901" s="84" t="s">
        <v>594</v>
      </c>
      <c r="J2901" s="471">
        <f>AB2900</f>
        <v>10771</v>
      </c>
      <c r="K2901" s="471"/>
      <c r="L2901" s="471"/>
      <c r="M2901" s="471"/>
      <c r="N2901" s="84"/>
      <c r="O2901" s="84"/>
      <c r="P2901" s="84"/>
      <c r="Q2901" s="84"/>
      <c r="R2901" s="84"/>
      <c r="S2901" s="84"/>
      <c r="T2901" s="84"/>
      <c r="U2901" s="84"/>
      <c r="V2901" s="84"/>
      <c r="W2901" s="84"/>
      <c r="X2901" s="84"/>
      <c r="Y2901" s="84"/>
      <c r="Z2901" s="90"/>
      <c r="AA2901" s="91"/>
      <c r="AB2901" s="91">
        <f>TRUNC(D2901/100*J2901,0)</f>
        <v>2154</v>
      </c>
      <c r="AC2901" s="91"/>
      <c r="AD2901" s="92" t="s">
        <v>4</v>
      </c>
    </row>
    <row r="2902" spans="2:30" ht="19.7" customHeight="1">
      <c r="B2902" s="88" t="s">
        <v>602</v>
      </c>
      <c r="C2902" s="89" t="s">
        <v>4</v>
      </c>
      <c r="D2902" s="472">
        <v>1</v>
      </c>
      <c r="E2902" s="471"/>
      <c r="F2902" s="471"/>
      <c r="G2902" s="84" t="s">
        <v>98</v>
      </c>
      <c r="H2902" s="84" t="s">
        <v>594</v>
      </c>
      <c r="I2902" s="471">
        <f>[186]노임단가!L55</f>
        <v>109748</v>
      </c>
      <c r="J2902" s="471"/>
      <c r="K2902" s="471"/>
      <c r="L2902" s="471"/>
      <c r="M2902" s="84" t="s">
        <v>594</v>
      </c>
      <c r="N2902" s="471" t="s">
        <v>603</v>
      </c>
      <c r="O2902" s="471"/>
      <c r="P2902" s="471"/>
      <c r="Q2902" s="471"/>
      <c r="R2902" s="471"/>
      <c r="S2902" s="471"/>
      <c r="T2902" s="471"/>
      <c r="U2902" s="471"/>
      <c r="V2902" s="471"/>
      <c r="W2902" s="84"/>
      <c r="X2902" s="84"/>
      <c r="Y2902" s="84"/>
      <c r="Z2902" s="90"/>
      <c r="AA2902" s="91">
        <f>TRUNC(D2902*I2902*[186]기계경비적용기준!E18,0)</f>
        <v>22864</v>
      </c>
      <c r="AB2902" s="91"/>
      <c r="AC2902" s="91"/>
      <c r="AD2902" s="92" t="s">
        <v>4</v>
      </c>
    </row>
    <row r="2903" spans="2:30" ht="19.7" customHeight="1">
      <c r="B2903" s="88" t="s">
        <v>1452</v>
      </c>
      <c r="C2903" s="89" t="s">
        <v>4</v>
      </c>
      <c r="D2903" s="472">
        <v>1</v>
      </c>
      <c r="E2903" s="471"/>
      <c r="F2903" s="471"/>
      <c r="G2903" s="84" t="s">
        <v>98</v>
      </c>
      <c r="H2903" s="84" t="s">
        <v>594</v>
      </c>
      <c r="I2903" s="471">
        <f>[186]노임단가!L67</f>
        <v>83617</v>
      </c>
      <c r="J2903" s="471"/>
      <c r="K2903" s="471"/>
      <c r="L2903" s="471"/>
      <c r="M2903" s="84" t="s">
        <v>594</v>
      </c>
      <c r="N2903" s="471" t="s">
        <v>603</v>
      </c>
      <c r="O2903" s="471"/>
      <c r="P2903" s="471"/>
      <c r="Q2903" s="471"/>
      <c r="R2903" s="471"/>
      <c r="S2903" s="471"/>
      <c r="T2903" s="471"/>
      <c r="U2903" s="471"/>
      <c r="V2903" s="471"/>
      <c r="W2903" s="84"/>
      <c r="X2903" s="84"/>
      <c r="Y2903" s="84"/>
      <c r="Z2903" s="90"/>
      <c r="AA2903" s="91">
        <f>TRUNC(D2903*I2903*[186]기계경비적용기준!E18,0)</f>
        <v>17420</v>
      </c>
      <c r="AB2903" s="91"/>
      <c r="AC2903" s="91"/>
      <c r="AD2903" s="92" t="s">
        <v>4</v>
      </c>
    </row>
    <row r="2904" spans="2:30" ht="19.7" customHeight="1">
      <c r="B2904" s="88" t="s">
        <v>4</v>
      </c>
      <c r="C2904" s="89" t="s">
        <v>4</v>
      </c>
      <c r="D2904" s="84"/>
      <c r="E2904" s="84"/>
      <c r="F2904" s="84"/>
      <c r="G2904" s="84"/>
      <c r="H2904" s="84"/>
      <c r="I2904" s="84"/>
      <c r="J2904" s="84"/>
      <c r="K2904" s="84"/>
      <c r="L2904" s="84"/>
      <c r="M2904" s="84"/>
      <c r="N2904" s="84"/>
      <c r="O2904" s="84"/>
      <c r="P2904" s="84"/>
      <c r="Q2904" s="84"/>
      <c r="R2904" s="84"/>
      <c r="S2904" s="84"/>
      <c r="T2904" s="84"/>
      <c r="U2904" s="84"/>
      <c r="V2904" s="84"/>
      <c r="W2904" s="84"/>
      <c r="X2904" s="84"/>
      <c r="Y2904" s="84"/>
      <c r="Z2904" s="90"/>
      <c r="AA2904" s="91"/>
      <c r="AB2904" s="91"/>
      <c r="AC2904" s="91"/>
      <c r="AD2904" s="92" t="s">
        <v>4</v>
      </c>
    </row>
    <row r="2905" spans="2:30" ht="19.7" customHeight="1">
      <c r="B2905" s="82" t="s">
        <v>1714</v>
      </c>
      <c r="C2905" s="83" t="s">
        <v>609</v>
      </c>
      <c r="D2905" s="84"/>
      <c r="E2905" s="84"/>
      <c r="F2905" s="84"/>
      <c r="G2905" s="84"/>
      <c r="H2905" s="84"/>
      <c r="I2905" s="84"/>
      <c r="J2905" s="84"/>
      <c r="K2905" s="84"/>
      <c r="L2905" s="84"/>
      <c r="M2905" s="84"/>
      <c r="N2905" s="84"/>
      <c r="O2905" s="84"/>
      <c r="P2905" s="84"/>
      <c r="Q2905" s="84"/>
      <c r="R2905" s="84"/>
      <c r="S2905" s="84"/>
      <c r="T2905" s="84"/>
      <c r="U2905" s="84"/>
      <c r="V2905" s="84"/>
      <c r="W2905" s="84"/>
      <c r="X2905" s="84"/>
      <c r="Y2905" s="84"/>
      <c r="Z2905" s="85" t="str">
        <f>TEXT(AA2905+AB2905+AC2905,"#,##0")</f>
        <v>85,804</v>
      </c>
      <c r="AA2905" s="86">
        <f>TRUNC(AA2906+AA2907+AA2908+AA2909+AA2910+AA2911)</f>
        <v>40284</v>
      </c>
      <c r="AB2905" s="86">
        <f>TRUNC(AB2906+AB2907+AB2908+AB2909+AB2910+AB2911)</f>
        <v>15438</v>
      </c>
      <c r="AC2905" s="86">
        <f>TRUNC(AC2906+AC2907+AC2908+AC2909+AC2910+AC2911)</f>
        <v>30082</v>
      </c>
      <c r="AD2905" s="87"/>
    </row>
    <row r="2906" spans="2:30" ht="19.7" customHeight="1">
      <c r="B2906" s="88" t="s">
        <v>1710</v>
      </c>
      <c r="C2906" s="89" t="s">
        <v>4</v>
      </c>
      <c r="D2906" s="471">
        <v>40986000</v>
      </c>
      <c r="E2906" s="471"/>
      <c r="F2906" s="471"/>
      <c r="G2906" s="471"/>
      <c r="H2906" s="471"/>
      <c r="I2906" s="471" t="s">
        <v>605</v>
      </c>
      <c r="J2906" s="471"/>
      <c r="K2906" s="471">
        <v>1201</v>
      </c>
      <c r="L2906" s="471"/>
      <c r="M2906" s="471"/>
      <c r="N2906" s="84" t="s">
        <v>594</v>
      </c>
      <c r="O2906" s="471" t="s">
        <v>595</v>
      </c>
      <c r="P2906" s="471"/>
      <c r="Q2906" s="471"/>
      <c r="R2906" s="84"/>
      <c r="S2906" s="84"/>
      <c r="T2906" s="84"/>
      <c r="U2906" s="84"/>
      <c r="V2906" s="84"/>
      <c r="W2906" s="84"/>
      <c r="X2906" s="84"/>
      <c r="Y2906" s="84"/>
      <c r="Z2906" s="90"/>
      <c r="AA2906" s="91"/>
      <c r="AB2906" s="91"/>
      <c r="AC2906" s="91">
        <f>TRUNC(D2906*K2906*0.0000001,0)</f>
        <v>4922</v>
      </c>
      <c r="AD2906" s="92" t="s">
        <v>4</v>
      </c>
    </row>
    <row r="2907" spans="2:30" ht="19.7" customHeight="1">
      <c r="B2907" s="88" t="s">
        <v>1715</v>
      </c>
      <c r="C2907" s="89" t="s">
        <v>4</v>
      </c>
      <c r="D2907" s="471">
        <v>137209</v>
      </c>
      <c r="E2907" s="471"/>
      <c r="F2907" s="471"/>
      <c r="G2907" s="471"/>
      <c r="H2907" s="471"/>
      <c r="I2907" s="471" t="s">
        <v>593</v>
      </c>
      <c r="J2907" s="471"/>
      <c r="K2907" s="476">
        <f>[186]기계경비적용기준!D7</f>
        <v>1153.3</v>
      </c>
      <c r="L2907" s="471"/>
      <c r="M2907" s="471"/>
      <c r="N2907" s="84" t="s">
        <v>594</v>
      </c>
      <c r="O2907" s="471">
        <v>1590</v>
      </c>
      <c r="P2907" s="471"/>
      <c r="Q2907" s="471"/>
      <c r="R2907" s="84" t="s">
        <v>594</v>
      </c>
      <c r="S2907" s="471" t="s">
        <v>595</v>
      </c>
      <c r="T2907" s="471"/>
      <c r="U2907" s="471"/>
      <c r="V2907" s="84"/>
      <c r="W2907" s="84"/>
      <c r="X2907" s="84"/>
      <c r="Y2907" s="84"/>
      <c r="Z2907" s="90"/>
      <c r="AA2907" s="91"/>
      <c r="AB2907" s="91"/>
      <c r="AC2907" s="91">
        <f>TRUNC(TRUNC(D2907*K2907)/1000) * 1000*O2907*0.0000001</f>
        <v>25160.636999999999</v>
      </c>
      <c r="AD2907" s="92" t="s">
        <v>4</v>
      </c>
    </row>
    <row r="2908" spans="2:30" ht="19.7" customHeight="1">
      <c r="B2908" s="88" t="s">
        <v>596</v>
      </c>
      <c r="C2908" s="89" t="s">
        <v>597</v>
      </c>
      <c r="D2908" s="470">
        <v>8.6</v>
      </c>
      <c r="E2908" s="471"/>
      <c r="F2908" s="471"/>
      <c r="G2908" s="471"/>
      <c r="H2908" s="84" t="s">
        <v>598</v>
      </c>
      <c r="I2908" s="84" t="s">
        <v>594</v>
      </c>
      <c r="J2908" s="471">
        <f>[186]자재단가!R6</f>
        <v>1496</v>
      </c>
      <c r="K2908" s="471"/>
      <c r="L2908" s="471"/>
      <c r="M2908" s="471"/>
      <c r="N2908" s="84"/>
      <c r="O2908" s="84"/>
      <c r="P2908" s="84"/>
      <c r="Q2908" s="84"/>
      <c r="R2908" s="84"/>
      <c r="S2908" s="84"/>
      <c r="T2908" s="84"/>
      <c r="U2908" s="84"/>
      <c r="V2908" s="84"/>
      <c r="W2908" s="84"/>
      <c r="X2908" s="84"/>
      <c r="Y2908" s="84"/>
      <c r="Z2908" s="90"/>
      <c r="AA2908" s="91"/>
      <c r="AB2908" s="91">
        <f>TRUNC(D2908*J2908,0)</f>
        <v>12865</v>
      </c>
      <c r="AC2908" s="91"/>
      <c r="AD2908" s="92" t="s">
        <v>4</v>
      </c>
    </row>
    <row r="2909" spans="2:30" ht="19.7" customHeight="1">
      <c r="B2909" s="88" t="s">
        <v>903</v>
      </c>
      <c r="C2909" s="89" t="s">
        <v>600</v>
      </c>
      <c r="D2909" s="470">
        <v>20</v>
      </c>
      <c r="E2909" s="471"/>
      <c r="F2909" s="471"/>
      <c r="G2909" s="471"/>
      <c r="H2909" s="84" t="s">
        <v>601</v>
      </c>
      <c r="I2909" s="84" t="s">
        <v>594</v>
      </c>
      <c r="J2909" s="471">
        <f>AB2908</f>
        <v>12865</v>
      </c>
      <c r="K2909" s="471"/>
      <c r="L2909" s="471"/>
      <c r="M2909" s="471"/>
      <c r="N2909" s="84"/>
      <c r="O2909" s="84"/>
      <c r="P2909" s="84"/>
      <c r="Q2909" s="84"/>
      <c r="R2909" s="84"/>
      <c r="S2909" s="84"/>
      <c r="T2909" s="84"/>
      <c r="U2909" s="84"/>
      <c r="V2909" s="84"/>
      <c r="W2909" s="84"/>
      <c r="X2909" s="84"/>
      <c r="Y2909" s="84"/>
      <c r="Z2909" s="90"/>
      <c r="AA2909" s="91"/>
      <c r="AB2909" s="91">
        <f>TRUNC(D2909/100*J2909,0)</f>
        <v>2573</v>
      </c>
      <c r="AC2909" s="91"/>
      <c r="AD2909" s="92" t="s">
        <v>4</v>
      </c>
    </row>
    <row r="2910" spans="2:30" ht="19.7" customHeight="1">
      <c r="B2910" s="88" t="s">
        <v>602</v>
      </c>
      <c r="C2910" s="89" t="s">
        <v>4</v>
      </c>
      <c r="D2910" s="472">
        <v>1</v>
      </c>
      <c r="E2910" s="471"/>
      <c r="F2910" s="471"/>
      <c r="G2910" s="84" t="s">
        <v>98</v>
      </c>
      <c r="H2910" s="84" t="s">
        <v>594</v>
      </c>
      <c r="I2910" s="471">
        <f>[186]노임단가!L55</f>
        <v>109748</v>
      </c>
      <c r="J2910" s="471"/>
      <c r="K2910" s="471"/>
      <c r="L2910" s="471"/>
      <c r="M2910" s="84" t="s">
        <v>594</v>
      </c>
      <c r="N2910" s="471" t="s">
        <v>603</v>
      </c>
      <c r="O2910" s="471"/>
      <c r="P2910" s="471"/>
      <c r="Q2910" s="471"/>
      <c r="R2910" s="471"/>
      <c r="S2910" s="471"/>
      <c r="T2910" s="471"/>
      <c r="U2910" s="471"/>
      <c r="V2910" s="471"/>
      <c r="W2910" s="84"/>
      <c r="X2910" s="84"/>
      <c r="Y2910" s="84"/>
      <c r="Z2910" s="90"/>
      <c r="AA2910" s="91">
        <f>TRUNC(D2910*I2910*[186]기계경비적용기준!E18,0)</f>
        <v>22864</v>
      </c>
      <c r="AB2910" s="91"/>
      <c r="AC2910" s="91"/>
      <c r="AD2910" s="92" t="s">
        <v>4</v>
      </c>
    </row>
    <row r="2911" spans="2:30" ht="19.7" customHeight="1">
      <c r="B2911" s="88" t="s">
        <v>1452</v>
      </c>
      <c r="C2911" s="89" t="s">
        <v>4</v>
      </c>
      <c r="D2911" s="472">
        <v>1</v>
      </c>
      <c r="E2911" s="471"/>
      <c r="F2911" s="471"/>
      <c r="G2911" s="84" t="s">
        <v>98</v>
      </c>
      <c r="H2911" s="84" t="s">
        <v>594</v>
      </c>
      <c r="I2911" s="471">
        <f>[186]노임단가!L67</f>
        <v>83617</v>
      </c>
      <c r="J2911" s="471"/>
      <c r="K2911" s="471"/>
      <c r="L2911" s="471"/>
      <c r="M2911" s="84" t="s">
        <v>594</v>
      </c>
      <c r="N2911" s="471" t="s">
        <v>603</v>
      </c>
      <c r="O2911" s="471"/>
      <c r="P2911" s="471"/>
      <c r="Q2911" s="471"/>
      <c r="R2911" s="471"/>
      <c r="S2911" s="471"/>
      <c r="T2911" s="471"/>
      <c r="U2911" s="471"/>
      <c r="V2911" s="471"/>
      <c r="W2911" s="84"/>
      <c r="X2911" s="84"/>
      <c r="Y2911" s="84"/>
      <c r="Z2911" s="90"/>
      <c r="AA2911" s="91">
        <f>TRUNC(D2911*I2911*[186]기계경비적용기준!E18,0)</f>
        <v>17420</v>
      </c>
      <c r="AB2911" s="91"/>
      <c r="AC2911" s="91"/>
      <c r="AD2911" s="92" t="s">
        <v>4</v>
      </c>
    </row>
    <row r="2912" spans="2:30" ht="19.7" customHeight="1">
      <c r="B2912" s="88" t="s">
        <v>4</v>
      </c>
      <c r="C2912" s="89" t="s">
        <v>4</v>
      </c>
      <c r="D2912" s="84"/>
      <c r="E2912" s="84"/>
      <c r="F2912" s="84"/>
      <c r="G2912" s="84"/>
      <c r="H2912" s="84"/>
      <c r="I2912" s="84"/>
      <c r="J2912" s="84"/>
      <c r="K2912" s="84"/>
      <c r="L2912" s="84"/>
      <c r="M2912" s="84"/>
      <c r="N2912" s="84"/>
      <c r="O2912" s="84"/>
      <c r="P2912" s="84"/>
      <c r="Q2912" s="84"/>
      <c r="R2912" s="84"/>
      <c r="S2912" s="84"/>
      <c r="T2912" s="84"/>
      <c r="U2912" s="84"/>
      <c r="V2912" s="84"/>
      <c r="W2912" s="84"/>
      <c r="X2912" s="84"/>
      <c r="Y2912" s="84"/>
      <c r="Z2912" s="90"/>
      <c r="AA2912" s="91"/>
      <c r="AB2912" s="91"/>
      <c r="AC2912" s="91"/>
      <c r="AD2912" s="92" t="s">
        <v>4</v>
      </c>
    </row>
    <row r="2913" spans="2:30" ht="19.7" customHeight="1">
      <c r="B2913" s="82" t="s">
        <v>1716</v>
      </c>
      <c r="C2913" s="83" t="s">
        <v>611</v>
      </c>
      <c r="D2913" s="84"/>
      <c r="E2913" s="84"/>
      <c r="F2913" s="84"/>
      <c r="G2913" s="84"/>
      <c r="H2913" s="84"/>
      <c r="I2913" s="84"/>
      <c r="J2913" s="84"/>
      <c r="K2913" s="84"/>
      <c r="L2913" s="84"/>
      <c r="M2913" s="84"/>
      <c r="N2913" s="84"/>
      <c r="O2913" s="84"/>
      <c r="P2913" s="84"/>
      <c r="Q2913" s="84"/>
      <c r="R2913" s="84"/>
      <c r="S2913" s="84"/>
      <c r="T2913" s="84"/>
      <c r="U2913" s="84"/>
      <c r="V2913" s="84"/>
      <c r="W2913" s="84"/>
      <c r="X2913" s="84"/>
      <c r="Y2913" s="84"/>
      <c r="Z2913" s="85" t="str">
        <f>TEXT(AA2913+AB2913+AC2913,"#,##0")</f>
        <v>91,542</v>
      </c>
      <c r="AA2913" s="86">
        <f>TRUNC(AA2914+AA2915+AA2916+AA2917+AA2918+AA2919)</f>
        <v>40284</v>
      </c>
      <c r="AB2913" s="86">
        <f>TRUNC(AB2914+AB2915+AB2916+AB2917+AB2918+AB2919)</f>
        <v>17233</v>
      </c>
      <c r="AC2913" s="86">
        <f>TRUNC(AC2914+AC2915+AC2916+AC2917+AC2918+AC2919)</f>
        <v>34025</v>
      </c>
      <c r="AD2913" s="87"/>
    </row>
    <row r="2914" spans="2:30" ht="19.7" customHeight="1">
      <c r="B2914" s="88" t="s">
        <v>1710</v>
      </c>
      <c r="C2914" s="89" t="s">
        <v>4</v>
      </c>
      <c r="D2914" s="471">
        <v>40986000</v>
      </c>
      <c r="E2914" s="471"/>
      <c r="F2914" s="471"/>
      <c r="G2914" s="471"/>
      <c r="H2914" s="471"/>
      <c r="I2914" s="471" t="s">
        <v>605</v>
      </c>
      <c r="J2914" s="471"/>
      <c r="K2914" s="471">
        <v>1201</v>
      </c>
      <c r="L2914" s="471"/>
      <c r="M2914" s="471"/>
      <c r="N2914" s="84" t="s">
        <v>594</v>
      </c>
      <c r="O2914" s="471" t="s">
        <v>595</v>
      </c>
      <c r="P2914" s="471"/>
      <c r="Q2914" s="471"/>
      <c r="R2914" s="84"/>
      <c r="S2914" s="84"/>
      <c r="T2914" s="84"/>
      <c r="U2914" s="84"/>
      <c r="V2914" s="84"/>
      <c r="W2914" s="84"/>
      <c r="X2914" s="84"/>
      <c r="Y2914" s="84"/>
      <c r="Z2914" s="90"/>
      <c r="AA2914" s="91"/>
      <c r="AB2914" s="91"/>
      <c r="AC2914" s="91">
        <f>TRUNC(D2914*K2914*0.0000001,0)</f>
        <v>4922</v>
      </c>
      <c r="AD2914" s="92" t="s">
        <v>4</v>
      </c>
    </row>
    <row r="2915" spans="2:30" ht="19.7" customHeight="1">
      <c r="B2915" s="88" t="s">
        <v>1717</v>
      </c>
      <c r="C2915" s="89" t="s">
        <v>4</v>
      </c>
      <c r="D2915" s="471">
        <v>158714</v>
      </c>
      <c r="E2915" s="471"/>
      <c r="F2915" s="471"/>
      <c r="G2915" s="471"/>
      <c r="H2915" s="471"/>
      <c r="I2915" s="471" t="s">
        <v>593</v>
      </c>
      <c r="J2915" s="471"/>
      <c r="K2915" s="476">
        <f>[186]기계경비적용기준!D7</f>
        <v>1153.3</v>
      </c>
      <c r="L2915" s="471"/>
      <c r="M2915" s="471"/>
      <c r="N2915" s="84" t="s">
        <v>594</v>
      </c>
      <c r="O2915" s="471">
        <v>1590</v>
      </c>
      <c r="P2915" s="471"/>
      <c r="Q2915" s="471"/>
      <c r="R2915" s="84" t="s">
        <v>594</v>
      </c>
      <c r="S2915" s="471" t="s">
        <v>595</v>
      </c>
      <c r="T2915" s="471"/>
      <c r="U2915" s="471"/>
      <c r="V2915" s="84"/>
      <c r="W2915" s="84"/>
      <c r="X2915" s="84"/>
      <c r="Y2915" s="84"/>
      <c r="Z2915" s="90"/>
      <c r="AA2915" s="91"/>
      <c r="AB2915" s="91"/>
      <c r="AC2915" s="91">
        <f>TRUNC(TRUNC(D2915*K2915)/1000) * 1000*O2915*0.0000001</f>
        <v>29103.995999999999</v>
      </c>
      <c r="AD2915" s="92" t="s">
        <v>4</v>
      </c>
    </row>
    <row r="2916" spans="2:30" ht="19.7" customHeight="1">
      <c r="B2916" s="88" t="s">
        <v>596</v>
      </c>
      <c r="C2916" s="89" t="s">
        <v>597</v>
      </c>
      <c r="D2916" s="470">
        <v>9.6</v>
      </c>
      <c r="E2916" s="471"/>
      <c r="F2916" s="471"/>
      <c r="G2916" s="471"/>
      <c r="H2916" s="84" t="s">
        <v>598</v>
      </c>
      <c r="I2916" s="84" t="s">
        <v>594</v>
      </c>
      <c r="J2916" s="471">
        <f>[186]자재단가!R6</f>
        <v>1496</v>
      </c>
      <c r="K2916" s="471"/>
      <c r="L2916" s="471"/>
      <c r="M2916" s="471"/>
      <c r="N2916" s="84"/>
      <c r="O2916" s="84"/>
      <c r="P2916" s="84"/>
      <c r="Q2916" s="84"/>
      <c r="R2916" s="84"/>
      <c r="S2916" s="84"/>
      <c r="T2916" s="84"/>
      <c r="U2916" s="84"/>
      <c r="V2916" s="84"/>
      <c r="W2916" s="84"/>
      <c r="X2916" s="84"/>
      <c r="Y2916" s="84"/>
      <c r="Z2916" s="90"/>
      <c r="AA2916" s="91"/>
      <c r="AB2916" s="91">
        <f>TRUNC(D2916*J2916,0)</f>
        <v>14361</v>
      </c>
      <c r="AC2916" s="91"/>
      <c r="AD2916" s="92" t="s">
        <v>4</v>
      </c>
    </row>
    <row r="2917" spans="2:30" ht="19.7" customHeight="1">
      <c r="B2917" s="88" t="s">
        <v>903</v>
      </c>
      <c r="C2917" s="89" t="s">
        <v>600</v>
      </c>
      <c r="D2917" s="470">
        <v>20</v>
      </c>
      <c r="E2917" s="471"/>
      <c r="F2917" s="471"/>
      <c r="G2917" s="471"/>
      <c r="H2917" s="84" t="s">
        <v>601</v>
      </c>
      <c r="I2917" s="84" t="s">
        <v>594</v>
      </c>
      <c r="J2917" s="471">
        <f>AB2916</f>
        <v>14361</v>
      </c>
      <c r="K2917" s="471"/>
      <c r="L2917" s="471"/>
      <c r="M2917" s="471"/>
      <c r="N2917" s="84"/>
      <c r="O2917" s="84"/>
      <c r="P2917" s="84"/>
      <c r="Q2917" s="84"/>
      <c r="R2917" s="84"/>
      <c r="S2917" s="84"/>
      <c r="T2917" s="84"/>
      <c r="U2917" s="84"/>
      <c r="V2917" s="84"/>
      <c r="W2917" s="84"/>
      <c r="X2917" s="84"/>
      <c r="Y2917" s="84"/>
      <c r="Z2917" s="90"/>
      <c r="AA2917" s="91"/>
      <c r="AB2917" s="91">
        <f>TRUNC(D2917/100*J2917,0)</f>
        <v>2872</v>
      </c>
      <c r="AC2917" s="91"/>
      <c r="AD2917" s="92" t="s">
        <v>4</v>
      </c>
    </row>
    <row r="2918" spans="2:30" ht="19.7" customHeight="1">
      <c r="B2918" s="88" t="s">
        <v>602</v>
      </c>
      <c r="C2918" s="89" t="s">
        <v>4</v>
      </c>
      <c r="D2918" s="472">
        <v>1</v>
      </c>
      <c r="E2918" s="471"/>
      <c r="F2918" s="471"/>
      <c r="G2918" s="84" t="s">
        <v>98</v>
      </c>
      <c r="H2918" s="84" t="s">
        <v>594</v>
      </c>
      <c r="I2918" s="471">
        <f>[186]노임단가!L55</f>
        <v>109748</v>
      </c>
      <c r="J2918" s="471"/>
      <c r="K2918" s="471"/>
      <c r="L2918" s="471"/>
      <c r="M2918" s="84" t="s">
        <v>594</v>
      </c>
      <c r="N2918" s="471" t="s">
        <v>603</v>
      </c>
      <c r="O2918" s="471"/>
      <c r="P2918" s="471"/>
      <c r="Q2918" s="471"/>
      <c r="R2918" s="471"/>
      <c r="S2918" s="471"/>
      <c r="T2918" s="471"/>
      <c r="U2918" s="471"/>
      <c r="V2918" s="471"/>
      <c r="W2918" s="84"/>
      <c r="X2918" s="84"/>
      <c r="Y2918" s="84"/>
      <c r="Z2918" s="90"/>
      <c r="AA2918" s="91">
        <f>TRUNC(D2918*I2918*[186]기계경비적용기준!E18,0)</f>
        <v>22864</v>
      </c>
      <c r="AB2918" s="91"/>
      <c r="AC2918" s="91"/>
      <c r="AD2918" s="92" t="s">
        <v>4</v>
      </c>
    </row>
    <row r="2919" spans="2:30" ht="19.7" customHeight="1">
      <c r="B2919" s="88" t="s">
        <v>1452</v>
      </c>
      <c r="C2919" s="89" t="s">
        <v>4</v>
      </c>
      <c r="D2919" s="472">
        <v>1</v>
      </c>
      <c r="E2919" s="471"/>
      <c r="F2919" s="471"/>
      <c r="G2919" s="84" t="s">
        <v>98</v>
      </c>
      <c r="H2919" s="84" t="s">
        <v>594</v>
      </c>
      <c r="I2919" s="471">
        <f>[186]노임단가!L67</f>
        <v>83617</v>
      </c>
      <c r="J2919" s="471"/>
      <c r="K2919" s="471"/>
      <c r="L2919" s="471"/>
      <c r="M2919" s="84" t="s">
        <v>594</v>
      </c>
      <c r="N2919" s="471" t="s">
        <v>603</v>
      </c>
      <c r="O2919" s="471"/>
      <c r="P2919" s="471"/>
      <c r="Q2919" s="471"/>
      <c r="R2919" s="471"/>
      <c r="S2919" s="471"/>
      <c r="T2919" s="471"/>
      <c r="U2919" s="471"/>
      <c r="V2919" s="471"/>
      <c r="W2919" s="84"/>
      <c r="X2919" s="84"/>
      <c r="Y2919" s="84"/>
      <c r="Z2919" s="90"/>
      <c r="AA2919" s="91">
        <f>TRUNC(D2919*I2919*[186]기계경비적용기준!E18,0)</f>
        <v>17420</v>
      </c>
      <c r="AB2919" s="91"/>
      <c r="AC2919" s="91"/>
      <c r="AD2919" s="92" t="s">
        <v>4</v>
      </c>
    </row>
    <row r="2920" spans="2:30" ht="19.7" customHeight="1">
      <c r="B2920" s="88" t="s">
        <v>4</v>
      </c>
      <c r="C2920" s="89" t="s">
        <v>4</v>
      </c>
      <c r="D2920" s="84"/>
      <c r="E2920" s="84"/>
      <c r="F2920" s="84"/>
      <c r="G2920" s="84"/>
      <c r="H2920" s="84"/>
      <c r="I2920" s="84"/>
      <c r="J2920" s="84"/>
      <c r="K2920" s="84"/>
      <c r="L2920" s="84"/>
      <c r="M2920" s="84"/>
      <c r="N2920" s="84"/>
      <c r="O2920" s="84"/>
      <c r="P2920" s="84"/>
      <c r="Q2920" s="84"/>
      <c r="R2920" s="84"/>
      <c r="S2920" s="84"/>
      <c r="T2920" s="84"/>
      <c r="U2920" s="84"/>
      <c r="V2920" s="84"/>
      <c r="W2920" s="84"/>
      <c r="X2920" s="84"/>
      <c r="Y2920" s="84"/>
      <c r="Z2920" s="90"/>
      <c r="AA2920" s="91"/>
      <c r="AB2920" s="91"/>
      <c r="AC2920" s="91"/>
      <c r="AD2920" s="92" t="s">
        <v>4</v>
      </c>
    </row>
    <row r="2921" spans="2:30" ht="19.7" customHeight="1">
      <c r="B2921" s="107" t="s">
        <v>1718</v>
      </c>
      <c r="C2921" s="108" t="s">
        <v>613</v>
      </c>
      <c r="D2921" s="103"/>
      <c r="E2921" s="103"/>
      <c r="F2921" s="103"/>
      <c r="G2921" s="103"/>
      <c r="H2921" s="103"/>
      <c r="I2921" s="103"/>
      <c r="J2921" s="103"/>
      <c r="K2921" s="103"/>
      <c r="L2921" s="103"/>
      <c r="M2921" s="103"/>
      <c r="N2921" s="103"/>
      <c r="O2921" s="103"/>
      <c r="P2921" s="103"/>
      <c r="Q2921" s="103"/>
      <c r="R2921" s="103"/>
      <c r="S2921" s="103"/>
      <c r="T2921" s="103"/>
      <c r="U2921" s="103"/>
      <c r="V2921" s="103"/>
      <c r="W2921" s="103"/>
      <c r="X2921" s="103"/>
      <c r="Y2921" s="103"/>
      <c r="Z2921" s="109" t="str">
        <f>TEXT(AA2921+AB2921+AC2921,"#,##0")</f>
        <v>121,520</v>
      </c>
      <c r="AA2921" s="110">
        <f>TRUNC(AA2922+AA2923+AA2924+AA2925+AA2926+AA2927)</f>
        <v>57704</v>
      </c>
      <c r="AB2921" s="110">
        <f>TRUNC(AB2922+AB2923+AB2924+AB2925+AB2926+AB2927)</f>
        <v>18849</v>
      </c>
      <c r="AC2921" s="110">
        <f>TRUNC(AC2922+AC2923+AC2924+AC2925+AC2926+AC2927)</f>
        <v>44967</v>
      </c>
      <c r="AD2921" s="111"/>
    </row>
    <row r="2922" spans="2:30" ht="19.7" customHeight="1">
      <c r="B2922" s="88" t="s">
        <v>1719</v>
      </c>
      <c r="C2922" s="89" t="s">
        <v>4</v>
      </c>
      <c r="D2922" s="471">
        <v>60174000</v>
      </c>
      <c r="E2922" s="471"/>
      <c r="F2922" s="471"/>
      <c r="G2922" s="471"/>
      <c r="H2922" s="471"/>
      <c r="I2922" s="471" t="s">
        <v>605</v>
      </c>
      <c r="J2922" s="471"/>
      <c r="K2922" s="471">
        <v>1201</v>
      </c>
      <c r="L2922" s="471"/>
      <c r="M2922" s="471"/>
      <c r="N2922" s="84" t="s">
        <v>594</v>
      </c>
      <c r="O2922" s="471" t="s">
        <v>595</v>
      </c>
      <c r="P2922" s="471"/>
      <c r="Q2922" s="471"/>
      <c r="R2922" s="84"/>
      <c r="S2922" s="84"/>
      <c r="T2922" s="84"/>
      <c r="U2922" s="84"/>
      <c r="V2922" s="84"/>
      <c r="W2922" s="84"/>
      <c r="X2922" s="84"/>
      <c r="Y2922" s="84"/>
      <c r="Z2922" s="90"/>
      <c r="AA2922" s="91"/>
      <c r="AB2922" s="91"/>
      <c r="AC2922" s="91">
        <f>TRUNC(D2922*K2922*0.0000001,0)</f>
        <v>7226</v>
      </c>
      <c r="AD2922" s="92" t="s">
        <v>4</v>
      </c>
    </row>
    <row r="2923" spans="2:30" ht="19.7" customHeight="1">
      <c r="B2923" s="88" t="s">
        <v>1720</v>
      </c>
      <c r="C2923" s="89" t="s">
        <v>4</v>
      </c>
      <c r="D2923" s="471">
        <v>205814</v>
      </c>
      <c r="E2923" s="471"/>
      <c r="F2923" s="471"/>
      <c r="G2923" s="471"/>
      <c r="H2923" s="471"/>
      <c r="I2923" s="471" t="s">
        <v>593</v>
      </c>
      <c r="J2923" s="471"/>
      <c r="K2923" s="476">
        <f>[186]기계경비적용기준!D7</f>
        <v>1153.3</v>
      </c>
      <c r="L2923" s="471"/>
      <c r="M2923" s="471"/>
      <c r="N2923" s="84" t="s">
        <v>594</v>
      </c>
      <c r="O2923" s="471">
        <v>1590</v>
      </c>
      <c r="P2923" s="471"/>
      <c r="Q2923" s="471"/>
      <c r="R2923" s="84" t="s">
        <v>594</v>
      </c>
      <c r="S2923" s="471" t="s">
        <v>595</v>
      </c>
      <c r="T2923" s="471"/>
      <c r="U2923" s="471"/>
      <c r="V2923" s="84"/>
      <c r="W2923" s="84"/>
      <c r="X2923" s="84"/>
      <c r="Y2923" s="84"/>
      <c r="Z2923" s="90"/>
      <c r="AA2923" s="91"/>
      <c r="AB2923" s="91"/>
      <c r="AC2923" s="91">
        <f>TRUNC(TRUNC(D2923*K2923)/1000) * 1000*O2923*0.0000001</f>
        <v>37741.034999999996</v>
      </c>
      <c r="AD2923" s="92" t="s">
        <v>4</v>
      </c>
    </row>
    <row r="2924" spans="2:30" ht="19.7" customHeight="1">
      <c r="B2924" s="88" t="s">
        <v>596</v>
      </c>
      <c r="C2924" s="89" t="s">
        <v>597</v>
      </c>
      <c r="D2924" s="470">
        <v>10.5</v>
      </c>
      <c r="E2924" s="471"/>
      <c r="F2924" s="471"/>
      <c r="G2924" s="471"/>
      <c r="H2924" s="84" t="s">
        <v>598</v>
      </c>
      <c r="I2924" s="84" t="s">
        <v>594</v>
      </c>
      <c r="J2924" s="471">
        <f>[186]자재단가!R6</f>
        <v>1496</v>
      </c>
      <c r="K2924" s="471"/>
      <c r="L2924" s="471"/>
      <c r="M2924" s="471"/>
      <c r="N2924" s="84"/>
      <c r="O2924" s="84"/>
      <c r="P2924" s="84"/>
      <c r="Q2924" s="84"/>
      <c r="R2924" s="84"/>
      <c r="S2924" s="84"/>
      <c r="T2924" s="84"/>
      <c r="U2924" s="84"/>
      <c r="V2924" s="84"/>
      <c r="W2924" s="84"/>
      <c r="X2924" s="84"/>
      <c r="Y2924" s="84"/>
      <c r="Z2924" s="90"/>
      <c r="AA2924" s="91"/>
      <c r="AB2924" s="91">
        <f>TRUNC(D2924*J2924,0)</f>
        <v>15708</v>
      </c>
      <c r="AC2924" s="91"/>
      <c r="AD2924" s="92" t="s">
        <v>4</v>
      </c>
    </row>
    <row r="2925" spans="2:30" ht="19.7" customHeight="1">
      <c r="B2925" s="88" t="s">
        <v>903</v>
      </c>
      <c r="C2925" s="89" t="s">
        <v>600</v>
      </c>
      <c r="D2925" s="470">
        <v>20</v>
      </c>
      <c r="E2925" s="471"/>
      <c r="F2925" s="471"/>
      <c r="G2925" s="471"/>
      <c r="H2925" s="84" t="s">
        <v>601</v>
      </c>
      <c r="I2925" s="84" t="s">
        <v>594</v>
      </c>
      <c r="J2925" s="471">
        <f>AB2924</f>
        <v>15708</v>
      </c>
      <c r="K2925" s="471"/>
      <c r="L2925" s="471"/>
      <c r="M2925" s="471"/>
      <c r="N2925" s="84"/>
      <c r="O2925" s="84"/>
      <c r="P2925" s="84"/>
      <c r="Q2925" s="84"/>
      <c r="R2925" s="84"/>
      <c r="S2925" s="84"/>
      <c r="T2925" s="84"/>
      <c r="U2925" s="84"/>
      <c r="V2925" s="84"/>
      <c r="W2925" s="84"/>
      <c r="X2925" s="84"/>
      <c r="Y2925" s="84"/>
      <c r="Z2925" s="90"/>
      <c r="AA2925" s="91"/>
      <c r="AB2925" s="91">
        <f>TRUNC(D2925/100*J2925,0)</f>
        <v>3141</v>
      </c>
      <c r="AC2925" s="91"/>
      <c r="AD2925" s="92" t="s">
        <v>4</v>
      </c>
    </row>
    <row r="2926" spans="2:30" ht="19.7" customHeight="1">
      <c r="B2926" s="88" t="s">
        <v>602</v>
      </c>
      <c r="C2926" s="89" t="s">
        <v>4</v>
      </c>
      <c r="D2926" s="472">
        <v>1</v>
      </c>
      <c r="E2926" s="471"/>
      <c r="F2926" s="471"/>
      <c r="G2926" s="84" t="s">
        <v>98</v>
      </c>
      <c r="H2926" s="84" t="s">
        <v>594</v>
      </c>
      <c r="I2926" s="471">
        <f>[186]노임단가!L55</f>
        <v>109748</v>
      </c>
      <c r="J2926" s="471"/>
      <c r="K2926" s="471"/>
      <c r="L2926" s="471"/>
      <c r="M2926" s="84" t="s">
        <v>594</v>
      </c>
      <c r="N2926" s="471" t="s">
        <v>603</v>
      </c>
      <c r="O2926" s="471"/>
      <c r="P2926" s="471"/>
      <c r="Q2926" s="471"/>
      <c r="R2926" s="471"/>
      <c r="S2926" s="471"/>
      <c r="T2926" s="471"/>
      <c r="U2926" s="471"/>
      <c r="V2926" s="471"/>
      <c r="W2926" s="84"/>
      <c r="X2926" s="84"/>
      <c r="Y2926" s="84"/>
      <c r="Z2926" s="90"/>
      <c r="AA2926" s="91">
        <f>TRUNC(D2926*I2926*[186]기계경비적용기준!E18,0)</f>
        <v>22864</v>
      </c>
      <c r="AB2926" s="91"/>
      <c r="AC2926" s="91"/>
      <c r="AD2926" s="92" t="s">
        <v>4</v>
      </c>
    </row>
    <row r="2927" spans="2:30" ht="19.7" customHeight="1">
      <c r="B2927" s="88" t="s">
        <v>1452</v>
      </c>
      <c r="C2927" s="89" t="s">
        <v>4</v>
      </c>
      <c r="D2927" s="472">
        <v>2</v>
      </c>
      <c r="E2927" s="471"/>
      <c r="F2927" s="471"/>
      <c r="G2927" s="84" t="s">
        <v>98</v>
      </c>
      <c r="H2927" s="84" t="s">
        <v>594</v>
      </c>
      <c r="I2927" s="471">
        <f>[186]노임단가!L67</f>
        <v>83617</v>
      </c>
      <c r="J2927" s="471"/>
      <c r="K2927" s="471"/>
      <c r="L2927" s="471"/>
      <c r="M2927" s="84" t="s">
        <v>594</v>
      </c>
      <c r="N2927" s="471" t="s">
        <v>603</v>
      </c>
      <c r="O2927" s="471"/>
      <c r="P2927" s="471"/>
      <c r="Q2927" s="471"/>
      <c r="R2927" s="471"/>
      <c r="S2927" s="471"/>
      <c r="T2927" s="471"/>
      <c r="U2927" s="471"/>
      <c r="V2927" s="471"/>
      <c r="W2927" s="84"/>
      <c r="X2927" s="84"/>
      <c r="Y2927" s="84"/>
      <c r="Z2927" s="90"/>
      <c r="AA2927" s="91">
        <f>TRUNC(D2927*I2927*[186]기계경비적용기준!E18,0)</f>
        <v>34840</v>
      </c>
      <c r="AB2927" s="91"/>
      <c r="AC2927" s="91"/>
      <c r="AD2927" s="92" t="s">
        <v>4</v>
      </c>
    </row>
    <row r="2928" spans="2:30" ht="19.7" customHeight="1">
      <c r="B2928" s="88" t="s">
        <v>4</v>
      </c>
      <c r="C2928" s="89" t="s">
        <v>4</v>
      </c>
      <c r="D2928" s="84"/>
      <c r="E2928" s="84"/>
      <c r="F2928" s="84"/>
      <c r="G2928" s="84"/>
      <c r="H2928" s="84"/>
      <c r="I2928" s="84"/>
      <c r="J2928" s="84"/>
      <c r="K2928" s="84"/>
      <c r="L2928" s="84"/>
      <c r="M2928" s="84"/>
      <c r="N2928" s="84"/>
      <c r="O2928" s="84"/>
      <c r="P2928" s="84"/>
      <c r="Q2928" s="84"/>
      <c r="R2928" s="84"/>
      <c r="S2928" s="84"/>
      <c r="T2928" s="84"/>
      <c r="U2928" s="84"/>
      <c r="V2928" s="84"/>
      <c r="W2928" s="84"/>
      <c r="X2928" s="84"/>
      <c r="Y2928" s="84"/>
      <c r="Z2928" s="90"/>
      <c r="AA2928" s="91"/>
      <c r="AB2928" s="91"/>
      <c r="AC2928" s="91"/>
      <c r="AD2928" s="92" t="s">
        <v>4</v>
      </c>
    </row>
    <row r="2929" spans="2:30" ht="19.7" customHeight="1">
      <c r="B2929" s="82" t="s">
        <v>1721</v>
      </c>
      <c r="C2929" s="83" t="s">
        <v>617</v>
      </c>
      <c r="D2929" s="84"/>
      <c r="E2929" s="84"/>
      <c r="F2929" s="84"/>
      <c r="G2929" s="84"/>
      <c r="H2929" s="84"/>
      <c r="I2929" s="84"/>
      <c r="J2929" s="84"/>
      <c r="K2929" s="84"/>
      <c r="L2929" s="84"/>
      <c r="M2929" s="84"/>
      <c r="N2929" s="84"/>
      <c r="O2929" s="84"/>
      <c r="P2929" s="84"/>
      <c r="Q2929" s="84"/>
      <c r="R2929" s="84"/>
      <c r="S2929" s="84"/>
      <c r="T2929" s="84"/>
      <c r="U2929" s="84"/>
      <c r="V2929" s="84"/>
      <c r="W2929" s="84"/>
      <c r="X2929" s="84"/>
      <c r="Y2929" s="84"/>
      <c r="Z2929" s="85" t="str">
        <f>TEXT(AA2929+AB2929+AC2929,"#,##0")</f>
        <v>134,116</v>
      </c>
      <c r="AA2929" s="86">
        <f>TRUNC(AA2930+AA2931+AA2932+AA2933+AA2934+AA2935)</f>
        <v>57704</v>
      </c>
      <c r="AB2929" s="86">
        <f>TRUNC(AB2930+AB2931+AB2932+AB2933+AB2934+AB2935)</f>
        <v>20644</v>
      </c>
      <c r="AC2929" s="86">
        <f>TRUNC(AC2930+AC2931+AC2932+AC2933+AC2934+AC2935)</f>
        <v>55768</v>
      </c>
      <c r="AD2929" s="87"/>
    </row>
    <row r="2930" spans="2:30" ht="19.7" customHeight="1">
      <c r="B2930" s="88" t="s">
        <v>1719</v>
      </c>
      <c r="C2930" s="89" t="s">
        <v>4</v>
      </c>
      <c r="D2930" s="471">
        <v>60174000</v>
      </c>
      <c r="E2930" s="471"/>
      <c r="F2930" s="471"/>
      <c r="G2930" s="471"/>
      <c r="H2930" s="471"/>
      <c r="I2930" s="471" t="s">
        <v>605</v>
      </c>
      <c r="J2930" s="471"/>
      <c r="K2930" s="471">
        <v>1201</v>
      </c>
      <c r="L2930" s="471"/>
      <c r="M2930" s="471"/>
      <c r="N2930" s="84" t="s">
        <v>594</v>
      </c>
      <c r="O2930" s="471" t="s">
        <v>595</v>
      </c>
      <c r="P2930" s="471"/>
      <c r="Q2930" s="471"/>
      <c r="R2930" s="84"/>
      <c r="S2930" s="84"/>
      <c r="T2930" s="84"/>
      <c r="U2930" s="84"/>
      <c r="V2930" s="84"/>
      <c r="W2930" s="84"/>
      <c r="X2930" s="84"/>
      <c r="Y2930" s="84"/>
      <c r="Z2930" s="90"/>
      <c r="AA2930" s="91"/>
      <c r="AB2930" s="91"/>
      <c r="AC2930" s="91">
        <f>TRUNC(D2930*K2930*0.0000001,0)</f>
        <v>7226</v>
      </c>
      <c r="AD2930" s="92" t="s">
        <v>4</v>
      </c>
    </row>
    <row r="2931" spans="2:30" ht="19.7" customHeight="1">
      <c r="B2931" s="88" t="s">
        <v>1722</v>
      </c>
      <c r="C2931" s="89" t="s">
        <v>4</v>
      </c>
      <c r="D2931" s="471">
        <v>262406</v>
      </c>
      <c r="E2931" s="471"/>
      <c r="F2931" s="471"/>
      <c r="G2931" s="471"/>
      <c r="H2931" s="471"/>
      <c r="I2931" s="471" t="s">
        <v>593</v>
      </c>
      <c r="J2931" s="471"/>
      <c r="K2931" s="476">
        <f>[186]기계경비적용기준!D7</f>
        <v>1153.3</v>
      </c>
      <c r="L2931" s="471"/>
      <c r="M2931" s="471"/>
      <c r="N2931" s="84" t="s">
        <v>594</v>
      </c>
      <c r="O2931" s="471">
        <v>1604</v>
      </c>
      <c r="P2931" s="471"/>
      <c r="Q2931" s="471"/>
      <c r="R2931" s="84" t="s">
        <v>594</v>
      </c>
      <c r="S2931" s="471" t="s">
        <v>595</v>
      </c>
      <c r="T2931" s="471"/>
      <c r="U2931" s="471"/>
      <c r="V2931" s="84"/>
      <c r="W2931" s="84"/>
      <c r="X2931" s="84"/>
      <c r="Y2931" s="84"/>
      <c r="Z2931" s="90"/>
      <c r="AA2931" s="91"/>
      <c r="AB2931" s="91"/>
      <c r="AC2931" s="91">
        <f>TRUNC(TRUNC(D2931*K2931)/1000) * 1000*O2931*0.0000001</f>
        <v>48542.1728</v>
      </c>
      <c r="AD2931" s="92" t="s">
        <v>4</v>
      </c>
    </row>
    <row r="2932" spans="2:30" ht="19.7" customHeight="1">
      <c r="B2932" s="88" t="s">
        <v>596</v>
      </c>
      <c r="C2932" s="89" t="s">
        <v>597</v>
      </c>
      <c r="D2932" s="470">
        <v>11.5</v>
      </c>
      <c r="E2932" s="471"/>
      <c r="F2932" s="471"/>
      <c r="G2932" s="471"/>
      <c r="H2932" s="84" t="s">
        <v>598</v>
      </c>
      <c r="I2932" s="84" t="s">
        <v>594</v>
      </c>
      <c r="J2932" s="471">
        <f>[186]자재단가!R6</f>
        <v>1496</v>
      </c>
      <c r="K2932" s="471"/>
      <c r="L2932" s="471"/>
      <c r="M2932" s="471"/>
      <c r="N2932" s="84"/>
      <c r="O2932" s="84"/>
      <c r="P2932" s="84"/>
      <c r="Q2932" s="84"/>
      <c r="R2932" s="84"/>
      <c r="S2932" s="84"/>
      <c r="T2932" s="84"/>
      <c r="U2932" s="84"/>
      <c r="V2932" s="84"/>
      <c r="W2932" s="84"/>
      <c r="X2932" s="84"/>
      <c r="Y2932" s="84"/>
      <c r="Z2932" s="90"/>
      <c r="AA2932" s="91"/>
      <c r="AB2932" s="91">
        <f>TRUNC(D2932*J2932,0)</f>
        <v>17204</v>
      </c>
      <c r="AC2932" s="91"/>
      <c r="AD2932" s="92" t="s">
        <v>4</v>
      </c>
    </row>
    <row r="2933" spans="2:30" ht="19.7" customHeight="1">
      <c r="B2933" s="88" t="s">
        <v>903</v>
      </c>
      <c r="C2933" s="89" t="s">
        <v>600</v>
      </c>
      <c r="D2933" s="470">
        <v>20</v>
      </c>
      <c r="E2933" s="471"/>
      <c r="F2933" s="471"/>
      <c r="G2933" s="471"/>
      <c r="H2933" s="84" t="s">
        <v>601</v>
      </c>
      <c r="I2933" s="84" t="s">
        <v>594</v>
      </c>
      <c r="J2933" s="471">
        <f>AB2932</f>
        <v>17204</v>
      </c>
      <c r="K2933" s="471"/>
      <c r="L2933" s="471"/>
      <c r="M2933" s="471"/>
      <c r="N2933" s="84"/>
      <c r="O2933" s="84"/>
      <c r="P2933" s="84"/>
      <c r="Q2933" s="84"/>
      <c r="R2933" s="84"/>
      <c r="S2933" s="84"/>
      <c r="T2933" s="84"/>
      <c r="U2933" s="84"/>
      <c r="V2933" s="84"/>
      <c r="W2933" s="84"/>
      <c r="X2933" s="84"/>
      <c r="Y2933" s="84"/>
      <c r="Z2933" s="90"/>
      <c r="AA2933" s="91"/>
      <c r="AB2933" s="91">
        <f>TRUNC(D2933/100*J2933,0)</f>
        <v>3440</v>
      </c>
      <c r="AC2933" s="91"/>
      <c r="AD2933" s="92" t="s">
        <v>4</v>
      </c>
    </row>
    <row r="2934" spans="2:30" ht="19.7" customHeight="1">
      <c r="B2934" s="88" t="s">
        <v>602</v>
      </c>
      <c r="C2934" s="89" t="s">
        <v>4</v>
      </c>
      <c r="D2934" s="472">
        <v>1</v>
      </c>
      <c r="E2934" s="471"/>
      <c r="F2934" s="471"/>
      <c r="G2934" s="84" t="s">
        <v>98</v>
      </c>
      <c r="H2934" s="84" t="s">
        <v>594</v>
      </c>
      <c r="I2934" s="471">
        <f>[186]노임단가!L55</f>
        <v>109748</v>
      </c>
      <c r="J2934" s="471"/>
      <c r="K2934" s="471"/>
      <c r="L2934" s="471"/>
      <c r="M2934" s="84" t="s">
        <v>594</v>
      </c>
      <c r="N2934" s="471" t="s">
        <v>603</v>
      </c>
      <c r="O2934" s="471"/>
      <c r="P2934" s="471"/>
      <c r="Q2934" s="471"/>
      <c r="R2934" s="471"/>
      <c r="S2934" s="471"/>
      <c r="T2934" s="471"/>
      <c r="U2934" s="471"/>
      <c r="V2934" s="471"/>
      <c r="W2934" s="84"/>
      <c r="X2934" s="84"/>
      <c r="Y2934" s="84"/>
      <c r="Z2934" s="90"/>
      <c r="AA2934" s="91">
        <f>TRUNC(D2934*I2934*[186]기계경비적용기준!E18,0)</f>
        <v>22864</v>
      </c>
      <c r="AB2934" s="91"/>
      <c r="AC2934" s="91"/>
      <c r="AD2934" s="92" t="s">
        <v>4</v>
      </c>
    </row>
    <row r="2935" spans="2:30" ht="19.7" customHeight="1">
      <c r="B2935" s="88" t="s">
        <v>1452</v>
      </c>
      <c r="C2935" s="89" t="s">
        <v>4</v>
      </c>
      <c r="D2935" s="472">
        <v>2</v>
      </c>
      <c r="E2935" s="471"/>
      <c r="F2935" s="471"/>
      <c r="G2935" s="84" t="s">
        <v>98</v>
      </c>
      <c r="H2935" s="84" t="s">
        <v>594</v>
      </c>
      <c r="I2935" s="471">
        <f>[186]노임단가!L67</f>
        <v>83617</v>
      </c>
      <c r="J2935" s="471"/>
      <c r="K2935" s="471"/>
      <c r="L2935" s="471"/>
      <c r="M2935" s="84" t="s">
        <v>594</v>
      </c>
      <c r="N2935" s="471" t="s">
        <v>603</v>
      </c>
      <c r="O2935" s="471"/>
      <c r="P2935" s="471"/>
      <c r="Q2935" s="471"/>
      <c r="R2935" s="471"/>
      <c r="S2935" s="471"/>
      <c r="T2935" s="471"/>
      <c r="U2935" s="471"/>
      <c r="V2935" s="471"/>
      <c r="W2935" s="84"/>
      <c r="X2935" s="84"/>
      <c r="Y2935" s="84"/>
      <c r="Z2935" s="90"/>
      <c r="AA2935" s="91">
        <f>TRUNC(D2935*I2935*[186]기계경비적용기준!E18,0)</f>
        <v>34840</v>
      </c>
      <c r="AB2935" s="91"/>
      <c r="AC2935" s="91"/>
      <c r="AD2935" s="92" t="s">
        <v>4</v>
      </c>
    </row>
    <row r="2936" spans="2:30" ht="19.7" customHeight="1">
      <c r="B2936" s="88" t="s">
        <v>4</v>
      </c>
      <c r="C2936" s="89" t="s">
        <v>4</v>
      </c>
      <c r="D2936" s="84"/>
      <c r="E2936" s="84"/>
      <c r="F2936" s="84"/>
      <c r="G2936" s="84"/>
      <c r="H2936" s="84"/>
      <c r="I2936" s="84"/>
      <c r="J2936" s="84"/>
      <c r="K2936" s="84"/>
      <c r="L2936" s="84"/>
      <c r="M2936" s="84"/>
      <c r="N2936" s="84"/>
      <c r="O2936" s="84"/>
      <c r="P2936" s="84"/>
      <c r="Q2936" s="84"/>
      <c r="R2936" s="84"/>
      <c r="S2936" s="84"/>
      <c r="T2936" s="84"/>
      <c r="U2936" s="84"/>
      <c r="V2936" s="84"/>
      <c r="W2936" s="84"/>
      <c r="X2936" s="84"/>
      <c r="Y2936" s="84"/>
      <c r="Z2936" s="90"/>
      <c r="AA2936" s="91"/>
      <c r="AB2936" s="91"/>
      <c r="AC2936" s="91"/>
      <c r="AD2936" s="92" t="s">
        <v>4</v>
      </c>
    </row>
    <row r="2937" spans="2:30" ht="19.7" customHeight="1">
      <c r="B2937" s="82" t="s">
        <v>1723</v>
      </c>
      <c r="C2937" s="83" t="s">
        <v>619</v>
      </c>
      <c r="D2937" s="84"/>
      <c r="E2937" s="84"/>
      <c r="F2937" s="84"/>
      <c r="G2937" s="84"/>
      <c r="H2937" s="84"/>
      <c r="I2937" s="84"/>
      <c r="J2937" s="84"/>
      <c r="K2937" s="84"/>
      <c r="L2937" s="84"/>
      <c r="M2937" s="84"/>
      <c r="N2937" s="84"/>
      <c r="O2937" s="84"/>
      <c r="P2937" s="84"/>
      <c r="Q2937" s="84"/>
      <c r="R2937" s="84"/>
      <c r="S2937" s="84"/>
      <c r="T2937" s="84"/>
      <c r="U2937" s="84"/>
      <c r="V2937" s="84"/>
      <c r="W2937" s="84"/>
      <c r="X2937" s="84"/>
      <c r="Y2937" s="84"/>
      <c r="Z2937" s="85" t="str">
        <f>TEXT(AA2937+AB2937+AC2937,"#,##0")</f>
        <v>149,509</v>
      </c>
      <c r="AA2937" s="86">
        <f>TRUNC(AA2938+AA2939+AA2940+AA2941+AA2942+AA2943)</f>
        <v>57704</v>
      </c>
      <c r="AB2937" s="86">
        <f>TRUNC(AB2938+AB2939+AB2940+AB2941+AB2942+AB2943)</f>
        <v>21542</v>
      </c>
      <c r="AC2937" s="86">
        <f>TRUNC(AC2938+AC2939+AC2940+AC2941+AC2942+AC2943)</f>
        <v>70263</v>
      </c>
      <c r="AD2937" s="87"/>
    </row>
    <row r="2938" spans="2:30" ht="19.7" customHeight="1">
      <c r="B2938" s="88" t="s">
        <v>1719</v>
      </c>
      <c r="C2938" s="89" t="s">
        <v>4</v>
      </c>
      <c r="D2938" s="471">
        <v>60174000</v>
      </c>
      <c r="E2938" s="471"/>
      <c r="F2938" s="471"/>
      <c r="G2938" s="471"/>
      <c r="H2938" s="471"/>
      <c r="I2938" s="471" t="s">
        <v>605</v>
      </c>
      <c r="J2938" s="471"/>
      <c r="K2938" s="471">
        <v>1201</v>
      </c>
      <c r="L2938" s="471"/>
      <c r="M2938" s="471"/>
      <c r="N2938" s="84" t="s">
        <v>594</v>
      </c>
      <c r="O2938" s="471" t="s">
        <v>595</v>
      </c>
      <c r="P2938" s="471"/>
      <c r="Q2938" s="471"/>
      <c r="R2938" s="84"/>
      <c r="S2938" s="84"/>
      <c r="T2938" s="84"/>
      <c r="U2938" s="84"/>
      <c r="V2938" s="84"/>
      <c r="W2938" s="84"/>
      <c r="X2938" s="84"/>
      <c r="Y2938" s="84"/>
      <c r="Z2938" s="90"/>
      <c r="AA2938" s="91"/>
      <c r="AB2938" s="91"/>
      <c r="AC2938" s="91">
        <f>TRUNC(D2938*K2938*0.0000001,0)</f>
        <v>7226</v>
      </c>
      <c r="AD2938" s="92" t="s">
        <v>4</v>
      </c>
    </row>
    <row r="2939" spans="2:30" ht="19.7" customHeight="1">
      <c r="B2939" s="88" t="s">
        <v>1724</v>
      </c>
      <c r="C2939" s="89" t="s">
        <v>4</v>
      </c>
      <c r="D2939" s="471">
        <v>393000000</v>
      </c>
      <c r="E2939" s="471"/>
      <c r="F2939" s="471"/>
      <c r="G2939" s="471"/>
      <c r="H2939" s="471"/>
      <c r="I2939" s="471" t="s">
        <v>605</v>
      </c>
      <c r="J2939" s="471"/>
      <c r="K2939" s="471">
        <v>1604</v>
      </c>
      <c r="L2939" s="471"/>
      <c r="M2939" s="471"/>
      <c r="N2939" s="84" t="s">
        <v>594</v>
      </c>
      <c r="O2939" s="471" t="s">
        <v>595</v>
      </c>
      <c r="P2939" s="471"/>
      <c r="Q2939" s="471"/>
      <c r="R2939" s="84"/>
      <c r="S2939" s="84"/>
      <c r="T2939" s="84"/>
      <c r="U2939" s="84"/>
      <c r="V2939" s="84"/>
      <c r="W2939" s="84"/>
      <c r="X2939" s="84"/>
      <c r="Y2939" s="84"/>
      <c r="Z2939" s="90"/>
      <c r="AA2939" s="91"/>
      <c r="AB2939" s="91"/>
      <c r="AC2939" s="91">
        <f>TRUNC(D2939*K2939*0.0000001,0)</f>
        <v>63037</v>
      </c>
      <c r="AD2939" s="92" t="s">
        <v>4</v>
      </c>
    </row>
    <row r="2940" spans="2:30" ht="19.7" customHeight="1">
      <c r="B2940" s="88" t="s">
        <v>596</v>
      </c>
      <c r="C2940" s="89" t="s">
        <v>597</v>
      </c>
      <c r="D2940" s="470">
        <v>12</v>
      </c>
      <c r="E2940" s="471"/>
      <c r="F2940" s="471"/>
      <c r="G2940" s="471"/>
      <c r="H2940" s="84" t="s">
        <v>598</v>
      </c>
      <c r="I2940" s="84" t="s">
        <v>594</v>
      </c>
      <c r="J2940" s="471">
        <f>[186]자재단가!R6</f>
        <v>1496</v>
      </c>
      <c r="K2940" s="471"/>
      <c r="L2940" s="471"/>
      <c r="M2940" s="471"/>
      <c r="N2940" s="84"/>
      <c r="O2940" s="84"/>
      <c r="P2940" s="84"/>
      <c r="Q2940" s="84"/>
      <c r="R2940" s="84"/>
      <c r="S2940" s="84"/>
      <c r="T2940" s="84"/>
      <c r="U2940" s="84"/>
      <c r="V2940" s="84"/>
      <c r="W2940" s="84"/>
      <c r="X2940" s="84"/>
      <c r="Y2940" s="84"/>
      <c r="Z2940" s="90"/>
      <c r="AA2940" s="91"/>
      <c r="AB2940" s="91">
        <f>TRUNC(D2940*J2940,0)</f>
        <v>17952</v>
      </c>
      <c r="AC2940" s="91"/>
      <c r="AD2940" s="92" t="s">
        <v>4</v>
      </c>
    </row>
    <row r="2941" spans="2:30" ht="19.7" customHeight="1">
      <c r="B2941" s="88" t="s">
        <v>903</v>
      </c>
      <c r="C2941" s="89" t="s">
        <v>600</v>
      </c>
      <c r="D2941" s="470">
        <v>20</v>
      </c>
      <c r="E2941" s="471"/>
      <c r="F2941" s="471"/>
      <c r="G2941" s="471"/>
      <c r="H2941" s="84" t="s">
        <v>601</v>
      </c>
      <c r="I2941" s="84" t="s">
        <v>594</v>
      </c>
      <c r="J2941" s="471">
        <f>AB2940</f>
        <v>17952</v>
      </c>
      <c r="K2941" s="471"/>
      <c r="L2941" s="471"/>
      <c r="M2941" s="471"/>
      <c r="N2941" s="84"/>
      <c r="O2941" s="84"/>
      <c r="P2941" s="84"/>
      <c r="Q2941" s="84"/>
      <c r="R2941" s="84"/>
      <c r="S2941" s="84"/>
      <c r="T2941" s="84"/>
      <c r="U2941" s="84"/>
      <c r="V2941" s="84"/>
      <c r="W2941" s="84"/>
      <c r="X2941" s="84"/>
      <c r="Y2941" s="84"/>
      <c r="Z2941" s="90"/>
      <c r="AA2941" s="91"/>
      <c r="AB2941" s="91">
        <f>TRUNC(D2941/100*J2941,0)</f>
        <v>3590</v>
      </c>
      <c r="AC2941" s="91"/>
      <c r="AD2941" s="92" t="s">
        <v>4</v>
      </c>
    </row>
    <row r="2942" spans="2:30" ht="19.7" customHeight="1">
      <c r="B2942" s="88" t="s">
        <v>602</v>
      </c>
      <c r="C2942" s="89" t="s">
        <v>4</v>
      </c>
      <c r="D2942" s="472">
        <v>1</v>
      </c>
      <c r="E2942" s="471"/>
      <c r="F2942" s="471"/>
      <c r="G2942" s="84" t="s">
        <v>98</v>
      </c>
      <c r="H2942" s="84" t="s">
        <v>594</v>
      </c>
      <c r="I2942" s="471">
        <f>[186]노임단가!L55</f>
        <v>109748</v>
      </c>
      <c r="J2942" s="471"/>
      <c r="K2942" s="471"/>
      <c r="L2942" s="471"/>
      <c r="M2942" s="84" t="s">
        <v>594</v>
      </c>
      <c r="N2942" s="471" t="s">
        <v>603</v>
      </c>
      <c r="O2942" s="471"/>
      <c r="P2942" s="471"/>
      <c r="Q2942" s="471"/>
      <c r="R2942" s="471"/>
      <c r="S2942" s="471"/>
      <c r="T2942" s="471"/>
      <c r="U2942" s="471"/>
      <c r="V2942" s="471"/>
      <c r="W2942" s="84"/>
      <c r="X2942" s="84"/>
      <c r="Y2942" s="84"/>
      <c r="Z2942" s="90"/>
      <c r="AA2942" s="91">
        <f>TRUNC(D2942*I2942*[186]기계경비적용기준!E18,0)</f>
        <v>22864</v>
      </c>
      <c r="AB2942" s="91"/>
      <c r="AC2942" s="91"/>
      <c r="AD2942" s="92" t="s">
        <v>4</v>
      </c>
    </row>
    <row r="2943" spans="2:30" ht="19.7" customHeight="1">
      <c r="B2943" s="88" t="s">
        <v>1452</v>
      </c>
      <c r="C2943" s="89" t="s">
        <v>4</v>
      </c>
      <c r="D2943" s="472">
        <v>2</v>
      </c>
      <c r="E2943" s="471"/>
      <c r="F2943" s="471"/>
      <c r="G2943" s="84" t="s">
        <v>98</v>
      </c>
      <c r="H2943" s="84" t="s">
        <v>594</v>
      </c>
      <c r="I2943" s="471">
        <f>[186]노임단가!L67</f>
        <v>83617</v>
      </c>
      <c r="J2943" s="471"/>
      <c r="K2943" s="471"/>
      <c r="L2943" s="471"/>
      <c r="M2943" s="84" t="s">
        <v>594</v>
      </c>
      <c r="N2943" s="471" t="s">
        <v>603</v>
      </c>
      <c r="O2943" s="471"/>
      <c r="P2943" s="471"/>
      <c r="Q2943" s="471"/>
      <c r="R2943" s="471"/>
      <c r="S2943" s="471"/>
      <c r="T2943" s="471"/>
      <c r="U2943" s="471"/>
      <c r="V2943" s="471"/>
      <c r="W2943" s="84"/>
      <c r="X2943" s="84"/>
      <c r="Y2943" s="84"/>
      <c r="Z2943" s="90"/>
      <c r="AA2943" s="91">
        <f>TRUNC(D2943*I2943*[186]기계경비적용기준!E18,0)</f>
        <v>34840</v>
      </c>
      <c r="AB2943" s="91"/>
      <c r="AC2943" s="91"/>
      <c r="AD2943" s="92" t="s">
        <v>4</v>
      </c>
    </row>
    <row r="2944" spans="2:30" ht="19.7" customHeight="1">
      <c r="B2944" s="88" t="s">
        <v>4</v>
      </c>
      <c r="C2944" s="89" t="s">
        <v>4</v>
      </c>
      <c r="D2944" s="84"/>
      <c r="E2944" s="84"/>
      <c r="F2944" s="84"/>
      <c r="G2944" s="84"/>
      <c r="H2944" s="84"/>
      <c r="I2944" s="84"/>
      <c r="J2944" s="84"/>
      <c r="K2944" s="84"/>
      <c r="L2944" s="84"/>
      <c r="M2944" s="84"/>
      <c r="N2944" s="84"/>
      <c r="O2944" s="84"/>
      <c r="P2944" s="84"/>
      <c r="Q2944" s="84"/>
      <c r="R2944" s="84"/>
      <c r="S2944" s="84"/>
      <c r="T2944" s="84"/>
      <c r="U2944" s="84"/>
      <c r="V2944" s="84"/>
      <c r="W2944" s="84"/>
      <c r="X2944" s="84"/>
      <c r="Y2944" s="84"/>
      <c r="Z2944" s="90"/>
      <c r="AA2944" s="91"/>
      <c r="AB2944" s="91"/>
      <c r="AC2944" s="91"/>
      <c r="AD2944" s="92" t="s">
        <v>4</v>
      </c>
    </row>
    <row r="2945" spans="2:30" ht="19.7" customHeight="1">
      <c r="B2945" s="82" t="s">
        <v>1725</v>
      </c>
      <c r="C2945" s="83" t="s">
        <v>621</v>
      </c>
      <c r="D2945" s="84"/>
      <c r="E2945" s="84"/>
      <c r="F2945" s="84"/>
      <c r="G2945" s="84"/>
      <c r="H2945" s="84"/>
      <c r="I2945" s="84"/>
      <c r="J2945" s="84"/>
      <c r="K2945" s="84"/>
      <c r="L2945" s="84"/>
      <c r="M2945" s="84"/>
      <c r="N2945" s="84"/>
      <c r="O2945" s="84"/>
      <c r="P2945" s="84"/>
      <c r="Q2945" s="84"/>
      <c r="R2945" s="84"/>
      <c r="S2945" s="84"/>
      <c r="T2945" s="84"/>
      <c r="U2945" s="84"/>
      <c r="V2945" s="84"/>
      <c r="W2945" s="84"/>
      <c r="X2945" s="84"/>
      <c r="Y2945" s="84"/>
      <c r="Z2945" s="85" t="str">
        <f>TEXT(AA2945+AB2945+AC2945,"#,##0")</f>
        <v>164,910</v>
      </c>
      <c r="AA2945" s="86">
        <f>TRUNC(AA2946+AA2947+AA2948+AA2949+AA2950+AA2951)</f>
        <v>57704</v>
      </c>
      <c r="AB2945" s="86">
        <f>TRUNC(AB2946+AB2947+AB2948+AB2949+AB2950+AB2951)</f>
        <v>30877</v>
      </c>
      <c r="AC2945" s="86">
        <f>TRUNC(AC2946+AC2947+AC2948+AC2949+AC2950+AC2951)</f>
        <v>76329</v>
      </c>
      <c r="AD2945" s="87"/>
    </row>
    <row r="2946" spans="2:30" ht="19.7" customHeight="1">
      <c r="B2946" s="88" t="s">
        <v>1726</v>
      </c>
      <c r="C2946" s="89" t="s">
        <v>4</v>
      </c>
      <c r="D2946" s="471">
        <v>77426000</v>
      </c>
      <c r="E2946" s="471"/>
      <c r="F2946" s="471"/>
      <c r="G2946" s="471"/>
      <c r="H2946" s="471"/>
      <c r="I2946" s="471" t="s">
        <v>605</v>
      </c>
      <c r="J2946" s="471"/>
      <c r="K2946" s="471">
        <v>1201</v>
      </c>
      <c r="L2946" s="471"/>
      <c r="M2946" s="471"/>
      <c r="N2946" s="84" t="s">
        <v>594</v>
      </c>
      <c r="O2946" s="471" t="s">
        <v>595</v>
      </c>
      <c r="P2946" s="471"/>
      <c r="Q2946" s="471"/>
      <c r="R2946" s="84"/>
      <c r="S2946" s="84"/>
      <c r="T2946" s="84"/>
      <c r="U2946" s="84"/>
      <c r="V2946" s="84"/>
      <c r="W2946" s="84"/>
      <c r="X2946" s="84"/>
      <c r="Y2946" s="84"/>
      <c r="Z2946" s="90"/>
      <c r="AA2946" s="91"/>
      <c r="AB2946" s="91"/>
      <c r="AC2946" s="91">
        <f>TRUNC(D2946*K2946*0.0000001,0)</f>
        <v>9298</v>
      </c>
      <c r="AD2946" s="92" t="s">
        <v>4</v>
      </c>
    </row>
    <row r="2947" spans="2:30" ht="19.7" customHeight="1">
      <c r="B2947" s="101" t="s">
        <v>1727</v>
      </c>
      <c r="C2947" s="102" t="s">
        <v>4</v>
      </c>
      <c r="D2947" s="477">
        <v>362355</v>
      </c>
      <c r="E2947" s="477"/>
      <c r="F2947" s="477"/>
      <c r="G2947" s="477"/>
      <c r="H2947" s="477"/>
      <c r="I2947" s="477" t="s">
        <v>593</v>
      </c>
      <c r="J2947" s="477"/>
      <c r="K2947" s="480">
        <f>[186]기계경비적용기준!D7</f>
        <v>1153.3</v>
      </c>
      <c r="L2947" s="477"/>
      <c r="M2947" s="477"/>
      <c r="N2947" s="103" t="s">
        <v>594</v>
      </c>
      <c r="O2947" s="477">
        <v>1604</v>
      </c>
      <c r="P2947" s="477"/>
      <c r="Q2947" s="477"/>
      <c r="R2947" s="103" t="s">
        <v>594</v>
      </c>
      <c r="S2947" s="477" t="s">
        <v>595</v>
      </c>
      <c r="T2947" s="477"/>
      <c r="U2947" s="477"/>
      <c r="V2947" s="103"/>
      <c r="W2947" s="103"/>
      <c r="X2947" s="103"/>
      <c r="Y2947" s="103"/>
      <c r="Z2947" s="104"/>
      <c r="AA2947" s="105"/>
      <c r="AB2947" s="105"/>
      <c r="AC2947" s="105">
        <f>TRUNC(TRUNC(D2947*K2947)/1000) * 1000*O2947*0.0000001</f>
        <v>67031.801599999992</v>
      </c>
      <c r="AD2947" s="106" t="s">
        <v>4</v>
      </c>
    </row>
    <row r="2948" spans="2:30" ht="19.7" customHeight="1">
      <c r="B2948" s="88" t="s">
        <v>596</v>
      </c>
      <c r="C2948" s="89" t="s">
        <v>597</v>
      </c>
      <c r="D2948" s="470">
        <v>17.2</v>
      </c>
      <c r="E2948" s="471"/>
      <c r="F2948" s="471"/>
      <c r="G2948" s="471"/>
      <c r="H2948" s="84" t="s">
        <v>598</v>
      </c>
      <c r="I2948" s="84" t="s">
        <v>594</v>
      </c>
      <c r="J2948" s="471">
        <f>[186]자재단가!R6</f>
        <v>1496</v>
      </c>
      <c r="K2948" s="471"/>
      <c r="L2948" s="471"/>
      <c r="M2948" s="471"/>
      <c r="N2948" s="84"/>
      <c r="O2948" s="84"/>
      <c r="P2948" s="84"/>
      <c r="Q2948" s="84"/>
      <c r="R2948" s="84"/>
      <c r="S2948" s="84"/>
      <c r="T2948" s="84"/>
      <c r="U2948" s="84"/>
      <c r="V2948" s="84"/>
      <c r="W2948" s="84"/>
      <c r="X2948" s="84"/>
      <c r="Y2948" s="84"/>
      <c r="Z2948" s="90"/>
      <c r="AA2948" s="91"/>
      <c r="AB2948" s="91">
        <f>TRUNC(D2948*J2948,0)</f>
        <v>25731</v>
      </c>
      <c r="AC2948" s="91"/>
      <c r="AD2948" s="92" t="s">
        <v>4</v>
      </c>
    </row>
    <row r="2949" spans="2:30" ht="19.7" customHeight="1">
      <c r="B2949" s="88" t="s">
        <v>903</v>
      </c>
      <c r="C2949" s="89" t="s">
        <v>600</v>
      </c>
      <c r="D2949" s="470">
        <v>20</v>
      </c>
      <c r="E2949" s="471"/>
      <c r="F2949" s="471"/>
      <c r="G2949" s="471"/>
      <c r="H2949" s="84" t="s">
        <v>601</v>
      </c>
      <c r="I2949" s="84" t="s">
        <v>594</v>
      </c>
      <c r="J2949" s="471">
        <f>AB2948</f>
        <v>25731</v>
      </c>
      <c r="K2949" s="471"/>
      <c r="L2949" s="471"/>
      <c r="M2949" s="471"/>
      <c r="N2949" s="84"/>
      <c r="O2949" s="84"/>
      <c r="P2949" s="84"/>
      <c r="Q2949" s="84"/>
      <c r="R2949" s="84"/>
      <c r="S2949" s="84"/>
      <c r="T2949" s="84"/>
      <c r="U2949" s="84"/>
      <c r="V2949" s="84"/>
      <c r="W2949" s="84"/>
      <c r="X2949" s="84"/>
      <c r="Y2949" s="84"/>
      <c r="Z2949" s="90"/>
      <c r="AA2949" s="91"/>
      <c r="AB2949" s="91">
        <f>TRUNC(D2949/100*J2949,0)</f>
        <v>5146</v>
      </c>
      <c r="AC2949" s="91"/>
      <c r="AD2949" s="92" t="s">
        <v>4</v>
      </c>
    </row>
    <row r="2950" spans="2:30" ht="19.7" customHeight="1">
      <c r="B2950" s="88" t="s">
        <v>602</v>
      </c>
      <c r="C2950" s="89" t="s">
        <v>4</v>
      </c>
      <c r="D2950" s="472">
        <v>1</v>
      </c>
      <c r="E2950" s="471"/>
      <c r="F2950" s="471"/>
      <c r="G2950" s="84" t="s">
        <v>98</v>
      </c>
      <c r="H2950" s="84" t="s">
        <v>594</v>
      </c>
      <c r="I2950" s="471">
        <f>[186]노임단가!L55</f>
        <v>109748</v>
      </c>
      <c r="J2950" s="471"/>
      <c r="K2950" s="471"/>
      <c r="L2950" s="471"/>
      <c r="M2950" s="84" t="s">
        <v>594</v>
      </c>
      <c r="N2950" s="471" t="s">
        <v>603</v>
      </c>
      <c r="O2950" s="471"/>
      <c r="P2950" s="471"/>
      <c r="Q2950" s="471"/>
      <c r="R2950" s="471"/>
      <c r="S2950" s="471"/>
      <c r="T2950" s="471"/>
      <c r="U2950" s="471"/>
      <c r="V2950" s="471"/>
      <c r="W2950" s="84"/>
      <c r="X2950" s="84"/>
      <c r="Y2950" s="84"/>
      <c r="Z2950" s="90"/>
      <c r="AA2950" s="91">
        <f>TRUNC(D2950*I2950*[186]기계경비적용기준!E18,0)</f>
        <v>22864</v>
      </c>
      <c r="AB2950" s="91"/>
      <c r="AC2950" s="91"/>
      <c r="AD2950" s="92" t="s">
        <v>4</v>
      </c>
    </row>
    <row r="2951" spans="2:30" ht="19.7" customHeight="1">
      <c r="B2951" s="88" t="s">
        <v>1452</v>
      </c>
      <c r="C2951" s="89" t="s">
        <v>4</v>
      </c>
      <c r="D2951" s="472">
        <v>2</v>
      </c>
      <c r="E2951" s="471"/>
      <c r="F2951" s="471"/>
      <c r="G2951" s="84" t="s">
        <v>98</v>
      </c>
      <c r="H2951" s="84" t="s">
        <v>594</v>
      </c>
      <c r="I2951" s="471">
        <f>[186]노임단가!L67</f>
        <v>83617</v>
      </c>
      <c r="J2951" s="471"/>
      <c r="K2951" s="471"/>
      <c r="L2951" s="471"/>
      <c r="M2951" s="84" t="s">
        <v>594</v>
      </c>
      <c r="N2951" s="471" t="s">
        <v>603</v>
      </c>
      <c r="O2951" s="471"/>
      <c r="P2951" s="471"/>
      <c r="Q2951" s="471"/>
      <c r="R2951" s="471"/>
      <c r="S2951" s="471"/>
      <c r="T2951" s="471"/>
      <c r="U2951" s="471"/>
      <c r="V2951" s="471"/>
      <c r="W2951" s="84"/>
      <c r="X2951" s="84"/>
      <c r="Y2951" s="84"/>
      <c r="Z2951" s="90"/>
      <c r="AA2951" s="91">
        <f>TRUNC(D2951*I2951*[186]기계경비적용기준!E18,0)</f>
        <v>34840</v>
      </c>
      <c r="AB2951" s="91"/>
      <c r="AC2951" s="91"/>
      <c r="AD2951" s="92" t="s">
        <v>4</v>
      </c>
    </row>
    <row r="2952" spans="2:30" ht="19.7" customHeight="1">
      <c r="B2952" s="88" t="s">
        <v>4</v>
      </c>
      <c r="C2952" s="89" t="s">
        <v>4</v>
      </c>
      <c r="D2952" s="84"/>
      <c r="E2952" s="84"/>
      <c r="F2952" s="84"/>
      <c r="G2952" s="84"/>
      <c r="H2952" s="84"/>
      <c r="I2952" s="84"/>
      <c r="J2952" s="84"/>
      <c r="K2952" s="84"/>
      <c r="L2952" s="84"/>
      <c r="M2952" s="84"/>
      <c r="N2952" s="84"/>
      <c r="O2952" s="84"/>
      <c r="P2952" s="84"/>
      <c r="Q2952" s="84"/>
      <c r="R2952" s="84"/>
      <c r="S2952" s="84"/>
      <c r="T2952" s="84"/>
      <c r="U2952" s="84"/>
      <c r="V2952" s="84"/>
      <c r="W2952" s="84"/>
      <c r="X2952" s="84"/>
      <c r="Y2952" s="84"/>
      <c r="Z2952" s="90"/>
      <c r="AA2952" s="91"/>
      <c r="AB2952" s="91"/>
      <c r="AC2952" s="91"/>
      <c r="AD2952" s="92" t="s">
        <v>4</v>
      </c>
    </row>
    <row r="2953" spans="2:30" ht="19.7" customHeight="1">
      <c r="B2953" s="82" t="s">
        <v>1728</v>
      </c>
      <c r="C2953" s="83" t="s">
        <v>623</v>
      </c>
      <c r="D2953" s="84"/>
      <c r="E2953" s="84"/>
      <c r="F2953" s="84"/>
      <c r="G2953" s="84"/>
      <c r="H2953" s="84"/>
      <c r="I2953" s="84"/>
      <c r="J2953" s="84"/>
      <c r="K2953" s="84"/>
      <c r="L2953" s="84"/>
      <c r="M2953" s="84"/>
      <c r="N2953" s="84"/>
      <c r="O2953" s="84"/>
      <c r="P2953" s="84"/>
      <c r="Q2953" s="84"/>
      <c r="R2953" s="84"/>
      <c r="S2953" s="84"/>
      <c r="T2953" s="84"/>
      <c r="U2953" s="84"/>
      <c r="V2953" s="84"/>
      <c r="W2953" s="84"/>
      <c r="X2953" s="84"/>
      <c r="Y2953" s="84"/>
      <c r="Z2953" s="85" t="str">
        <f>TEXT(AA2953+AB2953+AC2953,"#,##0")</f>
        <v>189,541</v>
      </c>
      <c r="AA2953" s="86">
        <f>TRUNC(AA2954+AA2955+AA2956+AA2957+AA2958+AA2959)</f>
        <v>57704</v>
      </c>
      <c r="AB2953" s="86">
        <f>TRUNC(AB2954+AB2955+AB2956+AB2957+AB2958+AB2959)</f>
        <v>34287</v>
      </c>
      <c r="AC2953" s="86">
        <f>TRUNC(AC2954+AC2955+AC2956+AC2957+AC2958+AC2959)</f>
        <v>97550</v>
      </c>
      <c r="AD2953" s="87"/>
    </row>
    <row r="2954" spans="2:30" ht="19.7" customHeight="1">
      <c r="B2954" s="88" t="s">
        <v>1726</v>
      </c>
      <c r="C2954" s="89" t="s">
        <v>4</v>
      </c>
      <c r="D2954" s="471">
        <v>77426000</v>
      </c>
      <c r="E2954" s="471"/>
      <c r="F2954" s="471"/>
      <c r="G2954" s="471"/>
      <c r="H2954" s="471"/>
      <c r="I2954" s="471" t="s">
        <v>605</v>
      </c>
      <c r="J2954" s="471"/>
      <c r="K2954" s="471">
        <v>1201</v>
      </c>
      <c r="L2954" s="471"/>
      <c r="M2954" s="471"/>
      <c r="N2954" s="84" t="s">
        <v>594</v>
      </c>
      <c r="O2954" s="471" t="s">
        <v>595</v>
      </c>
      <c r="P2954" s="471"/>
      <c r="Q2954" s="471"/>
      <c r="R2954" s="84"/>
      <c r="S2954" s="84"/>
      <c r="T2954" s="84"/>
      <c r="U2954" s="84"/>
      <c r="V2954" s="84"/>
      <c r="W2954" s="84"/>
      <c r="X2954" s="84"/>
      <c r="Y2954" s="84"/>
      <c r="Z2954" s="90"/>
      <c r="AA2954" s="91"/>
      <c r="AB2954" s="91"/>
      <c r="AC2954" s="91">
        <f>TRUNC(D2954*K2954*0.0000001,0)</f>
        <v>9298</v>
      </c>
      <c r="AD2954" s="92" t="s">
        <v>4</v>
      </c>
    </row>
    <row r="2955" spans="2:30" ht="19.7" customHeight="1">
      <c r="B2955" s="88" t="s">
        <v>1729</v>
      </c>
      <c r="C2955" s="89" t="s">
        <v>4</v>
      </c>
      <c r="D2955" s="471">
        <v>550200000</v>
      </c>
      <c r="E2955" s="471"/>
      <c r="F2955" s="471"/>
      <c r="G2955" s="471"/>
      <c r="H2955" s="471"/>
      <c r="I2955" s="471" t="s">
        <v>605</v>
      </c>
      <c r="J2955" s="471"/>
      <c r="K2955" s="471">
        <v>1604</v>
      </c>
      <c r="L2955" s="471"/>
      <c r="M2955" s="471"/>
      <c r="N2955" s="84" t="s">
        <v>594</v>
      </c>
      <c r="O2955" s="471" t="s">
        <v>595</v>
      </c>
      <c r="P2955" s="471"/>
      <c r="Q2955" s="471"/>
      <c r="R2955" s="84"/>
      <c r="S2955" s="84"/>
      <c r="T2955" s="84"/>
      <c r="U2955" s="84"/>
      <c r="V2955" s="84"/>
      <c r="W2955" s="84"/>
      <c r="X2955" s="84"/>
      <c r="Y2955" s="84"/>
      <c r="Z2955" s="90"/>
      <c r="AA2955" s="91"/>
      <c r="AB2955" s="91"/>
      <c r="AC2955" s="91">
        <f>TRUNC(D2955*K2955*0.0000001,0)</f>
        <v>88252</v>
      </c>
      <c r="AD2955" s="92" t="s">
        <v>4</v>
      </c>
    </row>
    <row r="2956" spans="2:30" ht="19.7" customHeight="1">
      <c r="B2956" s="88" t="s">
        <v>596</v>
      </c>
      <c r="C2956" s="89" t="s">
        <v>597</v>
      </c>
      <c r="D2956" s="470">
        <v>19.100000000000001</v>
      </c>
      <c r="E2956" s="471"/>
      <c r="F2956" s="471"/>
      <c r="G2956" s="471"/>
      <c r="H2956" s="84" t="s">
        <v>598</v>
      </c>
      <c r="I2956" s="84" t="s">
        <v>594</v>
      </c>
      <c r="J2956" s="471">
        <f>[186]자재단가!R6</f>
        <v>1496</v>
      </c>
      <c r="K2956" s="471"/>
      <c r="L2956" s="471"/>
      <c r="M2956" s="471"/>
      <c r="N2956" s="84"/>
      <c r="O2956" s="84"/>
      <c r="P2956" s="84"/>
      <c r="Q2956" s="84"/>
      <c r="R2956" s="84"/>
      <c r="S2956" s="84"/>
      <c r="T2956" s="84"/>
      <c r="U2956" s="84"/>
      <c r="V2956" s="84"/>
      <c r="W2956" s="84"/>
      <c r="X2956" s="84"/>
      <c r="Y2956" s="84"/>
      <c r="Z2956" s="90"/>
      <c r="AA2956" s="91"/>
      <c r="AB2956" s="91">
        <f>TRUNC(D2956*J2956,0)</f>
        <v>28573</v>
      </c>
      <c r="AC2956" s="91"/>
      <c r="AD2956" s="92" t="s">
        <v>4</v>
      </c>
    </row>
    <row r="2957" spans="2:30" ht="19.7" customHeight="1">
      <c r="B2957" s="88" t="s">
        <v>903</v>
      </c>
      <c r="C2957" s="89" t="s">
        <v>600</v>
      </c>
      <c r="D2957" s="470">
        <v>20</v>
      </c>
      <c r="E2957" s="471"/>
      <c r="F2957" s="471"/>
      <c r="G2957" s="471"/>
      <c r="H2957" s="84" t="s">
        <v>601</v>
      </c>
      <c r="I2957" s="84" t="s">
        <v>594</v>
      </c>
      <c r="J2957" s="471">
        <f>AB2956</f>
        <v>28573</v>
      </c>
      <c r="K2957" s="471"/>
      <c r="L2957" s="471"/>
      <c r="M2957" s="471"/>
      <c r="N2957" s="84"/>
      <c r="O2957" s="84"/>
      <c r="P2957" s="84"/>
      <c r="Q2957" s="84"/>
      <c r="R2957" s="84"/>
      <c r="S2957" s="84"/>
      <c r="T2957" s="84"/>
      <c r="U2957" s="84"/>
      <c r="V2957" s="84"/>
      <c r="W2957" s="84"/>
      <c r="X2957" s="84"/>
      <c r="Y2957" s="84"/>
      <c r="Z2957" s="90"/>
      <c r="AA2957" s="91"/>
      <c r="AB2957" s="91">
        <f>TRUNC(D2957/100*J2957,0)</f>
        <v>5714</v>
      </c>
      <c r="AC2957" s="91"/>
      <c r="AD2957" s="92" t="s">
        <v>4</v>
      </c>
    </row>
    <row r="2958" spans="2:30" ht="19.7" customHeight="1">
      <c r="B2958" s="88" t="s">
        <v>602</v>
      </c>
      <c r="C2958" s="89" t="s">
        <v>4</v>
      </c>
      <c r="D2958" s="472">
        <v>1</v>
      </c>
      <c r="E2958" s="471"/>
      <c r="F2958" s="471"/>
      <c r="G2958" s="84" t="s">
        <v>98</v>
      </c>
      <c r="H2958" s="84" t="s">
        <v>594</v>
      </c>
      <c r="I2958" s="471">
        <f>[186]노임단가!L55</f>
        <v>109748</v>
      </c>
      <c r="J2958" s="471"/>
      <c r="K2958" s="471"/>
      <c r="L2958" s="471"/>
      <c r="M2958" s="84" t="s">
        <v>594</v>
      </c>
      <c r="N2958" s="471" t="s">
        <v>603</v>
      </c>
      <c r="O2958" s="471"/>
      <c r="P2958" s="471"/>
      <c r="Q2958" s="471"/>
      <c r="R2958" s="471"/>
      <c r="S2958" s="471"/>
      <c r="T2958" s="471"/>
      <c r="U2958" s="471"/>
      <c r="V2958" s="471"/>
      <c r="W2958" s="84"/>
      <c r="X2958" s="84"/>
      <c r="Y2958" s="84"/>
      <c r="Z2958" s="90"/>
      <c r="AA2958" s="91">
        <f>TRUNC(D2958*I2958*[186]기계경비적용기준!E18,0)</f>
        <v>22864</v>
      </c>
      <c r="AB2958" s="91"/>
      <c r="AC2958" s="91"/>
      <c r="AD2958" s="92" t="s">
        <v>4</v>
      </c>
    </row>
    <row r="2959" spans="2:30" ht="19.7" customHeight="1">
      <c r="B2959" s="88" t="s">
        <v>1452</v>
      </c>
      <c r="C2959" s="89" t="s">
        <v>4</v>
      </c>
      <c r="D2959" s="472">
        <v>2</v>
      </c>
      <c r="E2959" s="471"/>
      <c r="F2959" s="471"/>
      <c r="G2959" s="84" t="s">
        <v>98</v>
      </c>
      <c r="H2959" s="84" t="s">
        <v>594</v>
      </c>
      <c r="I2959" s="471">
        <f>[186]노임단가!L67</f>
        <v>83617</v>
      </c>
      <c r="J2959" s="471"/>
      <c r="K2959" s="471"/>
      <c r="L2959" s="471"/>
      <c r="M2959" s="84" t="s">
        <v>594</v>
      </c>
      <c r="N2959" s="471" t="s">
        <v>603</v>
      </c>
      <c r="O2959" s="471"/>
      <c r="P2959" s="471"/>
      <c r="Q2959" s="471"/>
      <c r="R2959" s="471"/>
      <c r="S2959" s="471"/>
      <c r="T2959" s="471"/>
      <c r="U2959" s="471"/>
      <c r="V2959" s="471"/>
      <c r="W2959" s="84"/>
      <c r="X2959" s="84"/>
      <c r="Y2959" s="84"/>
      <c r="Z2959" s="90"/>
      <c r="AA2959" s="91">
        <f>TRUNC(D2959*I2959*[186]기계경비적용기준!E18,0)</f>
        <v>34840</v>
      </c>
      <c r="AB2959" s="91"/>
      <c r="AC2959" s="91"/>
      <c r="AD2959" s="92" t="s">
        <v>4</v>
      </c>
    </row>
    <row r="2960" spans="2:30" ht="19.7" customHeight="1">
      <c r="B2960" s="88" t="s">
        <v>4</v>
      </c>
      <c r="C2960" s="89" t="s">
        <v>4</v>
      </c>
      <c r="D2960" s="84"/>
      <c r="E2960" s="84"/>
      <c r="F2960" s="84"/>
      <c r="G2960" s="84"/>
      <c r="H2960" s="84"/>
      <c r="I2960" s="84"/>
      <c r="J2960" s="84"/>
      <c r="K2960" s="84"/>
      <c r="L2960" s="84"/>
      <c r="M2960" s="84"/>
      <c r="N2960" s="84"/>
      <c r="O2960" s="84"/>
      <c r="P2960" s="84"/>
      <c r="Q2960" s="84"/>
      <c r="R2960" s="84"/>
      <c r="S2960" s="84"/>
      <c r="T2960" s="84"/>
      <c r="U2960" s="84"/>
      <c r="V2960" s="84"/>
      <c r="W2960" s="84"/>
      <c r="X2960" s="84"/>
      <c r="Y2960" s="84"/>
      <c r="Z2960" s="90"/>
      <c r="AA2960" s="91"/>
      <c r="AB2960" s="91"/>
      <c r="AC2960" s="91"/>
      <c r="AD2960" s="92" t="s">
        <v>4</v>
      </c>
    </row>
    <row r="2961" spans="2:30" ht="19.7" customHeight="1">
      <c r="B2961" s="82" t="s">
        <v>1730</v>
      </c>
      <c r="C2961" s="83" t="s">
        <v>625</v>
      </c>
      <c r="D2961" s="84"/>
      <c r="E2961" s="84"/>
      <c r="F2961" s="84"/>
      <c r="G2961" s="84"/>
      <c r="H2961" s="84"/>
      <c r="I2961" s="84"/>
      <c r="J2961" s="84"/>
      <c r="K2961" s="84"/>
      <c r="L2961" s="84"/>
      <c r="M2961" s="84"/>
      <c r="N2961" s="84"/>
      <c r="O2961" s="84"/>
      <c r="P2961" s="84"/>
      <c r="Q2961" s="84"/>
      <c r="R2961" s="84"/>
      <c r="S2961" s="84"/>
      <c r="T2961" s="84"/>
      <c r="U2961" s="84"/>
      <c r="V2961" s="84"/>
      <c r="W2961" s="84"/>
      <c r="X2961" s="84"/>
      <c r="Y2961" s="84"/>
      <c r="Z2961" s="85" t="str">
        <f>TEXT(AA2961+AB2961+AC2961,"#,##0")</f>
        <v>210,151</v>
      </c>
      <c r="AA2961" s="86">
        <f>TRUNC(AA2962+AA2963+AA2964+AA2965+AA2966+AA2967)</f>
        <v>57704</v>
      </c>
      <c r="AB2961" s="86">
        <f>TRUNC(AB2962+AB2963+AB2964+AB2965+AB2966+AB2967)</f>
        <v>42904</v>
      </c>
      <c r="AC2961" s="86">
        <f>TRUNC(AC2962+AC2963+AC2964+AC2965+AC2966+AC2967)</f>
        <v>109543</v>
      </c>
      <c r="AD2961" s="87"/>
    </row>
    <row r="2962" spans="2:30" ht="19.7" customHeight="1">
      <c r="B2962" s="88" t="s">
        <v>1731</v>
      </c>
      <c r="C2962" s="89" t="s">
        <v>4</v>
      </c>
      <c r="D2962" s="471">
        <v>106041000</v>
      </c>
      <c r="E2962" s="471"/>
      <c r="F2962" s="471"/>
      <c r="G2962" s="471"/>
      <c r="H2962" s="471"/>
      <c r="I2962" s="471" t="s">
        <v>605</v>
      </c>
      <c r="J2962" s="471"/>
      <c r="K2962" s="471">
        <v>1201</v>
      </c>
      <c r="L2962" s="471"/>
      <c r="M2962" s="471"/>
      <c r="N2962" s="84" t="s">
        <v>594</v>
      </c>
      <c r="O2962" s="471" t="s">
        <v>595</v>
      </c>
      <c r="P2962" s="471"/>
      <c r="Q2962" s="471"/>
      <c r="R2962" s="84"/>
      <c r="S2962" s="84"/>
      <c r="T2962" s="84"/>
      <c r="U2962" s="84"/>
      <c r="V2962" s="84"/>
      <c r="W2962" s="84"/>
      <c r="X2962" s="84"/>
      <c r="Y2962" s="84"/>
      <c r="Z2962" s="90"/>
      <c r="AA2962" s="91"/>
      <c r="AB2962" s="91"/>
      <c r="AC2962" s="91">
        <f>TRUNC(D2962*K2962*0.0000001,0)</f>
        <v>12735</v>
      </c>
      <c r="AD2962" s="92" t="s">
        <v>4</v>
      </c>
    </row>
    <row r="2963" spans="2:30" ht="19.7" customHeight="1">
      <c r="B2963" s="88" t="s">
        <v>1732</v>
      </c>
      <c r="C2963" s="89" t="s">
        <v>4</v>
      </c>
      <c r="D2963" s="471">
        <v>523319</v>
      </c>
      <c r="E2963" s="471"/>
      <c r="F2963" s="471"/>
      <c r="G2963" s="471"/>
      <c r="H2963" s="471"/>
      <c r="I2963" s="471" t="s">
        <v>593</v>
      </c>
      <c r="J2963" s="471"/>
      <c r="K2963" s="476">
        <f>[186]기계경비적용기준!D7</f>
        <v>1153.3</v>
      </c>
      <c r="L2963" s="471"/>
      <c r="M2963" s="471"/>
      <c r="N2963" s="84" t="s">
        <v>594</v>
      </c>
      <c r="O2963" s="471">
        <v>1604</v>
      </c>
      <c r="P2963" s="471"/>
      <c r="Q2963" s="471"/>
      <c r="R2963" s="84" t="s">
        <v>594</v>
      </c>
      <c r="S2963" s="471" t="s">
        <v>595</v>
      </c>
      <c r="T2963" s="471"/>
      <c r="U2963" s="471"/>
      <c r="V2963" s="84"/>
      <c r="W2963" s="84"/>
      <c r="X2963" s="84"/>
      <c r="Y2963" s="84"/>
      <c r="Z2963" s="90"/>
      <c r="AA2963" s="91"/>
      <c r="AB2963" s="91"/>
      <c r="AC2963" s="91">
        <f>TRUNC(TRUNC(D2963*K2963)/1000) * 1000*O2963*0.0000001</f>
        <v>96808.297200000001</v>
      </c>
      <c r="AD2963" s="92" t="s">
        <v>4</v>
      </c>
    </row>
    <row r="2964" spans="2:30" ht="19.7" customHeight="1">
      <c r="B2964" s="88" t="s">
        <v>596</v>
      </c>
      <c r="C2964" s="89" t="s">
        <v>597</v>
      </c>
      <c r="D2964" s="470">
        <v>23.9</v>
      </c>
      <c r="E2964" s="471"/>
      <c r="F2964" s="471"/>
      <c r="G2964" s="471"/>
      <c r="H2964" s="84" t="s">
        <v>598</v>
      </c>
      <c r="I2964" s="84" t="s">
        <v>594</v>
      </c>
      <c r="J2964" s="471">
        <f>[186]자재단가!R6</f>
        <v>1496</v>
      </c>
      <c r="K2964" s="471"/>
      <c r="L2964" s="471"/>
      <c r="M2964" s="471"/>
      <c r="N2964" s="84"/>
      <c r="O2964" s="84"/>
      <c r="P2964" s="84"/>
      <c r="Q2964" s="84"/>
      <c r="R2964" s="84"/>
      <c r="S2964" s="84"/>
      <c r="T2964" s="84"/>
      <c r="U2964" s="84"/>
      <c r="V2964" s="84"/>
      <c r="W2964" s="84"/>
      <c r="X2964" s="84"/>
      <c r="Y2964" s="84"/>
      <c r="Z2964" s="90"/>
      <c r="AA2964" s="91"/>
      <c r="AB2964" s="91">
        <f>TRUNC(D2964*J2964,0)</f>
        <v>35754</v>
      </c>
      <c r="AC2964" s="91"/>
      <c r="AD2964" s="92" t="s">
        <v>4</v>
      </c>
    </row>
    <row r="2965" spans="2:30" ht="19.7" customHeight="1">
      <c r="B2965" s="88" t="s">
        <v>903</v>
      </c>
      <c r="C2965" s="89" t="s">
        <v>600</v>
      </c>
      <c r="D2965" s="470">
        <v>20</v>
      </c>
      <c r="E2965" s="471"/>
      <c r="F2965" s="471"/>
      <c r="G2965" s="471"/>
      <c r="H2965" s="84" t="s">
        <v>601</v>
      </c>
      <c r="I2965" s="84" t="s">
        <v>594</v>
      </c>
      <c r="J2965" s="471">
        <f>AB2964</f>
        <v>35754</v>
      </c>
      <c r="K2965" s="471"/>
      <c r="L2965" s="471"/>
      <c r="M2965" s="471"/>
      <c r="N2965" s="84"/>
      <c r="O2965" s="84"/>
      <c r="P2965" s="84"/>
      <c r="Q2965" s="84"/>
      <c r="R2965" s="84"/>
      <c r="S2965" s="84"/>
      <c r="T2965" s="84"/>
      <c r="U2965" s="84"/>
      <c r="V2965" s="84"/>
      <c r="W2965" s="84"/>
      <c r="X2965" s="84"/>
      <c r="Y2965" s="84"/>
      <c r="Z2965" s="90"/>
      <c r="AA2965" s="91"/>
      <c r="AB2965" s="91">
        <f>TRUNC(D2965/100*J2965,0)</f>
        <v>7150</v>
      </c>
      <c r="AC2965" s="91"/>
      <c r="AD2965" s="92" t="s">
        <v>4</v>
      </c>
    </row>
    <row r="2966" spans="2:30" ht="19.7" customHeight="1">
      <c r="B2966" s="88" t="s">
        <v>602</v>
      </c>
      <c r="C2966" s="89" t="s">
        <v>4</v>
      </c>
      <c r="D2966" s="472">
        <v>1</v>
      </c>
      <c r="E2966" s="471"/>
      <c r="F2966" s="471"/>
      <c r="G2966" s="84" t="s">
        <v>98</v>
      </c>
      <c r="H2966" s="84" t="s">
        <v>594</v>
      </c>
      <c r="I2966" s="471">
        <f>[186]노임단가!L55</f>
        <v>109748</v>
      </c>
      <c r="J2966" s="471"/>
      <c r="K2966" s="471"/>
      <c r="L2966" s="471"/>
      <c r="M2966" s="84" t="s">
        <v>594</v>
      </c>
      <c r="N2966" s="471" t="s">
        <v>603</v>
      </c>
      <c r="O2966" s="471"/>
      <c r="P2966" s="471"/>
      <c r="Q2966" s="471"/>
      <c r="R2966" s="471"/>
      <c r="S2966" s="471"/>
      <c r="T2966" s="471"/>
      <c r="U2966" s="471"/>
      <c r="V2966" s="471"/>
      <c r="W2966" s="84"/>
      <c r="X2966" s="84"/>
      <c r="Y2966" s="84"/>
      <c r="Z2966" s="90"/>
      <c r="AA2966" s="91">
        <f>TRUNC(D2966*I2966*[186]기계경비적용기준!E18,0)</f>
        <v>22864</v>
      </c>
      <c r="AB2966" s="91"/>
      <c r="AC2966" s="91"/>
      <c r="AD2966" s="92" t="s">
        <v>4</v>
      </c>
    </row>
    <row r="2967" spans="2:30" ht="19.7" customHeight="1">
      <c r="B2967" s="88" t="s">
        <v>1452</v>
      </c>
      <c r="C2967" s="89" t="s">
        <v>4</v>
      </c>
      <c r="D2967" s="472">
        <v>2</v>
      </c>
      <c r="E2967" s="471"/>
      <c r="F2967" s="471"/>
      <c r="G2967" s="84" t="s">
        <v>98</v>
      </c>
      <c r="H2967" s="84" t="s">
        <v>594</v>
      </c>
      <c r="I2967" s="471">
        <f>[186]노임단가!L67</f>
        <v>83617</v>
      </c>
      <c r="J2967" s="471"/>
      <c r="K2967" s="471"/>
      <c r="L2967" s="471"/>
      <c r="M2967" s="84" t="s">
        <v>594</v>
      </c>
      <c r="N2967" s="471" t="s">
        <v>603</v>
      </c>
      <c r="O2967" s="471"/>
      <c r="P2967" s="471"/>
      <c r="Q2967" s="471"/>
      <c r="R2967" s="471"/>
      <c r="S2967" s="471"/>
      <c r="T2967" s="471"/>
      <c r="U2967" s="471"/>
      <c r="V2967" s="471"/>
      <c r="W2967" s="84"/>
      <c r="X2967" s="84"/>
      <c r="Y2967" s="84"/>
      <c r="Z2967" s="90"/>
      <c r="AA2967" s="91">
        <f>TRUNC(D2967*I2967*[186]기계경비적용기준!E18,0)</f>
        <v>34840</v>
      </c>
      <c r="AB2967" s="91"/>
      <c r="AC2967" s="91"/>
      <c r="AD2967" s="92" t="s">
        <v>4</v>
      </c>
    </row>
    <row r="2968" spans="2:30" ht="19.7" customHeight="1">
      <c r="B2968" s="88" t="s">
        <v>4</v>
      </c>
      <c r="C2968" s="89" t="s">
        <v>4</v>
      </c>
      <c r="D2968" s="84"/>
      <c r="E2968" s="84"/>
      <c r="F2968" s="84"/>
      <c r="G2968" s="84"/>
      <c r="H2968" s="84"/>
      <c r="I2968" s="84"/>
      <c r="J2968" s="84"/>
      <c r="K2968" s="84"/>
      <c r="L2968" s="84"/>
      <c r="M2968" s="84"/>
      <c r="N2968" s="84"/>
      <c r="O2968" s="84"/>
      <c r="P2968" s="84"/>
      <c r="Q2968" s="84"/>
      <c r="R2968" s="84"/>
      <c r="S2968" s="84"/>
      <c r="T2968" s="84"/>
      <c r="U2968" s="84"/>
      <c r="V2968" s="84"/>
      <c r="W2968" s="84"/>
      <c r="X2968" s="84"/>
      <c r="Y2968" s="84"/>
      <c r="Z2968" s="90"/>
      <c r="AA2968" s="91"/>
      <c r="AB2968" s="91"/>
      <c r="AC2968" s="91"/>
      <c r="AD2968" s="92" t="s">
        <v>4</v>
      </c>
    </row>
    <row r="2969" spans="2:30" ht="19.7" customHeight="1">
      <c r="B2969" s="82" t="s">
        <v>1733</v>
      </c>
      <c r="C2969" s="83" t="s">
        <v>627</v>
      </c>
      <c r="D2969" s="84"/>
      <c r="E2969" s="84"/>
      <c r="F2969" s="84"/>
      <c r="G2969" s="84"/>
      <c r="H2969" s="84"/>
      <c r="I2969" s="84"/>
      <c r="J2969" s="84"/>
      <c r="K2969" s="84"/>
      <c r="L2969" s="84"/>
      <c r="M2969" s="84"/>
      <c r="N2969" s="84"/>
      <c r="O2969" s="84"/>
      <c r="P2969" s="84"/>
      <c r="Q2969" s="84"/>
      <c r="R2969" s="84"/>
      <c r="S2969" s="84"/>
      <c r="T2969" s="84"/>
      <c r="U2969" s="84"/>
      <c r="V2969" s="84"/>
      <c r="W2969" s="84"/>
      <c r="X2969" s="84"/>
      <c r="Y2969" s="84"/>
      <c r="Z2969" s="85" t="str">
        <f>TEXT(AA2969+AB2969+AC2969,"#,##0")</f>
        <v>257,272</v>
      </c>
      <c r="AA2969" s="86">
        <f>TRUNC(AA2970+AA2971+AA2972+AA2973+AA2974+AA2975)</f>
        <v>57704</v>
      </c>
      <c r="AB2969" s="86">
        <f>TRUNC(AB2970+AB2971+AB2972+AB2973+AB2974+AB2975)</f>
        <v>43802</v>
      </c>
      <c r="AC2969" s="86">
        <f>TRUNC(AC2970+AC2971+AC2972+AC2973+AC2974+AC2975)</f>
        <v>155766</v>
      </c>
      <c r="AD2969" s="87"/>
    </row>
    <row r="2970" spans="2:30" ht="19.7" customHeight="1">
      <c r="B2970" s="88" t="s">
        <v>1731</v>
      </c>
      <c r="C2970" s="89" t="s">
        <v>4</v>
      </c>
      <c r="D2970" s="471">
        <v>106041000</v>
      </c>
      <c r="E2970" s="471"/>
      <c r="F2970" s="471"/>
      <c r="G2970" s="471"/>
      <c r="H2970" s="471"/>
      <c r="I2970" s="471" t="s">
        <v>605</v>
      </c>
      <c r="J2970" s="471"/>
      <c r="K2970" s="471">
        <v>1201</v>
      </c>
      <c r="L2970" s="471"/>
      <c r="M2970" s="471"/>
      <c r="N2970" s="84" t="s">
        <v>594</v>
      </c>
      <c r="O2970" s="471" t="s">
        <v>595</v>
      </c>
      <c r="P2970" s="471"/>
      <c r="Q2970" s="471"/>
      <c r="R2970" s="84"/>
      <c r="S2970" s="84"/>
      <c r="T2970" s="84"/>
      <c r="U2970" s="84"/>
      <c r="V2970" s="84"/>
      <c r="W2970" s="84"/>
      <c r="X2970" s="84"/>
      <c r="Y2970" s="84"/>
      <c r="Z2970" s="90"/>
      <c r="AA2970" s="91"/>
      <c r="AB2970" s="91"/>
      <c r="AC2970" s="91">
        <f>TRUNC(D2970*K2970*0.0000001,0)</f>
        <v>12735</v>
      </c>
      <c r="AD2970" s="92" t="s">
        <v>4</v>
      </c>
    </row>
    <row r="2971" spans="2:30" ht="19.7" customHeight="1">
      <c r="B2971" s="88" t="s">
        <v>1734</v>
      </c>
      <c r="C2971" s="89" t="s">
        <v>4</v>
      </c>
      <c r="D2971" s="471">
        <v>773188</v>
      </c>
      <c r="E2971" s="471"/>
      <c r="F2971" s="471"/>
      <c r="G2971" s="471"/>
      <c r="H2971" s="471"/>
      <c r="I2971" s="471" t="s">
        <v>593</v>
      </c>
      <c r="J2971" s="471"/>
      <c r="K2971" s="476">
        <f>[186]기계경비적용기준!D7</f>
        <v>1153.3</v>
      </c>
      <c r="L2971" s="471"/>
      <c r="M2971" s="471"/>
      <c r="N2971" s="84" t="s">
        <v>594</v>
      </c>
      <c r="O2971" s="471">
        <v>1604</v>
      </c>
      <c r="P2971" s="471"/>
      <c r="Q2971" s="471"/>
      <c r="R2971" s="84" t="s">
        <v>594</v>
      </c>
      <c r="S2971" s="471" t="s">
        <v>595</v>
      </c>
      <c r="T2971" s="471"/>
      <c r="U2971" s="471"/>
      <c r="V2971" s="84"/>
      <c r="W2971" s="84"/>
      <c r="X2971" s="84"/>
      <c r="Y2971" s="84"/>
      <c r="Z2971" s="90"/>
      <c r="AA2971" s="91"/>
      <c r="AB2971" s="91"/>
      <c r="AC2971" s="91">
        <f>TRUNC(TRUNC(D2971*K2971)/1000) * 1000*O2971*0.0000001</f>
        <v>143031.4068</v>
      </c>
      <c r="AD2971" s="92" t="s">
        <v>4</v>
      </c>
    </row>
    <row r="2972" spans="2:30" ht="19.7" customHeight="1">
      <c r="B2972" s="88" t="s">
        <v>596</v>
      </c>
      <c r="C2972" s="89" t="s">
        <v>597</v>
      </c>
      <c r="D2972" s="470">
        <v>24.4</v>
      </c>
      <c r="E2972" s="471"/>
      <c r="F2972" s="471"/>
      <c r="G2972" s="471"/>
      <c r="H2972" s="84" t="s">
        <v>598</v>
      </c>
      <c r="I2972" s="84" t="s">
        <v>594</v>
      </c>
      <c r="J2972" s="471">
        <f>[186]자재단가!R6</f>
        <v>1496</v>
      </c>
      <c r="K2972" s="471"/>
      <c r="L2972" s="471"/>
      <c r="M2972" s="471"/>
      <c r="N2972" s="84"/>
      <c r="O2972" s="84"/>
      <c r="P2972" s="84"/>
      <c r="Q2972" s="84"/>
      <c r="R2972" s="84"/>
      <c r="S2972" s="84"/>
      <c r="T2972" s="84"/>
      <c r="U2972" s="84"/>
      <c r="V2972" s="84"/>
      <c r="W2972" s="84"/>
      <c r="X2972" s="84"/>
      <c r="Y2972" s="84"/>
      <c r="Z2972" s="90"/>
      <c r="AA2972" s="91"/>
      <c r="AB2972" s="91">
        <f>TRUNC(D2972*J2972,0)</f>
        <v>36502</v>
      </c>
      <c r="AC2972" s="91"/>
      <c r="AD2972" s="92" t="s">
        <v>4</v>
      </c>
    </row>
    <row r="2973" spans="2:30" ht="19.7" customHeight="1">
      <c r="B2973" s="101" t="s">
        <v>903</v>
      </c>
      <c r="C2973" s="102" t="s">
        <v>600</v>
      </c>
      <c r="D2973" s="479">
        <v>20</v>
      </c>
      <c r="E2973" s="477"/>
      <c r="F2973" s="477"/>
      <c r="G2973" s="477"/>
      <c r="H2973" s="103" t="s">
        <v>601</v>
      </c>
      <c r="I2973" s="103" t="s">
        <v>594</v>
      </c>
      <c r="J2973" s="477">
        <f>AB2972</f>
        <v>36502</v>
      </c>
      <c r="K2973" s="477"/>
      <c r="L2973" s="477"/>
      <c r="M2973" s="477"/>
      <c r="N2973" s="103"/>
      <c r="O2973" s="103"/>
      <c r="P2973" s="103"/>
      <c r="Q2973" s="103"/>
      <c r="R2973" s="103"/>
      <c r="S2973" s="103"/>
      <c r="T2973" s="103"/>
      <c r="U2973" s="103"/>
      <c r="V2973" s="103"/>
      <c r="W2973" s="103"/>
      <c r="X2973" s="103"/>
      <c r="Y2973" s="103"/>
      <c r="Z2973" s="104"/>
      <c r="AA2973" s="105"/>
      <c r="AB2973" s="105">
        <f>TRUNC(D2973/100*J2973,0)</f>
        <v>7300</v>
      </c>
      <c r="AC2973" s="105"/>
      <c r="AD2973" s="106" t="s">
        <v>4</v>
      </c>
    </row>
    <row r="2974" spans="2:30" ht="19.7" customHeight="1">
      <c r="B2974" s="88" t="s">
        <v>602</v>
      </c>
      <c r="C2974" s="89" t="s">
        <v>4</v>
      </c>
      <c r="D2974" s="472">
        <v>1</v>
      </c>
      <c r="E2974" s="471"/>
      <c r="F2974" s="471"/>
      <c r="G2974" s="84" t="s">
        <v>98</v>
      </c>
      <c r="H2974" s="84" t="s">
        <v>594</v>
      </c>
      <c r="I2974" s="471">
        <f>[186]노임단가!L55</f>
        <v>109748</v>
      </c>
      <c r="J2974" s="471"/>
      <c r="K2974" s="471"/>
      <c r="L2974" s="471"/>
      <c r="M2974" s="84" t="s">
        <v>594</v>
      </c>
      <c r="N2974" s="471" t="s">
        <v>603</v>
      </c>
      <c r="O2974" s="471"/>
      <c r="P2974" s="471"/>
      <c r="Q2974" s="471"/>
      <c r="R2974" s="471"/>
      <c r="S2974" s="471"/>
      <c r="T2974" s="471"/>
      <c r="U2974" s="471"/>
      <c r="V2974" s="471"/>
      <c r="W2974" s="84"/>
      <c r="X2974" s="84"/>
      <c r="Y2974" s="84"/>
      <c r="Z2974" s="90"/>
      <c r="AA2974" s="91">
        <f>TRUNC(D2974*I2974*[186]기계경비적용기준!E18,0)</f>
        <v>22864</v>
      </c>
      <c r="AB2974" s="91"/>
      <c r="AC2974" s="91"/>
      <c r="AD2974" s="92" t="s">
        <v>4</v>
      </c>
    </row>
    <row r="2975" spans="2:30" ht="19.7" customHeight="1">
      <c r="B2975" s="88" t="s">
        <v>1452</v>
      </c>
      <c r="C2975" s="89" t="s">
        <v>4</v>
      </c>
      <c r="D2975" s="472">
        <v>2</v>
      </c>
      <c r="E2975" s="471"/>
      <c r="F2975" s="471"/>
      <c r="G2975" s="84" t="s">
        <v>98</v>
      </c>
      <c r="H2975" s="84" t="s">
        <v>594</v>
      </c>
      <c r="I2975" s="471">
        <f>[186]노임단가!L67</f>
        <v>83617</v>
      </c>
      <c r="J2975" s="471"/>
      <c r="K2975" s="471"/>
      <c r="L2975" s="471"/>
      <c r="M2975" s="84" t="s">
        <v>594</v>
      </c>
      <c r="N2975" s="471" t="s">
        <v>603</v>
      </c>
      <c r="O2975" s="471"/>
      <c r="P2975" s="471"/>
      <c r="Q2975" s="471"/>
      <c r="R2975" s="471"/>
      <c r="S2975" s="471"/>
      <c r="T2975" s="471"/>
      <c r="U2975" s="471"/>
      <c r="V2975" s="471"/>
      <c r="W2975" s="84"/>
      <c r="X2975" s="84"/>
      <c r="Y2975" s="84"/>
      <c r="Z2975" s="90"/>
      <c r="AA2975" s="91">
        <f>TRUNC(D2975*I2975*[186]기계경비적용기준!E18,0)</f>
        <v>34840</v>
      </c>
      <c r="AB2975" s="91"/>
      <c r="AC2975" s="91"/>
      <c r="AD2975" s="92" t="s">
        <v>4</v>
      </c>
    </row>
    <row r="2976" spans="2:30" ht="19.7" customHeight="1">
      <c r="B2976" s="88" t="s">
        <v>4</v>
      </c>
      <c r="C2976" s="89" t="s">
        <v>4</v>
      </c>
      <c r="D2976" s="84"/>
      <c r="E2976" s="84"/>
      <c r="F2976" s="84"/>
      <c r="G2976" s="84"/>
      <c r="H2976" s="84"/>
      <c r="I2976" s="84"/>
      <c r="J2976" s="84"/>
      <c r="K2976" s="84"/>
      <c r="L2976" s="84"/>
      <c r="M2976" s="84"/>
      <c r="N2976" s="84"/>
      <c r="O2976" s="84"/>
      <c r="P2976" s="84"/>
      <c r="Q2976" s="84"/>
      <c r="R2976" s="84"/>
      <c r="S2976" s="84"/>
      <c r="T2976" s="84"/>
      <c r="U2976" s="84"/>
      <c r="V2976" s="84"/>
      <c r="W2976" s="84"/>
      <c r="X2976" s="84"/>
      <c r="Y2976" s="84"/>
      <c r="Z2976" s="90"/>
      <c r="AA2976" s="91"/>
      <c r="AB2976" s="91"/>
      <c r="AC2976" s="91"/>
      <c r="AD2976" s="92" t="s">
        <v>4</v>
      </c>
    </row>
    <row r="2977" spans="2:30" ht="19.7" customHeight="1">
      <c r="B2977" s="82" t="s">
        <v>1735</v>
      </c>
      <c r="C2977" s="83" t="s">
        <v>1736</v>
      </c>
      <c r="D2977" s="84"/>
      <c r="E2977" s="84"/>
      <c r="F2977" s="84"/>
      <c r="G2977" s="84"/>
      <c r="H2977" s="84"/>
      <c r="I2977" s="84"/>
      <c r="J2977" s="84"/>
      <c r="K2977" s="84"/>
      <c r="L2977" s="84"/>
      <c r="M2977" s="84"/>
      <c r="N2977" s="84"/>
      <c r="O2977" s="84"/>
      <c r="P2977" s="84"/>
      <c r="Q2977" s="84"/>
      <c r="R2977" s="84"/>
      <c r="S2977" s="84"/>
      <c r="T2977" s="84"/>
      <c r="U2977" s="84"/>
      <c r="V2977" s="84"/>
      <c r="W2977" s="84"/>
      <c r="X2977" s="84"/>
      <c r="Y2977" s="84"/>
      <c r="Z2977" s="85" t="str">
        <f>TEXT(AA2977+AB2977+AC2977,"#,##0")</f>
        <v>134,974</v>
      </c>
      <c r="AA2977" s="86">
        <f>TRUNC(AA2978+AA2979+AA2980+AA2981+AA2982+AA2983+AA2984)</f>
        <v>57704</v>
      </c>
      <c r="AB2977" s="86">
        <f>TRUNC(AB2978+AB2979+AB2980+AB2981+AB2982+AB2983+AB2984)</f>
        <v>20644</v>
      </c>
      <c r="AC2977" s="86">
        <f>TRUNC(AC2978+AC2979+AC2980+AC2981+AC2982+AC2983+AC2984)</f>
        <v>56626</v>
      </c>
      <c r="AD2977" s="87"/>
    </row>
    <row r="2978" spans="2:30" ht="19.7" customHeight="1">
      <c r="B2978" s="88" t="s">
        <v>1719</v>
      </c>
      <c r="C2978" s="89" t="s">
        <v>4</v>
      </c>
      <c r="D2978" s="471">
        <v>60174000</v>
      </c>
      <c r="E2978" s="471"/>
      <c r="F2978" s="471"/>
      <c r="G2978" s="471"/>
      <c r="H2978" s="471"/>
      <c r="I2978" s="471" t="s">
        <v>605</v>
      </c>
      <c r="J2978" s="471"/>
      <c r="K2978" s="471">
        <v>1201</v>
      </c>
      <c r="L2978" s="471"/>
      <c r="M2978" s="471"/>
      <c r="N2978" s="84" t="s">
        <v>594</v>
      </c>
      <c r="O2978" s="471" t="s">
        <v>595</v>
      </c>
      <c r="P2978" s="471"/>
      <c r="Q2978" s="471"/>
      <c r="R2978" s="84"/>
      <c r="S2978" s="84"/>
      <c r="T2978" s="84"/>
      <c r="U2978" s="84"/>
      <c r="V2978" s="84"/>
      <c r="W2978" s="84"/>
      <c r="X2978" s="84"/>
      <c r="Y2978" s="84"/>
      <c r="Z2978" s="90"/>
      <c r="AA2978" s="91"/>
      <c r="AB2978" s="91"/>
      <c r="AC2978" s="91">
        <f>TRUNC(D2978*K2978*0.0000001,0)</f>
        <v>7226</v>
      </c>
      <c r="AD2978" s="92" t="s">
        <v>4</v>
      </c>
    </row>
    <row r="2979" spans="2:30" ht="19.7" customHeight="1">
      <c r="B2979" s="88" t="s">
        <v>1722</v>
      </c>
      <c r="C2979" s="89" t="s">
        <v>4</v>
      </c>
      <c r="D2979" s="471">
        <v>262406</v>
      </c>
      <c r="E2979" s="471"/>
      <c r="F2979" s="471"/>
      <c r="G2979" s="471"/>
      <c r="H2979" s="471"/>
      <c r="I2979" s="471" t="s">
        <v>593</v>
      </c>
      <c r="J2979" s="471"/>
      <c r="K2979" s="476">
        <f>[186]기계경비적용기준!D7</f>
        <v>1153.3</v>
      </c>
      <c r="L2979" s="471"/>
      <c r="M2979" s="471"/>
      <c r="N2979" s="84" t="s">
        <v>594</v>
      </c>
      <c r="O2979" s="471">
        <v>1604</v>
      </c>
      <c r="P2979" s="471"/>
      <c r="Q2979" s="471"/>
      <c r="R2979" s="84" t="s">
        <v>594</v>
      </c>
      <c r="S2979" s="471" t="s">
        <v>595</v>
      </c>
      <c r="T2979" s="471"/>
      <c r="U2979" s="471"/>
      <c r="V2979" s="84"/>
      <c r="W2979" s="84"/>
      <c r="X2979" s="84"/>
      <c r="Y2979" s="84"/>
      <c r="Z2979" s="90"/>
      <c r="AA2979" s="91"/>
      <c r="AB2979" s="91"/>
      <c r="AC2979" s="91">
        <f>TRUNC(TRUNC(D2979*K2979)/1000) * 1000*O2979*0.0000001</f>
        <v>48542.1728</v>
      </c>
      <c r="AD2979" s="92" t="s">
        <v>4</v>
      </c>
    </row>
    <row r="2980" spans="2:30" ht="19.7" customHeight="1">
      <c r="B2980" s="88" t="s">
        <v>1737</v>
      </c>
      <c r="C2980" s="89" t="s">
        <v>4</v>
      </c>
      <c r="D2980" s="471">
        <v>4962</v>
      </c>
      <c r="E2980" s="471"/>
      <c r="F2980" s="471"/>
      <c r="G2980" s="471"/>
      <c r="H2980" s="471"/>
      <c r="I2980" s="471" t="s">
        <v>593</v>
      </c>
      <c r="J2980" s="471"/>
      <c r="K2980" s="476">
        <f>[186]기계경비적용기준!D7</f>
        <v>1153.3</v>
      </c>
      <c r="L2980" s="471"/>
      <c r="M2980" s="471"/>
      <c r="N2980" s="84" t="s">
        <v>594</v>
      </c>
      <c r="O2980" s="471">
        <v>1500</v>
      </c>
      <c r="P2980" s="471"/>
      <c r="Q2980" s="471"/>
      <c r="R2980" s="84" t="s">
        <v>594</v>
      </c>
      <c r="S2980" s="471" t="s">
        <v>595</v>
      </c>
      <c r="T2980" s="471"/>
      <c r="U2980" s="471"/>
      <c r="V2980" s="84"/>
      <c r="W2980" s="84"/>
      <c r="X2980" s="84"/>
      <c r="Y2980" s="84"/>
      <c r="Z2980" s="90"/>
      <c r="AA2980" s="91"/>
      <c r="AB2980" s="91"/>
      <c r="AC2980" s="91">
        <f>TRUNC(TRUNC(D2980*K2980)/1000) * 1000*O2980*0.0000001</f>
        <v>858.3</v>
      </c>
      <c r="AD2980" s="92" t="s">
        <v>4</v>
      </c>
    </row>
    <row r="2981" spans="2:30" ht="19.7" customHeight="1">
      <c r="B2981" s="88" t="s">
        <v>596</v>
      </c>
      <c r="C2981" s="89" t="s">
        <v>597</v>
      </c>
      <c r="D2981" s="470">
        <v>11.5</v>
      </c>
      <c r="E2981" s="471"/>
      <c r="F2981" s="471"/>
      <c r="G2981" s="471"/>
      <c r="H2981" s="84" t="s">
        <v>598</v>
      </c>
      <c r="I2981" s="84" t="s">
        <v>594</v>
      </c>
      <c r="J2981" s="471">
        <f>[186]자재단가!R6</f>
        <v>1496</v>
      </c>
      <c r="K2981" s="471"/>
      <c r="L2981" s="471"/>
      <c r="M2981" s="471"/>
      <c r="N2981" s="84"/>
      <c r="O2981" s="84"/>
      <c r="P2981" s="84"/>
      <c r="Q2981" s="84"/>
      <c r="R2981" s="84"/>
      <c r="S2981" s="84"/>
      <c r="T2981" s="84"/>
      <c r="U2981" s="84"/>
      <c r="V2981" s="84"/>
      <c r="W2981" s="84"/>
      <c r="X2981" s="84"/>
      <c r="Y2981" s="84"/>
      <c r="Z2981" s="90"/>
      <c r="AA2981" s="91"/>
      <c r="AB2981" s="91">
        <f>TRUNC(D2981*J2981,0)</f>
        <v>17204</v>
      </c>
      <c r="AC2981" s="91"/>
      <c r="AD2981" s="92" t="s">
        <v>4</v>
      </c>
    </row>
    <row r="2982" spans="2:30" ht="19.7" customHeight="1">
      <c r="B2982" s="88" t="s">
        <v>1475</v>
      </c>
      <c r="C2982" s="89" t="s">
        <v>600</v>
      </c>
      <c r="D2982" s="470">
        <v>20</v>
      </c>
      <c r="E2982" s="471"/>
      <c r="F2982" s="471"/>
      <c r="G2982" s="471"/>
      <c r="H2982" s="84" t="s">
        <v>601</v>
      </c>
      <c r="I2982" s="84" t="s">
        <v>594</v>
      </c>
      <c r="J2982" s="471">
        <f>AB2981</f>
        <v>17204</v>
      </c>
      <c r="K2982" s="471"/>
      <c r="L2982" s="471"/>
      <c r="M2982" s="471"/>
      <c r="N2982" s="84"/>
      <c r="O2982" s="84"/>
      <c r="P2982" s="84"/>
      <c r="Q2982" s="84"/>
      <c r="R2982" s="84"/>
      <c r="S2982" s="84"/>
      <c r="T2982" s="84"/>
      <c r="U2982" s="84"/>
      <c r="V2982" s="84"/>
      <c r="W2982" s="84"/>
      <c r="X2982" s="84"/>
      <c r="Y2982" s="84"/>
      <c r="Z2982" s="90"/>
      <c r="AA2982" s="91"/>
      <c r="AB2982" s="91">
        <f>TRUNC(D2982/100*J2982,0)</f>
        <v>3440</v>
      </c>
      <c r="AC2982" s="91"/>
      <c r="AD2982" s="92" t="s">
        <v>4</v>
      </c>
    </row>
    <row r="2983" spans="2:30" ht="19.7" customHeight="1">
      <c r="B2983" s="88" t="s">
        <v>602</v>
      </c>
      <c r="C2983" s="89" t="s">
        <v>4</v>
      </c>
      <c r="D2983" s="472">
        <v>1</v>
      </c>
      <c r="E2983" s="471"/>
      <c r="F2983" s="471"/>
      <c r="G2983" s="84" t="s">
        <v>98</v>
      </c>
      <c r="H2983" s="84" t="s">
        <v>594</v>
      </c>
      <c r="I2983" s="471">
        <f>[186]노임단가!L55</f>
        <v>109748</v>
      </c>
      <c r="J2983" s="471"/>
      <c r="K2983" s="471"/>
      <c r="L2983" s="471"/>
      <c r="M2983" s="84" t="s">
        <v>594</v>
      </c>
      <c r="N2983" s="471" t="s">
        <v>603</v>
      </c>
      <c r="O2983" s="471"/>
      <c r="P2983" s="471"/>
      <c r="Q2983" s="471"/>
      <c r="R2983" s="471"/>
      <c r="S2983" s="471"/>
      <c r="T2983" s="471"/>
      <c r="U2983" s="471"/>
      <c r="V2983" s="471"/>
      <c r="W2983" s="84"/>
      <c r="X2983" s="84"/>
      <c r="Y2983" s="84"/>
      <c r="Z2983" s="90"/>
      <c r="AA2983" s="91">
        <f>TRUNC(D2983*I2983*[186]기계경비적용기준!E18,0)</f>
        <v>22864</v>
      </c>
      <c r="AB2983" s="91"/>
      <c r="AC2983" s="91"/>
      <c r="AD2983" s="92" t="s">
        <v>4</v>
      </c>
    </row>
    <row r="2984" spans="2:30" ht="19.7" customHeight="1">
      <c r="B2984" s="88" t="s">
        <v>1452</v>
      </c>
      <c r="C2984" s="89" t="s">
        <v>4</v>
      </c>
      <c r="D2984" s="472">
        <v>2</v>
      </c>
      <c r="E2984" s="471"/>
      <c r="F2984" s="471"/>
      <c r="G2984" s="84" t="s">
        <v>98</v>
      </c>
      <c r="H2984" s="84" t="s">
        <v>594</v>
      </c>
      <c r="I2984" s="471">
        <f>[186]노임단가!L67</f>
        <v>83617</v>
      </c>
      <c r="J2984" s="471"/>
      <c r="K2984" s="471"/>
      <c r="L2984" s="471"/>
      <c r="M2984" s="84" t="s">
        <v>594</v>
      </c>
      <c r="N2984" s="471" t="s">
        <v>603</v>
      </c>
      <c r="O2984" s="471"/>
      <c r="P2984" s="471"/>
      <c r="Q2984" s="471"/>
      <c r="R2984" s="471"/>
      <c r="S2984" s="471"/>
      <c r="T2984" s="471"/>
      <c r="U2984" s="471"/>
      <c r="V2984" s="471"/>
      <c r="W2984" s="84"/>
      <c r="X2984" s="84"/>
      <c r="Y2984" s="84"/>
      <c r="Z2984" s="90"/>
      <c r="AA2984" s="91">
        <f>TRUNC(D2984*I2984*[186]기계경비적용기준!E18,0)</f>
        <v>34840</v>
      </c>
      <c r="AB2984" s="91"/>
      <c r="AC2984" s="91"/>
      <c r="AD2984" s="92" t="s">
        <v>4</v>
      </c>
    </row>
    <row r="2985" spans="2:30" ht="19.7" customHeight="1">
      <c r="B2985" s="88" t="s">
        <v>4</v>
      </c>
      <c r="C2985" s="89" t="s">
        <v>4</v>
      </c>
      <c r="D2985" s="84"/>
      <c r="E2985" s="84"/>
      <c r="F2985" s="84"/>
      <c r="G2985" s="84"/>
      <c r="H2985" s="84"/>
      <c r="I2985" s="84"/>
      <c r="J2985" s="84"/>
      <c r="K2985" s="84"/>
      <c r="L2985" s="84"/>
      <c r="M2985" s="84"/>
      <c r="N2985" s="84"/>
      <c r="O2985" s="84"/>
      <c r="P2985" s="84"/>
      <c r="Q2985" s="84"/>
      <c r="R2985" s="84"/>
      <c r="S2985" s="84"/>
      <c r="T2985" s="84"/>
      <c r="U2985" s="84"/>
      <c r="V2985" s="84"/>
      <c r="W2985" s="84"/>
      <c r="X2985" s="84"/>
      <c r="Y2985" s="84"/>
      <c r="Z2985" s="90"/>
      <c r="AA2985" s="91"/>
      <c r="AB2985" s="91"/>
      <c r="AC2985" s="91"/>
      <c r="AD2985" s="92" t="s">
        <v>4</v>
      </c>
    </row>
    <row r="2986" spans="2:30" ht="19.7" customHeight="1">
      <c r="B2986" s="82" t="s">
        <v>1738</v>
      </c>
      <c r="C2986" s="83" t="s">
        <v>1739</v>
      </c>
      <c r="D2986" s="84"/>
      <c r="E2986" s="84"/>
      <c r="F2986" s="84"/>
      <c r="G2986" s="84"/>
      <c r="H2986" s="84"/>
      <c r="I2986" s="84"/>
      <c r="J2986" s="84"/>
      <c r="K2986" s="84"/>
      <c r="L2986" s="84"/>
      <c r="M2986" s="84"/>
      <c r="N2986" s="84"/>
      <c r="O2986" s="84"/>
      <c r="P2986" s="84"/>
      <c r="Q2986" s="84"/>
      <c r="R2986" s="84"/>
      <c r="S2986" s="84"/>
      <c r="T2986" s="84"/>
      <c r="U2986" s="84"/>
      <c r="V2986" s="84"/>
      <c r="W2986" s="84"/>
      <c r="X2986" s="84"/>
      <c r="Y2986" s="84"/>
      <c r="Z2986" s="85" t="str">
        <f>TEXT(AA2986+AB2986+AC2986,"#,##0")</f>
        <v>191,189</v>
      </c>
      <c r="AA2986" s="86">
        <f>TRUNC(AA2987+AA2988+AA2989+AA2990+AA2991+AA2992+AA2993)</f>
        <v>57704</v>
      </c>
      <c r="AB2986" s="86">
        <f>TRUNC(AB2987+AB2988+AB2989+AB2990+AB2991+AB2992+AB2993)</f>
        <v>34287</v>
      </c>
      <c r="AC2986" s="86">
        <f>TRUNC(AC2987+AC2988+AC2989+AC2990+AC2991+AC2992+AC2993)</f>
        <v>99198</v>
      </c>
      <c r="AD2986" s="87"/>
    </row>
    <row r="2987" spans="2:30" ht="19.7" customHeight="1">
      <c r="B2987" s="88" t="s">
        <v>1726</v>
      </c>
      <c r="C2987" s="89" t="s">
        <v>4</v>
      </c>
      <c r="D2987" s="471">
        <v>77426000</v>
      </c>
      <c r="E2987" s="471"/>
      <c r="F2987" s="471"/>
      <c r="G2987" s="471"/>
      <c r="H2987" s="471"/>
      <c r="I2987" s="471" t="s">
        <v>605</v>
      </c>
      <c r="J2987" s="471"/>
      <c r="K2987" s="471">
        <v>1201</v>
      </c>
      <c r="L2987" s="471"/>
      <c r="M2987" s="471"/>
      <c r="N2987" s="84" t="s">
        <v>594</v>
      </c>
      <c r="O2987" s="471" t="s">
        <v>595</v>
      </c>
      <c r="P2987" s="471"/>
      <c r="Q2987" s="471"/>
      <c r="R2987" s="84"/>
      <c r="S2987" s="84"/>
      <c r="T2987" s="84"/>
      <c r="U2987" s="84"/>
      <c r="V2987" s="84"/>
      <c r="W2987" s="84"/>
      <c r="X2987" s="84"/>
      <c r="Y2987" s="84"/>
      <c r="Z2987" s="90"/>
      <c r="AA2987" s="91"/>
      <c r="AB2987" s="91"/>
      <c r="AC2987" s="91">
        <f>TRUNC(D2987*K2987*0.0000001,0)</f>
        <v>9298</v>
      </c>
      <c r="AD2987" s="92" t="s">
        <v>4</v>
      </c>
    </row>
    <row r="2988" spans="2:30" ht="19.7" customHeight="1">
      <c r="B2988" s="88" t="s">
        <v>1729</v>
      </c>
      <c r="C2988" s="89" t="s">
        <v>4</v>
      </c>
      <c r="D2988" s="471">
        <v>550200000</v>
      </c>
      <c r="E2988" s="471"/>
      <c r="F2988" s="471"/>
      <c r="G2988" s="471"/>
      <c r="H2988" s="471"/>
      <c r="I2988" s="471" t="s">
        <v>605</v>
      </c>
      <c r="J2988" s="471"/>
      <c r="K2988" s="471">
        <v>1604</v>
      </c>
      <c r="L2988" s="471"/>
      <c r="M2988" s="471"/>
      <c r="N2988" s="84" t="s">
        <v>594</v>
      </c>
      <c r="O2988" s="471" t="s">
        <v>595</v>
      </c>
      <c r="P2988" s="471"/>
      <c r="Q2988" s="471"/>
      <c r="R2988" s="84"/>
      <c r="S2988" s="84"/>
      <c r="T2988" s="84"/>
      <c r="U2988" s="84"/>
      <c r="V2988" s="84"/>
      <c r="W2988" s="84"/>
      <c r="X2988" s="84"/>
      <c r="Y2988" s="84"/>
      <c r="Z2988" s="90"/>
      <c r="AA2988" s="91"/>
      <c r="AB2988" s="91"/>
      <c r="AC2988" s="91">
        <f>TRUNC(D2988*K2988*0.0000001,0)</f>
        <v>88252</v>
      </c>
      <c r="AD2988" s="92" t="s">
        <v>4</v>
      </c>
    </row>
    <row r="2989" spans="2:30" ht="19.7" customHeight="1">
      <c r="B2989" s="88" t="s">
        <v>1740</v>
      </c>
      <c r="C2989" s="89" t="s">
        <v>4</v>
      </c>
      <c r="D2989" s="471">
        <v>9532</v>
      </c>
      <c r="E2989" s="471"/>
      <c r="F2989" s="471"/>
      <c r="G2989" s="471"/>
      <c r="H2989" s="471"/>
      <c r="I2989" s="471" t="s">
        <v>593</v>
      </c>
      <c r="J2989" s="471"/>
      <c r="K2989" s="476">
        <f>[186]기계경비적용기준!D7</f>
        <v>1153.3</v>
      </c>
      <c r="L2989" s="471"/>
      <c r="M2989" s="471"/>
      <c r="N2989" s="84" t="s">
        <v>594</v>
      </c>
      <c r="O2989" s="471">
        <v>1500</v>
      </c>
      <c r="P2989" s="471"/>
      <c r="Q2989" s="471"/>
      <c r="R2989" s="84" t="s">
        <v>594</v>
      </c>
      <c r="S2989" s="471" t="s">
        <v>595</v>
      </c>
      <c r="T2989" s="471"/>
      <c r="U2989" s="471"/>
      <c r="V2989" s="84"/>
      <c r="W2989" s="84"/>
      <c r="X2989" s="84"/>
      <c r="Y2989" s="84"/>
      <c r="Z2989" s="90"/>
      <c r="AA2989" s="91"/>
      <c r="AB2989" s="91"/>
      <c r="AC2989" s="91">
        <f>TRUNC(TRUNC(D2989*K2989)/1000) * 1000*O2989*0.0000001</f>
        <v>1648.9499999999998</v>
      </c>
      <c r="AD2989" s="92" t="s">
        <v>4</v>
      </c>
    </row>
    <row r="2990" spans="2:30" ht="19.7" customHeight="1">
      <c r="B2990" s="88" t="s">
        <v>596</v>
      </c>
      <c r="C2990" s="89" t="s">
        <v>597</v>
      </c>
      <c r="D2990" s="470">
        <v>19.100000000000001</v>
      </c>
      <c r="E2990" s="471"/>
      <c r="F2990" s="471"/>
      <c r="G2990" s="471"/>
      <c r="H2990" s="84" t="s">
        <v>598</v>
      </c>
      <c r="I2990" s="84" t="s">
        <v>594</v>
      </c>
      <c r="J2990" s="471">
        <f>[186]자재단가!R6</f>
        <v>1496</v>
      </c>
      <c r="K2990" s="471"/>
      <c r="L2990" s="471"/>
      <c r="M2990" s="471"/>
      <c r="N2990" s="84"/>
      <c r="O2990" s="84"/>
      <c r="P2990" s="84"/>
      <c r="Q2990" s="84"/>
      <c r="R2990" s="84"/>
      <c r="S2990" s="84"/>
      <c r="T2990" s="84"/>
      <c r="U2990" s="84"/>
      <c r="V2990" s="84"/>
      <c r="W2990" s="84"/>
      <c r="X2990" s="84"/>
      <c r="Y2990" s="84"/>
      <c r="Z2990" s="90"/>
      <c r="AA2990" s="91"/>
      <c r="AB2990" s="91">
        <f>TRUNC(D2990*J2990,0)</f>
        <v>28573</v>
      </c>
      <c r="AC2990" s="91"/>
      <c r="AD2990" s="92" t="s">
        <v>4</v>
      </c>
    </row>
    <row r="2991" spans="2:30" ht="19.7" customHeight="1">
      <c r="B2991" s="88" t="s">
        <v>1475</v>
      </c>
      <c r="C2991" s="89" t="s">
        <v>600</v>
      </c>
      <c r="D2991" s="470">
        <v>20</v>
      </c>
      <c r="E2991" s="471"/>
      <c r="F2991" s="471"/>
      <c r="G2991" s="471"/>
      <c r="H2991" s="84" t="s">
        <v>601</v>
      </c>
      <c r="I2991" s="84" t="s">
        <v>594</v>
      </c>
      <c r="J2991" s="471">
        <f>AB2990</f>
        <v>28573</v>
      </c>
      <c r="K2991" s="471"/>
      <c r="L2991" s="471"/>
      <c r="M2991" s="471"/>
      <c r="N2991" s="84"/>
      <c r="O2991" s="84"/>
      <c r="P2991" s="84"/>
      <c r="Q2991" s="84"/>
      <c r="R2991" s="84"/>
      <c r="S2991" s="84"/>
      <c r="T2991" s="84"/>
      <c r="U2991" s="84"/>
      <c r="V2991" s="84"/>
      <c r="W2991" s="84"/>
      <c r="X2991" s="84"/>
      <c r="Y2991" s="84"/>
      <c r="Z2991" s="90"/>
      <c r="AA2991" s="91"/>
      <c r="AB2991" s="91">
        <f>TRUNC(D2991/100*J2991,0)</f>
        <v>5714</v>
      </c>
      <c r="AC2991" s="91"/>
      <c r="AD2991" s="92" t="s">
        <v>4</v>
      </c>
    </row>
    <row r="2992" spans="2:30" ht="19.7" customHeight="1">
      <c r="B2992" s="88" t="s">
        <v>602</v>
      </c>
      <c r="C2992" s="89" t="s">
        <v>4</v>
      </c>
      <c r="D2992" s="472">
        <v>1</v>
      </c>
      <c r="E2992" s="471"/>
      <c r="F2992" s="471"/>
      <c r="G2992" s="84" t="s">
        <v>98</v>
      </c>
      <c r="H2992" s="84" t="s">
        <v>594</v>
      </c>
      <c r="I2992" s="471">
        <f>[186]노임단가!L55</f>
        <v>109748</v>
      </c>
      <c r="J2992" s="471"/>
      <c r="K2992" s="471"/>
      <c r="L2992" s="471"/>
      <c r="M2992" s="84" t="s">
        <v>594</v>
      </c>
      <c r="N2992" s="471" t="s">
        <v>603</v>
      </c>
      <c r="O2992" s="471"/>
      <c r="P2992" s="471"/>
      <c r="Q2992" s="471"/>
      <c r="R2992" s="471"/>
      <c r="S2992" s="471"/>
      <c r="T2992" s="471"/>
      <c r="U2992" s="471"/>
      <c r="V2992" s="471"/>
      <c r="W2992" s="84"/>
      <c r="X2992" s="84"/>
      <c r="Y2992" s="84"/>
      <c r="Z2992" s="90"/>
      <c r="AA2992" s="91">
        <f>TRUNC(D2992*I2992*[186]기계경비적용기준!E18,0)</f>
        <v>22864</v>
      </c>
      <c r="AB2992" s="91"/>
      <c r="AC2992" s="91"/>
      <c r="AD2992" s="92" t="s">
        <v>4</v>
      </c>
    </row>
    <row r="2993" spans="2:30" ht="19.7" customHeight="1">
      <c r="B2993" s="88" t="s">
        <v>1452</v>
      </c>
      <c r="C2993" s="89" t="s">
        <v>4</v>
      </c>
      <c r="D2993" s="472">
        <v>2</v>
      </c>
      <c r="E2993" s="471"/>
      <c r="F2993" s="471"/>
      <c r="G2993" s="84" t="s">
        <v>98</v>
      </c>
      <c r="H2993" s="84" t="s">
        <v>594</v>
      </c>
      <c r="I2993" s="471">
        <f>[186]노임단가!L67</f>
        <v>83617</v>
      </c>
      <c r="J2993" s="471"/>
      <c r="K2993" s="471"/>
      <c r="L2993" s="471"/>
      <c r="M2993" s="84" t="s">
        <v>594</v>
      </c>
      <c r="N2993" s="471" t="s">
        <v>603</v>
      </c>
      <c r="O2993" s="471"/>
      <c r="P2993" s="471"/>
      <c r="Q2993" s="471"/>
      <c r="R2993" s="471"/>
      <c r="S2993" s="471"/>
      <c r="T2993" s="471"/>
      <c r="U2993" s="471"/>
      <c r="V2993" s="471"/>
      <c r="W2993" s="84"/>
      <c r="X2993" s="84"/>
      <c r="Y2993" s="84"/>
      <c r="Z2993" s="90"/>
      <c r="AA2993" s="91">
        <f>TRUNC(D2993*I2993*[186]기계경비적용기준!E18,0)</f>
        <v>34840</v>
      </c>
      <c r="AB2993" s="91"/>
      <c r="AC2993" s="91"/>
      <c r="AD2993" s="92" t="s">
        <v>4</v>
      </c>
    </row>
    <row r="2994" spans="2:30" ht="19.7" customHeight="1">
      <c r="B2994" s="88" t="s">
        <v>4</v>
      </c>
      <c r="C2994" s="89" t="s">
        <v>4</v>
      </c>
      <c r="D2994" s="84"/>
      <c r="E2994" s="84"/>
      <c r="F2994" s="84"/>
      <c r="G2994" s="84"/>
      <c r="H2994" s="84"/>
      <c r="I2994" s="84"/>
      <c r="J2994" s="84"/>
      <c r="K2994" s="84"/>
      <c r="L2994" s="84"/>
      <c r="M2994" s="84"/>
      <c r="N2994" s="84"/>
      <c r="O2994" s="84"/>
      <c r="P2994" s="84"/>
      <c r="Q2994" s="84"/>
      <c r="R2994" s="84"/>
      <c r="S2994" s="84"/>
      <c r="T2994" s="84"/>
      <c r="U2994" s="84"/>
      <c r="V2994" s="84"/>
      <c r="W2994" s="84"/>
      <c r="X2994" s="84"/>
      <c r="Y2994" s="84"/>
      <c r="Z2994" s="90"/>
      <c r="AA2994" s="91"/>
      <c r="AB2994" s="91"/>
      <c r="AC2994" s="91"/>
      <c r="AD2994" s="92" t="s">
        <v>4</v>
      </c>
    </row>
    <row r="2995" spans="2:30" ht="19.7" customHeight="1">
      <c r="B2995" s="82" t="s">
        <v>1741</v>
      </c>
      <c r="C2995" s="83" t="s">
        <v>1742</v>
      </c>
      <c r="D2995" s="84"/>
      <c r="E2995" s="84"/>
      <c r="F2995" s="84"/>
      <c r="G2995" s="84"/>
      <c r="H2995" s="84"/>
      <c r="I2995" s="84"/>
      <c r="J2995" s="84"/>
      <c r="K2995" s="84"/>
      <c r="L2995" s="84"/>
      <c r="M2995" s="84"/>
      <c r="N2995" s="84"/>
      <c r="O2995" s="84"/>
      <c r="P2995" s="84"/>
      <c r="Q2995" s="84"/>
      <c r="R2995" s="84"/>
      <c r="S2995" s="84"/>
      <c r="T2995" s="84"/>
      <c r="U2995" s="84"/>
      <c r="V2995" s="84"/>
      <c r="W2995" s="84"/>
      <c r="X2995" s="84"/>
      <c r="Y2995" s="84"/>
      <c r="Z2995" s="85" t="str">
        <f>TEXT(AA2995+AB2995+AC2995,"#,##0")</f>
        <v>64,920</v>
      </c>
      <c r="AA2995" s="86">
        <f>TRUNC(AA2996+AA2997+AA2998+AA2999)</f>
        <v>40284</v>
      </c>
      <c r="AB2995" s="86">
        <f>TRUNC(AB2996+AB2997+AB2998+AB2999)</f>
        <v>0</v>
      </c>
      <c r="AC2995" s="86">
        <f>TRUNC(AC2996+AC2997+AC2998+AC2999)</f>
        <v>24636</v>
      </c>
      <c r="AD2995" s="87"/>
    </row>
    <row r="2996" spans="2:30" ht="19.7" customHeight="1">
      <c r="B2996" s="88" t="s">
        <v>1710</v>
      </c>
      <c r="C2996" s="89" t="s">
        <v>4</v>
      </c>
      <c r="D2996" s="471">
        <v>40986000</v>
      </c>
      <c r="E2996" s="471"/>
      <c r="F2996" s="471"/>
      <c r="G2996" s="471"/>
      <c r="H2996" s="471"/>
      <c r="I2996" s="471" t="s">
        <v>605</v>
      </c>
      <c r="J2996" s="471"/>
      <c r="K2996" s="471">
        <v>1201</v>
      </c>
      <c r="L2996" s="471"/>
      <c r="M2996" s="471"/>
      <c r="N2996" s="84" t="s">
        <v>594</v>
      </c>
      <c r="O2996" s="471" t="s">
        <v>595</v>
      </c>
      <c r="P2996" s="471"/>
      <c r="Q2996" s="471"/>
      <c r="R2996" s="84"/>
      <c r="S2996" s="84"/>
      <c r="T2996" s="84"/>
      <c r="U2996" s="84"/>
      <c r="V2996" s="84"/>
      <c r="W2996" s="84"/>
      <c r="X2996" s="84"/>
      <c r="Y2996" s="84"/>
      <c r="Z2996" s="90"/>
      <c r="AA2996" s="91"/>
      <c r="AB2996" s="91"/>
      <c r="AC2996" s="91">
        <f>TRUNC(D2996*K2996*0.0000001,0)</f>
        <v>4922</v>
      </c>
      <c r="AD2996" s="92" t="s">
        <v>4</v>
      </c>
    </row>
    <row r="2997" spans="2:30" ht="19.7" customHeight="1">
      <c r="B2997" s="88" t="s">
        <v>1713</v>
      </c>
      <c r="C2997" s="89" t="s">
        <v>4</v>
      </c>
      <c r="D2997" s="471">
        <v>107512</v>
      </c>
      <c r="E2997" s="471"/>
      <c r="F2997" s="471"/>
      <c r="G2997" s="471"/>
      <c r="H2997" s="471"/>
      <c r="I2997" s="471" t="s">
        <v>593</v>
      </c>
      <c r="J2997" s="471"/>
      <c r="K2997" s="476">
        <f>[186]기계경비적용기준!D7</f>
        <v>1153.3</v>
      </c>
      <c r="L2997" s="471"/>
      <c r="M2997" s="471"/>
      <c r="N2997" s="84" t="s">
        <v>594</v>
      </c>
      <c r="O2997" s="471">
        <v>1590</v>
      </c>
      <c r="P2997" s="471"/>
      <c r="Q2997" s="471"/>
      <c r="R2997" s="84" t="s">
        <v>594</v>
      </c>
      <c r="S2997" s="471" t="s">
        <v>595</v>
      </c>
      <c r="T2997" s="471"/>
      <c r="U2997" s="471"/>
      <c r="V2997" s="84"/>
      <c r="W2997" s="84"/>
      <c r="X2997" s="84"/>
      <c r="Y2997" s="84"/>
      <c r="Z2997" s="90"/>
      <c r="AA2997" s="91"/>
      <c r="AB2997" s="91"/>
      <c r="AC2997" s="91">
        <f>TRUNC(TRUNC(D2997*K2997)/1000) * 1000*O2997*0.0000001</f>
        <v>19714.886999999999</v>
      </c>
      <c r="AD2997" s="92" t="s">
        <v>4</v>
      </c>
    </row>
    <row r="2998" spans="2:30" ht="19.7" customHeight="1">
      <c r="B2998" s="88" t="s">
        <v>602</v>
      </c>
      <c r="C2998" s="89" t="s">
        <v>4</v>
      </c>
      <c r="D2998" s="472">
        <v>1</v>
      </c>
      <c r="E2998" s="471"/>
      <c r="F2998" s="471"/>
      <c r="G2998" s="84" t="s">
        <v>98</v>
      </c>
      <c r="H2998" s="84" t="s">
        <v>594</v>
      </c>
      <c r="I2998" s="471">
        <f>[186]노임단가!L55</f>
        <v>109748</v>
      </c>
      <c r="J2998" s="471"/>
      <c r="K2998" s="471"/>
      <c r="L2998" s="471"/>
      <c r="M2998" s="84" t="s">
        <v>594</v>
      </c>
      <c r="N2998" s="471" t="s">
        <v>603</v>
      </c>
      <c r="O2998" s="471"/>
      <c r="P2998" s="471"/>
      <c r="Q2998" s="471"/>
      <c r="R2998" s="471"/>
      <c r="S2998" s="471"/>
      <c r="T2998" s="471"/>
      <c r="U2998" s="471"/>
      <c r="V2998" s="471"/>
      <c r="W2998" s="84"/>
      <c r="X2998" s="84"/>
      <c r="Y2998" s="84"/>
      <c r="Z2998" s="90"/>
      <c r="AA2998" s="91">
        <f>TRUNC(D2998*I2998*[186]기계경비적용기준!E18,0)</f>
        <v>22864</v>
      </c>
      <c r="AB2998" s="91"/>
      <c r="AC2998" s="91"/>
      <c r="AD2998" s="92" t="s">
        <v>4</v>
      </c>
    </row>
    <row r="2999" spans="2:30" ht="19.7" customHeight="1">
      <c r="B2999" s="101" t="s">
        <v>1452</v>
      </c>
      <c r="C2999" s="102" t="s">
        <v>4</v>
      </c>
      <c r="D2999" s="478">
        <v>1</v>
      </c>
      <c r="E2999" s="477"/>
      <c r="F2999" s="477"/>
      <c r="G2999" s="103" t="s">
        <v>98</v>
      </c>
      <c r="H2999" s="103" t="s">
        <v>594</v>
      </c>
      <c r="I2999" s="477">
        <f>[186]노임단가!L67</f>
        <v>83617</v>
      </c>
      <c r="J2999" s="477"/>
      <c r="K2999" s="477"/>
      <c r="L2999" s="477"/>
      <c r="M2999" s="103" t="s">
        <v>594</v>
      </c>
      <c r="N2999" s="477" t="s">
        <v>603</v>
      </c>
      <c r="O2999" s="477"/>
      <c r="P2999" s="477"/>
      <c r="Q2999" s="477"/>
      <c r="R2999" s="477"/>
      <c r="S2999" s="477"/>
      <c r="T2999" s="477"/>
      <c r="U2999" s="477"/>
      <c r="V2999" s="477"/>
      <c r="W2999" s="103"/>
      <c r="X2999" s="103"/>
      <c r="Y2999" s="103"/>
      <c r="Z2999" s="104"/>
      <c r="AA2999" s="105">
        <f>TRUNC(D2999*I2999*[186]기계경비적용기준!E18,0)</f>
        <v>17420</v>
      </c>
      <c r="AB2999" s="105"/>
      <c r="AC2999" s="105"/>
      <c r="AD2999" s="106" t="s">
        <v>4</v>
      </c>
    </row>
    <row r="3000" spans="2:30" ht="19.7" customHeight="1">
      <c r="B3000" s="88" t="s">
        <v>4</v>
      </c>
      <c r="C3000" s="89" t="s">
        <v>4</v>
      </c>
      <c r="D3000" s="84"/>
      <c r="E3000" s="84"/>
      <c r="F3000" s="84"/>
      <c r="G3000" s="84"/>
      <c r="H3000" s="84"/>
      <c r="I3000" s="84"/>
      <c r="J3000" s="84"/>
      <c r="K3000" s="84"/>
      <c r="L3000" s="84"/>
      <c r="M3000" s="84"/>
      <c r="N3000" s="84"/>
      <c r="O3000" s="84"/>
      <c r="P3000" s="84"/>
      <c r="Q3000" s="84"/>
      <c r="R3000" s="84"/>
      <c r="S3000" s="84"/>
      <c r="T3000" s="84"/>
      <c r="U3000" s="84"/>
      <c r="V3000" s="84"/>
      <c r="W3000" s="84"/>
      <c r="X3000" s="84"/>
      <c r="Y3000" s="84"/>
      <c r="Z3000" s="90"/>
      <c r="AA3000" s="91"/>
      <c r="AB3000" s="91"/>
      <c r="AC3000" s="91"/>
      <c r="AD3000" s="92" t="s">
        <v>4</v>
      </c>
    </row>
    <row r="3001" spans="2:30" ht="19.7" customHeight="1">
      <c r="B3001" s="82" t="s">
        <v>1743</v>
      </c>
      <c r="C3001" s="83" t="s">
        <v>1744</v>
      </c>
      <c r="D3001" s="84"/>
      <c r="E3001" s="84"/>
      <c r="F3001" s="84"/>
      <c r="G3001" s="84"/>
      <c r="H3001" s="84"/>
      <c r="I3001" s="84"/>
      <c r="J3001" s="84"/>
      <c r="K3001" s="84"/>
      <c r="L3001" s="84"/>
      <c r="M3001" s="84"/>
      <c r="N3001" s="84"/>
      <c r="O3001" s="84"/>
      <c r="P3001" s="84"/>
      <c r="Q3001" s="84"/>
      <c r="R3001" s="84"/>
      <c r="S3001" s="84"/>
      <c r="T3001" s="84"/>
      <c r="U3001" s="84"/>
      <c r="V3001" s="84"/>
      <c r="W3001" s="84"/>
      <c r="X3001" s="84"/>
      <c r="Y3001" s="84"/>
      <c r="Z3001" s="85" t="str">
        <f>TEXT(AA3001+AB3001+AC3001,"#,##0")</f>
        <v>58,508</v>
      </c>
      <c r="AA3001" s="86">
        <f>TRUNC(AA3002+AA3003+AA3004+AA3005)</f>
        <v>40284</v>
      </c>
      <c r="AB3001" s="86">
        <f>TRUNC(AB3002+AB3003+AB3004+AB3005)</f>
        <v>0</v>
      </c>
      <c r="AC3001" s="86">
        <f>TRUNC(AC3002+AC3003+AC3004+AC3005)</f>
        <v>18224</v>
      </c>
      <c r="AD3001" s="87"/>
    </row>
    <row r="3002" spans="2:30" ht="19.7" customHeight="1">
      <c r="B3002" s="88" t="s">
        <v>1710</v>
      </c>
      <c r="C3002" s="89" t="s">
        <v>4</v>
      </c>
      <c r="D3002" s="471">
        <v>40986000</v>
      </c>
      <c r="E3002" s="471"/>
      <c r="F3002" s="471"/>
      <c r="G3002" s="471"/>
      <c r="H3002" s="471"/>
      <c r="I3002" s="471" t="s">
        <v>605</v>
      </c>
      <c r="J3002" s="471"/>
      <c r="K3002" s="471">
        <v>1201</v>
      </c>
      <c r="L3002" s="471"/>
      <c r="M3002" s="471"/>
      <c r="N3002" s="84" t="s">
        <v>594</v>
      </c>
      <c r="O3002" s="471" t="s">
        <v>595</v>
      </c>
      <c r="P3002" s="471"/>
      <c r="Q3002" s="471"/>
      <c r="R3002" s="84"/>
      <c r="S3002" s="84"/>
      <c r="T3002" s="84"/>
      <c r="U3002" s="84"/>
      <c r="V3002" s="84"/>
      <c r="W3002" s="84"/>
      <c r="X3002" s="84"/>
      <c r="Y3002" s="84"/>
      <c r="Z3002" s="90"/>
      <c r="AA3002" s="91"/>
      <c r="AB3002" s="91"/>
      <c r="AC3002" s="91">
        <f>TRUNC(D3002*K3002*0.0000001,0)</f>
        <v>4922</v>
      </c>
      <c r="AD3002" s="92" t="s">
        <v>4</v>
      </c>
    </row>
    <row r="3003" spans="2:30" ht="19.7" customHeight="1">
      <c r="B3003" s="88" t="s">
        <v>1711</v>
      </c>
      <c r="C3003" s="89" t="s">
        <v>4</v>
      </c>
      <c r="D3003" s="471">
        <v>65238</v>
      </c>
      <c r="E3003" s="471"/>
      <c r="F3003" s="471"/>
      <c r="G3003" s="471"/>
      <c r="H3003" s="471"/>
      <c r="I3003" s="471" t="s">
        <v>593</v>
      </c>
      <c r="J3003" s="471"/>
      <c r="K3003" s="476">
        <f>[186]기계경비적용기준!D7</f>
        <v>1153.3</v>
      </c>
      <c r="L3003" s="471"/>
      <c r="M3003" s="471"/>
      <c r="N3003" s="84" t="s">
        <v>594</v>
      </c>
      <c r="O3003" s="471">
        <v>1768</v>
      </c>
      <c r="P3003" s="471"/>
      <c r="Q3003" s="471"/>
      <c r="R3003" s="84" t="s">
        <v>594</v>
      </c>
      <c r="S3003" s="471" t="s">
        <v>595</v>
      </c>
      <c r="T3003" s="471"/>
      <c r="U3003" s="471"/>
      <c r="V3003" s="84"/>
      <c r="W3003" s="84"/>
      <c r="X3003" s="84"/>
      <c r="Y3003" s="84"/>
      <c r="Z3003" s="90"/>
      <c r="AA3003" s="91"/>
      <c r="AB3003" s="91"/>
      <c r="AC3003" s="91">
        <f>TRUNC(TRUNC(D3003*K3003)/1000) * 1000*O3003*0.0000001</f>
        <v>13302.078399999999</v>
      </c>
      <c r="AD3003" s="92" t="s">
        <v>4</v>
      </c>
    </row>
    <row r="3004" spans="2:30" ht="19.7" customHeight="1">
      <c r="B3004" s="88" t="s">
        <v>602</v>
      </c>
      <c r="C3004" s="89" t="s">
        <v>4</v>
      </c>
      <c r="D3004" s="472">
        <v>1</v>
      </c>
      <c r="E3004" s="471"/>
      <c r="F3004" s="471"/>
      <c r="G3004" s="84" t="s">
        <v>98</v>
      </c>
      <c r="H3004" s="84" t="s">
        <v>594</v>
      </c>
      <c r="I3004" s="471">
        <f>[186]노임단가!L55</f>
        <v>109748</v>
      </c>
      <c r="J3004" s="471"/>
      <c r="K3004" s="471"/>
      <c r="L3004" s="471"/>
      <c r="M3004" s="84" t="s">
        <v>594</v>
      </c>
      <c r="N3004" s="471" t="s">
        <v>603</v>
      </c>
      <c r="O3004" s="471"/>
      <c r="P3004" s="471"/>
      <c r="Q3004" s="471"/>
      <c r="R3004" s="471"/>
      <c r="S3004" s="471"/>
      <c r="T3004" s="471"/>
      <c r="U3004" s="471"/>
      <c r="V3004" s="471"/>
      <c r="W3004" s="84"/>
      <c r="X3004" s="84"/>
      <c r="Y3004" s="84"/>
      <c r="Z3004" s="90"/>
      <c r="AA3004" s="91">
        <f>TRUNC(D3004*I3004*[186]기계경비적용기준!E18,0)</f>
        <v>22864</v>
      </c>
      <c r="AB3004" s="91"/>
      <c r="AC3004" s="91"/>
      <c r="AD3004" s="92" t="s">
        <v>4</v>
      </c>
    </row>
    <row r="3005" spans="2:30" ht="19.7" customHeight="1">
      <c r="B3005" s="88" t="s">
        <v>1452</v>
      </c>
      <c r="C3005" s="89" t="s">
        <v>4</v>
      </c>
      <c r="D3005" s="472">
        <v>1</v>
      </c>
      <c r="E3005" s="471"/>
      <c r="F3005" s="471"/>
      <c r="G3005" s="84" t="s">
        <v>98</v>
      </c>
      <c r="H3005" s="84" t="s">
        <v>594</v>
      </c>
      <c r="I3005" s="471">
        <f>[186]노임단가!L67</f>
        <v>83617</v>
      </c>
      <c r="J3005" s="471"/>
      <c r="K3005" s="471"/>
      <c r="L3005" s="471"/>
      <c r="M3005" s="84" t="s">
        <v>594</v>
      </c>
      <c r="N3005" s="471" t="s">
        <v>603</v>
      </c>
      <c r="O3005" s="471"/>
      <c r="P3005" s="471"/>
      <c r="Q3005" s="471"/>
      <c r="R3005" s="471"/>
      <c r="S3005" s="471"/>
      <c r="T3005" s="471"/>
      <c r="U3005" s="471"/>
      <c r="V3005" s="471"/>
      <c r="W3005" s="84"/>
      <c r="X3005" s="84"/>
      <c r="Y3005" s="84"/>
      <c r="Z3005" s="90"/>
      <c r="AA3005" s="91">
        <f>TRUNC(D3005*I3005*[186]기계경비적용기준!E18,0)</f>
        <v>17420</v>
      </c>
      <c r="AB3005" s="91"/>
      <c r="AC3005" s="91"/>
      <c r="AD3005" s="92" t="s">
        <v>4</v>
      </c>
    </row>
    <row r="3006" spans="2:30" ht="19.7" customHeight="1">
      <c r="B3006" s="88" t="s">
        <v>4</v>
      </c>
      <c r="C3006" s="89" t="s">
        <v>4</v>
      </c>
      <c r="D3006" s="84"/>
      <c r="E3006" s="84"/>
      <c r="F3006" s="84"/>
      <c r="G3006" s="84"/>
      <c r="H3006" s="84"/>
      <c r="I3006" s="84"/>
      <c r="J3006" s="84"/>
      <c r="K3006" s="84"/>
      <c r="L3006" s="84"/>
      <c r="M3006" s="84"/>
      <c r="N3006" s="84"/>
      <c r="O3006" s="84"/>
      <c r="P3006" s="84"/>
      <c r="Q3006" s="84"/>
      <c r="R3006" s="84"/>
      <c r="S3006" s="84"/>
      <c r="T3006" s="84"/>
      <c r="U3006" s="84"/>
      <c r="V3006" s="84"/>
      <c r="W3006" s="84"/>
      <c r="X3006" s="84"/>
      <c r="Y3006" s="84"/>
      <c r="Z3006" s="90"/>
      <c r="AA3006" s="91"/>
      <c r="AB3006" s="91"/>
      <c r="AC3006" s="91"/>
      <c r="AD3006" s="92" t="s">
        <v>4</v>
      </c>
    </row>
    <row r="3007" spans="2:30" ht="19.7" customHeight="1">
      <c r="B3007" s="82" t="s">
        <v>1745</v>
      </c>
      <c r="C3007" s="83" t="s">
        <v>1746</v>
      </c>
      <c r="D3007" s="84"/>
      <c r="E3007" s="84"/>
      <c r="F3007" s="84"/>
      <c r="G3007" s="84"/>
      <c r="H3007" s="84"/>
      <c r="I3007" s="84"/>
      <c r="J3007" s="84"/>
      <c r="K3007" s="84"/>
      <c r="L3007" s="84"/>
      <c r="M3007" s="84"/>
      <c r="N3007" s="84"/>
      <c r="O3007" s="84"/>
      <c r="P3007" s="84"/>
      <c r="Q3007" s="84"/>
      <c r="R3007" s="84"/>
      <c r="S3007" s="84"/>
      <c r="T3007" s="84"/>
      <c r="U3007" s="84"/>
      <c r="V3007" s="84"/>
      <c r="W3007" s="84"/>
      <c r="X3007" s="84"/>
      <c r="Y3007" s="84"/>
      <c r="Z3007" s="85" t="str">
        <f>TEXT(AA3007+AB3007+AC3007,"#,##0")</f>
        <v>167,247</v>
      </c>
      <c r="AA3007" s="86">
        <f>TRUNC(AA3008+AA3009+AA3010+AA3011)</f>
        <v>57704</v>
      </c>
      <c r="AB3007" s="86">
        <f>TRUNC(AB3008+AB3009+AB3010+AB3011)</f>
        <v>0</v>
      </c>
      <c r="AC3007" s="86">
        <f>TRUNC(AC3008+AC3009+AC3010+AC3011)</f>
        <v>109543</v>
      </c>
      <c r="AD3007" s="87"/>
    </row>
    <row r="3008" spans="2:30" ht="19.7" customHeight="1">
      <c r="B3008" s="88" t="s">
        <v>1731</v>
      </c>
      <c r="C3008" s="89" t="s">
        <v>4</v>
      </c>
      <c r="D3008" s="471">
        <v>106041000</v>
      </c>
      <c r="E3008" s="471"/>
      <c r="F3008" s="471"/>
      <c r="G3008" s="471"/>
      <c r="H3008" s="471"/>
      <c r="I3008" s="471" t="s">
        <v>605</v>
      </c>
      <c r="J3008" s="471"/>
      <c r="K3008" s="471">
        <v>1201</v>
      </c>
      <c r="L3008" s="471"/>
      <c r="M3008" s="471"/>
      <c r="N3008" s="84" t="s">
        <v>594</v>
      </c>
      <c r="O3008" s="471" t="s">
        <v>595</v>
      </c>
      <c r="P3008" s="471"/>
      <c r="Q3008" s="471"/>
      <c r="R3008" s="84"/>
      <c r="S3008" s="84"/>
      <c r="T3008" s="84"/>
      <c r="U3008" s="84"/>
      <c r="V3008" s="84"/>
      <c r="W3008" s="84"/>
      <c r="X3008" s="84"/>
      <c r="Y3008" s="84"/>
      <c r="Z3008" s="90"/>
      <c r="AA3008" s="91"/>
      <c r="AB3008" s="91"/>
      <c r="AC3008" s="91">
        <f>TRUNC(D3008*K3008*0.0000001,0)</f>
        <v>12735</v>
      </c>
      <c r="AD3008" s="92" t="s">
        <v>4</v>
      </c>
    </row>
    <row r="3009" spans="2:30" ht="19.7" customHeight="1">
      <c r="B3009" s="88" t="s">
        <v>1732</v>
      </c>
      <c r="C3009" s="89" t="s">
        <v>4</v>
      </c>
      <c r="D3009" s="471">
        <v>523319</v>
      </c>
      <c r="E3009" s="471"/>
      <c r="F3009" s="471"/>
      <c r="G3009" s="471"/>
      <c r="H3009" s="471"/>
      <c r="I3009" s="471" t="s">
        <v>593</v>
      </c>
      <c r="J3009" s="471"/>
      <c r="K3009" s="476">
        <f>[186]기계경비적용기준!D7</f>
        <v>1153.3</v>
      </c>
      <c r="L3009" s="471"/>
      <c r="M3009" s="471"/>
      <c r="N3009" s="84" t="s">
        <v>594</v>
      </c>
      <c r="O3009" s="471">
        <v>1604</v>
      </c>
      <c r="P3009" s="471"/>
      <c r="Q3009" s="471"/>
      <c r="R3009" s="84" t="s">
        <v>594</v>
      </c>
      <c r="S3009" s="471" t="s">
        <v>595</v>
      </c>
      <c r="T3009" s="471"/>
      <c r="U3009" s="471"/>
      <c r="V3009" s="84"/>
      <c r="W3009" s="84"/>
      <c r="X3009" s="84"/>
      <c r="Y3009" s="84"/>
      <c r="Z3009" s="90"/>
      <c r="AA3009" s="91"/>
      <c r="AB3009" s="91"/>
      <c r="AC3009" s="91">
        <f>TRUNC(TRUNC(D3009*K3009)/1000) * 1000*O3009*0.0000001</f>
        <v>96808.297200000001</v>
      </c>
      <c r="AD3009" s="92" t="s">
        <v>4</v>
      </c>
    </row>
    <row r="3010" spans="2:30" ht="19.7" customHeight="1">
      <c r="B3010" s="88" t="s">
        <v>602</v>
      </c>
      <c r="C3010" s="89" t="s">
        <v>4</v>
      </c>
      <c r="D3010" s="472">
        <v>1</v>
      </c>
      <c r="E3010" s="471"/>
      <c r="F3010" s="471"/>
      <c r="G3010" s="84" t="s">
        <v>98</v>
      </c>
      <c r="H3010" s="84" t="s">
        <v>594</v>
      </c>
      <c r="I3010" s="471">
        <f>[186]노임단가!L55</f>
        <v>109748</v>
      </c>
      <c r="J3010" s="471"/>
      <c r="K3010" s="471"/>
      <c r="L3010" s="471"/>
      <c r="M3010" s="84" t="s">
        <v>594</v>
      </c>
      <c r="N3010" s="471" t="s">
        <v>603</v>
      </c>
      <c r="O3010" s="471"/>
      <c r="P3010" s="471"/>
      <c r="Q3010" s="471"/>
      <c r="R3010" s="471"/>
      <c r="S3010" s="471"/>
      <c r="T3010" s="471"/>
      <c r="U3010" s="471"/>
      <c r="V3010" s="471"/>
      <c r="W3010" s="84"/>
      <c r="X3010" s="84"/>
      <c r="Y3010" s="84"/>
      <c r="Z3010" s="90"/>
      <c r="AA3010" s="91">
        <f>TRUNC(D3010*I3010*[186]기계경비적용기준!E18,0)</f>
        <v>22864</v>
      </c>
      <c r="AB3010" s="91"/>
      <c r="AC3010" s="91"/>
      <c r="AD3010" s="92" t="s">
        <v>4</v>
      </c>
    </row>
    <row r="3011" spans="2:30" ht="19.7" customHeight="1">
      <c r="B3011" s="88" t="s">
        <v>1452</v>
      </c>
      <c r="C3011" s="89" t="s">
        <v>4</v>
      </c>
      <c r="D3011" s="472">
        <v>2</v>
      </c>
      <c r="E3011" s="471"/>
      <c r="F3011" s="471"/>
      <c r="G3011" s="84" t="s">
        <v>98</v>
      </c>
      <c r="H3011" s="84" t="s">
        <v>594</v>
      </c>
      <c r="I3011" s="471">
        <f>[186]노임단가!L67</f>
        <v>83617</v>
      </c>
      <c r="J3011" s="471"/>
      <c r="K3011" s="471"/>
      <c r="L3011" s="471"/>
      <c r="M3011" s="84" t="s">
        <v>594</v>
      </c>
      <c r="N3011" s="471" t="s">
        <v>603</v>
      </c>
      <c r="O3011" s="471"/>
      <c r="P3011" s="471"/>
      <c r="Q3011" s="471"/>
      <c r="R3011" s="471"/>
      <c r="S3011" s="471"/>
      <c r="T3011" s="471"/>
      <c r="U3011" s="471"/>
      <c r="V3011" s="471"/>
      <c r="W3011" s="84"/>
      <c r="X3011" s="84"/>
      <c r="Y3011" s="84"/>
      <c r="Z3011" s="90"/>
      <c r="AA3011" s="91">
        <f>TRUNC(D3011*I3011*[186]기계경비적용기준!E18,0)</f>
        <v>34840</v>
      </c>
      <c r="AB3011" s="91"/>
      <c r="AC3011" s="91"/>
      <c r="AD3011" s="92" t="s">
        <v>4</v>
      </c>
    </row>
    <row r="3012" spans="2:30" ht="19.7" customHeight="1">
      <c r="B3012" s="88" t="s">
        <v>4</v>
      </c>
      <c r="C3012" s="89" t="s">
        <v>4</v>
      </c>
      <c r="D3012" s="84"/>
      <c r="E3012" s="84"/>
      <c r="F3012" s="84"/>
      <c r="G3012" s="84"/>
      <c r="H3012" s="84"/>
      <c r="I3012" s="84"/>
      <c r="J3012" s="84"/>
      <c r="K3012" s="84"/>
      <c r="L3012" s="84"/>
      <c r="M3012" s="84"/>
      <c r="N3012" s="84"/>
      <c r="O3012" s="84"/>
      <c r="P3012" s="84"/>
      <c r="Q3012" s="84"/>
      <c r="R3012" s="84"/>
      <c r="S3012" s="84"/>
      <c r="T3012" s="84"/>
      <c r="U3012" s="84"/>
      <c r="V3012" s="84"/>
      <c r="W3012" s="84"/>
      <c r="X3012" s="84"/>
      <c r="Y3012" s="84"/>
      <c r="Z3012" s="90"/>
      <c r="AA3012" s="91"/>
      <c r="AB3012" s="91"/>
      <c r="AC3012" s="91"/>
      <c r="AD3012" s="92" t="s">
        <v>4</v>
      </c>
    </row>
    <row r="3013" spans="2:30" ht="19.7" customHeight="1">
      <c r="B3013" s="82" t="s">
        <v>1747</v>
      </c>
      <c r="C3013" s="83" t="s">
        <v>1748</v>
      </c>
      <c r="D3013" s="84"/>
      <c r="E3013" s="84"/>
      <c r="F3013" s="84"/>
      <c r="G3013" s="84"/>
      <c r="H3013" s="84"/>
      <c r="I3013" s="84"/>
      <c r="J3013" s="84"/>
      <c r="K3013" s="84"/>
      <c r="L3013" s="84"/>
      <c r="M3013" s="84"/>
      <c r="N3013" s="84"/>
      <c r="O3013" s="84"/>
      <c r="P3013" s="84"/>
      <c r="Q3013" s="84"/>
      <c r="R3013" s="84"/>
      <c r="S3013" s="84"/>
      <c r="T3013" s="84"/>
      <c r="U3013" s="84"/>
      <c r="V3013" s="84"/>
      <c r="W3013" s="84"/>
      <c r="X3013" s="84"/>
      <c r="Y3013" s="84"/>
      <c r="Z3013" s="85" t="str">
        <f>TEXT(AA3013+AB3013+AC3013,"#,##0")</f>
        <v>71,025</v>
      </c>
      <c r="AA3013" s="86">
        <f>TRUNC(AA3014+AA3015+AA3016+AA3017+AA3018+AA3019+AA3020)</f>
        <v>40284</v>
      </c>
      <c r="AB3013" s="86">
        <f>TRUNC(AB3014+AB3015+AB3016+AB3017+AB3018+AB3019+AB3020)</f>
        <v>12320</v>
      </c>
      <c r="AC3013" s="86">
        <f>TRUNC(AC3014+AC3015+AC3016+AC3017+AC3018+AC3019+AC3020)</f>
        <v>18421</v>
      </c>
      <c r="AD3013" s="87"/>
    </row>
    <row r="3014" spans="2:30" ht="19.7" customHeight="1">
      <c r="B3014" s="88" t="s">
        <v>1710</v>
      </c>
      <c r="C3014" s="89" t="s">
        <v>4</v>
      </c>
      <c r="D3014" s="471">
        <v>40986000</v>
      </c>
      <c r="E3014" s="471"/>
      <c r="F3014" s="471"/>
      <c r="G3014" s="471"/>
      <c r="H3014" s="471"/>
      <c r="I3014" s="471" t="s">
        <v>605</v>
      </c>
      <c r="J3014" s="471"/>
      <c r="K3014" s="471">
        <v>1201</v>
      </c>
      <c r="L3014" s="471"/>
      <c r="M3014" s="471"/>
      <c r="N3014" s="84" t="s">
        <v>594</v>
      </c>
      <c r="O3014" s="471" t="s">
        <v>595</v>
      </c>
      <c r="P3014" s="471"/>
      <c r="Q3014" s="471"/>
      <c r="R3014" s="84"/>
      <c r="S3014" s="84"/>
      <c r="T3014" s="84"/>
      <c r="U3014" s="84"/>
      <c r="V3014" s="84"/>
      <c r="W3014" s="84"/>
      <c r="X3014" s="84"/>
      <c r="Y3014" s="84"/>
      <c r="Z3014" s="90"/>
      <c r="AA3014" s="91"/>
      <c r="AB3014" s="91"/>
      <c r="AC3014" s="91">
        <f>TRUNC(D3014*K3014*0.0000001,0)</f>
        <v>4922</v>
      </c>
      <c r="AD3014" s="92" t="s">
        <v>4</v>
      </c>
    </row>
    <row r="3015" spans="2:30" ht="19.7" customHeight="1">
      <c r="B3015" s="88" t="s">
        <v>1711</v>
      </c>
      <c r="C3015" s="89" t="s">
        <v>4</v>
      </c>
      <c r="D3015" s="471">
        <v>65238</v>
      </c>
      <c r="E3015" s="471"/>
      <c r="F3015" s="471"/>
      <c r="G3015" s="471"/>
      <c r="H3015" s="471"/>
      <c r="I3015" s="471" t="s">
        <v>593</v>
      </c>
      <c r="J3015" s="471"/>
      <c r="K3015" s="476">
        <f>[186]기계경비적용기준!D7</f>
        <v>1153.3</v>
      </c>
      <c r="L3015" s="471"/>
      <c r="M3015" s="471"/>
      <c r="N3015" s="84" t="s">
        <v>594</v>
      </c>
      <c r="O3015" s="471">
        <v>1768</v>
      </c>
      <c r="P3015" s="471"/>
      <c r="Q3015" s="471"/>
      <c r="R3015" s="84" t="s">
        <v>594</v>
      </c>
      <c r="S3015" s="471" t="s">
        <v>595</v>
      </c>
      <c r="T3015" s="471"/>
      <c r="U3015" s="471"/>
      <c r="V3015" s="84"/>
      <c r="W3015" s="84"/>
      <c r="X3015" s="84"/>
      <c r="Y3015" s="84"/>
      <c r="Z3015" s="90"/>
      <c r="AA3015" s="91"/>
      <c r="AB3015" s="91"/>
      <c r="AC3015" s="91">
        <f>TRUNC(TRUNC(D3015*K3015)/1000) * 1000*O3015*0.0000001</f>
        <v>13302.078399999999</v>
      </c>
      <c r="AD3015" s="92" t="s">
        <v>4</v>
      </c>
    </row>
    <row r="3016" spans="2:30" ht="19.7" customHeight="1">
      <c r="B3016" s="88" t="s">
        <v>1749</v>
      </c>
      <c r="C3016" s="89" t="s">
        <v>4</v>
      </c>
      <c r="D3016" s="471">
        <v>1141</v>
      </c>
      <c r="E3016" s="471"/>
      <c r="F3016" s="471"/>
      <c r="G3016" s="471"/>
      <c r="H3016" s="471"/>
      <c r="I3016" s="471" t="s">
        <v>593</v>
      </c>
      <c r="J3016" s="471"/>
      <c r="K3016" s="476">
        <f>[186]기계경비적용기준!D7</f>
        <v>1153.3</v>
      </c>
      <c r="L3016" s="471"/>
      <c r="M3016" s="471"/>
      <c r="N3016" s="84" t="s">
        <v>594</v>
      </c>
      <c r="O3016" s="471">
        <v>1500</v>
      </c>
      <c r="P3016" s="471"/>
      <c r="Q3016" s="471"/>
      <c r="R3016" s="84" t="s">
        <v>594</v>
      </c>
      <c r="S3016" s="471" t="s">
        <v>595</v>
      </c>
      <c r="T3016" s="471"/>
      <c r="U3016" s="471"/>
      <c r="V3016" s="84"/>
      <c r="W3016" s="84"/>
      <c r="X3016" s="84"/>
      <c r="Y3016" s="84"/>
      <c r="Z3016" s="90"/>
      <c r="AA3016" s="91"/>
      <c r="AB3016" s="91"/>
      <c r="AC3016" s="91">
        <f>TRUNC(TRUNC(D3016*K3016)/1000) * 1000*O3016*0.0000001</f>
        <v>197.25</v>
      </c>
      <c r="AD3016" s="92" t="s">
        <v>4</v>
      </c>
    </row>
    <row r="3017" spans="2:30" ht="19.7" customHeight="1">
      <c r="B3017" s="88" t="s">
        <v>596</v>
      </c>
      <c r="C3017" s="89" t="s">
        <v>674</v>
      </c>
      <c r="D3017" s="470">
        <v>7.1</v>
      </c>
      <c r="E3017" s="471"/>
      <c r="F3017" s="471"/>
      <c r="G3017" s="471"/>
      <c r="H3017" s="84" t="s">
        <v>598</v>
      </c>
      <c r="I3017" s="84" t="s">
        <v>594</v>
      </c>
      <c r="J3017" s="471">
        <f>[186]자재단가!R6</f>
        <v>1496</v>
      </c>
      <c r="K3017" s="471"/>
      <c r="L3017" s="471"/>
      <c r="M3017" s="471"/>
      <c r="N3017" s="84"/>
      <c r="O3017" s="84"/>
      <c r="P3017" s="84"/>
      <c r="Q3017" s="84"/>
      <c r="R3017" s="84"/>
      <c r="S3017" s="84"/>
      <c r="T3017" s="84"/>
      <c r="U3017" s="84"/>
      <c r="V3017" s="84"/>
      <c r="W3017" s="84"/>
      <c r="X3017" s="84"/>
      <c r="Y3017" s="84"/>
      <c r="Z3017" s="90"/>
      <c r="AA3017" s="91"/>
      <c r="AB3017" s="91">
        <f>TRUNC(D3017*J3017,0)</f>
        <v>10621</v>
      </c>
      <c r="AC3017" s="91"/>
      <c r="AD3017" s="92" t="s">
        <v>4</v>
      </c>
    </row>
    <row r="3018" spans="2:30" ht="19.7" customHeight="1">
      <c r="B3018" s="88" t="s">
        <v>915</v>
      </c>
      <c r="C3018" s="89" t="s">
        <v>600</v>
      </c>
      <c r="D3018" s="470">
        <v>16</v>
      </c>
      <c r="E3018" s="471"/>
      <c r="F3018" s="471"/>
      <c r="G3018" s="471"/>
      <c r="H3018" s="84" t="s">
        <v>601</v>
      </c>
      <c r="I3018" s="84" t="s">
        <v>594</v>
      </c>
      <c r="J3018" s="471">
        <f>AB3017</f>
        <v>10621</v>
      </c>
      <c r="K3018" s="471"/>
      <c r="L3018" s="471"/>
      <c r="M3018" s="471"/>
      <c r="N3018" s="84"/>
      <c r="O3018" s="84"/>
      <c r="P3018" s="84"/>
      <c r="Q3018" s="84"/>
      <c r="R3018" s="84"/>
      <c r="S3018" s="84"/>
      <c r="T3018" s="84"/>
      <c r="U3018" s="84"/>
      <c r="V3018" s="84"/>
      <c r="W3018" s="84"/>
      <c r="X3018" s="84"/>
      <c r="Y3018" s="84"/>
      <c r="Z3018" s="90"/>
      <c r="AA3018" s="91"/>
      <c r="AB3018" s="91">
        <f>TRUNC(D3018/100*J3018,0)</f>
        <v>1699</v>
      </c>
      <c r="AC3018" s="91"/>
      <c r="AD3018" s="92" t="s">
        <v>4</v>
      </c>
    </row>
    <row r="3019" spans="2:30" ht="19.7" customHeight="1">
      <c r="B3019" s="88" t="s">
        <v>602</v>
      </c>
      <c r="C3019" s="89" t="s">
        <v>4</v>
      </c>
      <c r="D3019" s="472">
        <v>1</v>
      </c>
      <c r="E3019" s="471"/>
      <c r="F3019" s="471"/>
      <c r="G3019" s="84" t="s">
        <v>98</v>
      </c>
      <c r="H3019" s="84" t="s">
        <v>594</v>
      </c>
      <c r="I3019" s="471">
        <f>[186]노임단가!L55</f>
        <v>109748</v>
      </c>
      <c r="J3019" s="471"/>
      <c r="K3019" s="471"/>
      <c r="L3019" s="471"/>
      <c r="M3019" s="84" t="s">
        <v>594</v>
      </c>
      <c r="N3019" s="471" t="s">
        <v>603</v>
      </c>
      <c r="O3019" s="471"/>
      <c r="P3019" s="471"/>
      <c r="Q3019" s="471"/>
      <c r="R3019" s="471"/>
      <c r="S3019" s="471"/>
      <c r="T3019" s="471"/>
      <c r="U3019" s="471"/>
      <c r="V3019" s="471"/>
      <c r="W3019" s="84"/>
      <c r="X3019" s="84"/>
      <c r="Y3019" s="84"/>
      <c r="Z3019" s="90"/>
      <c r="AA3019" s="91">
        <f>TRUNC(D3019*I3019*[186]기계경비적용기준!E18,0)</f>
        <v>22864</v>
      </c>
      <c r="AB3019" s="91"/>
      <c r="AC3019" s="91"/>
      <c r="AD3019" s="92" t="s">
        <v>4</v>
      </c>
    </row>
    <row r="3020" spans="2:30" ht="19.7" customHeight="1">
      <c r="B3020" s="88" t="s">
        <v>1452</v>
      </c>
      <c r="C3020" s="89" t="s">
        <v>4</v>
      </c>
      <c r="D3020" s="472">
        <v>1</v>
      </c>
      <c r="E3020" s="471"/>
      <c r="F3020" s="471"/>
      <c r="G3020" s="84" t="s">
        <v>98</v>
      </c>
      <c r="H3020" s="84" t="s">
        <v>594</v>
      </c>
      <c r="I3020" s="471">
        <f>[186]노임단가!L67</f>
        <v>83617</v>
      </c>
      <c r="J3020" s="471"/>
      <c r="K3020" s="471"/>
      <c r="L3020" s="471"/>
      <c r="M3020" s="84" t="s">
        <v>594</v>
      </c>
      <c r="N3020" s="471" t="s">
        <v>603</v>
      </c>
      <c r="O3020" s="471"/>
      <c r="P3020" s="471"/>
      <c r="Q3020" s="471"/>
      <c r="R3020" s="471"/>
      <c r="S3020" s="471"/>
      <c r="T3020" s="471"/>
      <c r="U3020" s="471"/>
      <c r="V3020" s="471"/>
      <c r="W3020" s="84"/>
      <c r="X3020" s="84"/>
      <c r="Y3020" s="84"/>
      <c r="Z3020" s="90"/>
      <c r="AA3020" s="91">
        <f>TRUNC(D3020*I3020*[186]기계경비적용기준!E18,0)</f>
        <v>17420</v>
      </c>
      <c r="AB3020" s="91"/>
      <c r="AC3020" s="91"/>
      <c r="AD3020" s="92" t="s">
        <v>4</v>
      </c>
    </row>
    <row r="3021" spans="2:30" ht="19.7" customHeight="1">
      <c r="B3021" s="88" t="s">
        <v>4</v>
      </c>
      <c r="C3021" s="89" t="s">
        <v>4</v>
      </c>
      <c r="D3021" s="84"/>
      <c r="E3021" s="84"/>
      <c r="F3021" s="84"/>
      <c r="G3021" s="84"/>
      <c r="H3021" s="84"/>
      <c r="I3021" s="84"/>
      <c r="J3021" s="84"/>
      <c r="K3021" s="84"/>
      <c r="L3021" s="84"/>
      <c r="M3021" s="84"/>
      <c r="N3021" s="84"/>
      <c r="O3021" s="84"/>
      <c r="P3021" s="84"/>
      <c r="Q3021" s="84"/>
      <c r="R3021" s="84"/>
      <c r="S3021" s="84"/>
      <c r="T3021" s="84"/>
      <c r="U3021" s="84"/>
      <c r="V3021" s="84"/>
      <c r="W3021" s="84"/>
      <c r="X3021" s="84"/>
      <c r="Y3021" s="84"/>
      <c r="Z3021" s="90"/>
      <c r="AA3021" s="91"/>
      <c r="AB3021" s="91"/>
      <c r="AC3021" s="91"/>
      <c r="AD3021" s="92" t="s">
        <v>4</v>
      </c>
    </row>
    <row r="3022" spans="2:30" ht="19.7" customHeight="1">
      <c r="B3022" s="82" t="s">
        <v>1750</v>
      </c>
      <c r="C3022" s="83" t="s">
        <v>1751</v>
      </c>
      <c r="D3022" s="84"/>
      <c r="E3022" s="84"/>
      <c r="F3022" s="84"/>
      <c r="G3022" s="84"/>
      <c r="H3022" s="84"/>
      <c r="I3022" s="84"/>
      <c r="J3022" s="84"/>
      <c r="K3022" s="84"/>
      <c r="L3022" s="84"/>
      <c r="M3022" s="84"/>
      <c r="N3022" s="84"/>
      <c r="O3022" s="84"/>
      <c r="P3022" s="84"/>
      <c r="Q3022" s="84"/>
      <c r="R3022" s="84"/>
      <c r="S3022" s="84"/>
      <c r="T3022" s="84"/>
      <c r="U3022" s="84"/>
      <c r="V3022" s="84"/>
      <c r="W3022" s="84"/>
      <c r="X3022" s="84"/>
      <c r="Y3022" s="84"/>
      <c r="Z3022" s="85" t="str">
        <f>TEXT(AA3022+AB3022+AC3022,"#,##0")</f>
        <v>138,971</v>
      </c>
      <c r="AA3022" s="86">
        <f>TRUNC(AA3023+AA3024+AA3025+AA3026+AA3027+AA3028+AA3029)</f>
        <v>57704</v>
      </c>
      <c r="AB3022" s="86">
        <f>TRUNC(AB3023+AB3024+AB3025+AB3026+AB3027+AB3028+AB3029)</f>
        <v>24641</v>
      </c>
      <c r="AC3022" s="86">
        <f>TRUNC(AC3023+AC3024+AC3025+AC3026+AC3027+AC3028+AC3029)</f>
        <v>56626</v>
      </c>
      <c r="AD3022" s="87"/>
    </row>
    <row r="3023" spans="2:30" ht="19.7" customHeight="1">
      <c r="B3023" s="88" t="s">
        <v>1719</v>
      </c>
      <c r="C3023" s="89" t="s">
        <v>4</v>
      </c>
      <c r="D3023" s="471">
        <v>60174000</v>
      </c>
      <c r="E3023" s="471"/>
      <c r="F3023" s="471"/>
      <c r="G3023" s="471"/>
      <c r="H3023" s="471"/>
      <c r="I3023" s="471" t="s">
        <v>605</v>
      </c>
      <c r="J3023" s="471"/>
      <c r="K3023" s="471">
        <v>1201</v>
      </c>
      <c r="L3023" s="471"/>
      <c r="M3023" s="471"/>
      <c r="N3023" s="84" t="s">
        <v>594</v>
      </c>
      <c r="O3023" s="471" t="s">
        <v>595</v>
      </c>
      <c r="P3023" s="471"/>
      <c r="Q3023" s="471"/>
      <c r="R3023" s="84"/>
      <c r="S3023" s="84"/>
      <c r="T3023" s="84"/>
      <c r="U3023" s="84"/>
      <c r="V3023" s="84"/>
      <c r="W3023" s="84"/>
      <c r="X3023" s="84"/>
      <c r="Y3023" s="84"/>
      <c r="Z3023" s="90"/>
      <c r="AA3023" s="91"/>
      <c r="AB3023" s="91"/>
      <c r="AC3023" s="91">
        <f>TRUNC(D3023*K3023*0.0000001,0)</f>
        <v>7226</v>
      </c>
      <c r="AD3023" s="92" t="s">
        <v>4</v>
      </c>
    </row>
    <row r="3024" spans="2:30" ht="19.7" customHeight="1">
      <c r="B3024" s="88" t="s">
        <v>1722</v>
      </c>
      <c r="C3024" s="89" t="s">
        <v>4</v>
      </c>
      <c r="D3024" s="471">
        <v>262406</v>
      </c>
      <c r="E3024" s="471"/>
      <c r="F3024" s="471"/>
      <c r="G3024" s="471"/>
      <c r="H3024" s="471"/>
      <c r="I3024" s="471" t="s">
        <v>593</v>
      </c>
      <c r="J3024" s="471"/>
      <c r="K3024" s="476">
        <f>[186]기계경비적용기준!D7</f>
        <v>1153.3</v>
      </c>
      <c r="L3024" s="471"/>
      <c r="M3024" s="471"/>
      <c r="N3024" s="84" t="s">
        <v>594</v>
      </c>
      <c r="O3024" s="471">
        <v>1604</v>
      </c>
      <c r="P3024" s="471"/>
      <c r="Q3024" s="471"/>
      <c r="R3024" s="84" t="s">
        <v>594</v>
      </c>
      <c r="S3024" s="471" t="s">
        <v>595</v>
      </c>
      <c r="T3024" s="471"/>
      <c r="U3024" s="471"/>
      <c r="V3024" s="84"/>
      <c r="W3024" s="84"/>
      <c r="X3024" s="84"/>
      <c r="Y3024" s="84"/>
      <c r="Z3024" s="90"/>
      <c r="AA3024" s="91"/>
      <c r="AB3024" s="91"/>
      <c r="AC3024" s="91">
        <f>TRUNC(TRUNC(D3024*K3024)/1000) * 1000*O3024*0.0000001</f>
        <v>48542.1728</v>
      </c>
      <c r="AD3024" s="92" t="s">
        <v>4</v>
      </c>
    </row>
    <row r="3025" spans="2:30" ht="19.7" customHeight="1">
      <c r="B3025" s="101" t="s">
        <v>1752</v>
      </c>
      <c r="C3025" s="102" t="s">
        <v>4</v>
      </c>
      <c r="D3025" s="477">
        <v>4962</v>
      </c>
      <c r="E3025" s="477"/>
      <c r="F3025" s="477"/>
      <c r="G3025" s="477"/>
      <c r="H3025" s="477"/>
      <c r="I3025" s="477" t="s">
        <v>593</v>
      </c>
      <c r="J3025" s="477"/>
      <c r="K3025" s="480">
        <f>[186]기계경비적용기준!D7</f>
        <v>1153.3</v>
      </c>
      <c r="L3025" s="477"/>
      <c r="M3025" s="477"/>
      <c r="N3025" s="103" t="s">
        <v>594</v>
      </c>
      <c r="O3025" s="477">
        <v>1500</v>
      </c>
      <c r="P3025" s="477"/>
      <c r="Q3025" s="477"/>
      <c r="R3025" s="103" t="s">
        <v>594</v>
      </c>
      <c r="S3025" s="477" t="s">
        <v>595</v>
      </c>
      <c r="T3025" s="477"/>
      <c r="U3025" s="477"/>
      <c r="V3025" s="103"/>
      <c r="W3025" s="103"/>
      <c r="X3025" s="103"/>
      <c r="Y3025" s="103"/>
      <c r="Z3025" s="104"/>
      <c r="AA3025" s="105"/>
      <c r="AB3025" s="105"/>
      <c r="AC3025" s="105">
        <f>TRUNC(TRUNC(D3025*K3025)/1000) * 1000*O3025*0.0000001</f>
        <v>858.3</v>
      </c>
      <c r="AD3025" s="106" t="s">
        <v>4</v>
      </c>
    </row>
    <row r="3026" spans="2:30" ht="19.7" customHeight="1">
      <c r="B3026" s="88" t="s">
        <v>596</v>
      </c>
      <c r="C3026" s="89" t="s">
        <v>597</v>
      </c>
      <c r="D3026" s="470">
        <v>14.2</v>
      </c>
      <c r="E3026" s="471"/>
      <c r="F3026" s="471"/>
      <c r="G3026" s="471"/>
      <c r="H3026" s="84" t="s">
        <v>598</v>
      </c>
      <c r="I3026" s="84" t="s">
        <v>594</v>
      </c>
      <c r="J3026" s="471">
        <f>[186]자재단가!R6</f>
        <v>1496</v>
      </c>
      <c r="K3026" s="471"/>
      <c r="L3026" s="471"/>
      <c r="M3026" s="471"/>
      <c r="N3026" s="84"/>
      <c r="O3026" s="84"/>
      <c r="P3026" s="84"/>
      <c r="Q3026" s="84"/>
      <c r="R3026" s="84"/>
      <c r="S3026" s="84"/>
      <c r="T3026" s="84"/>
      <c r="U3026" s="84"/>
      <c r="V3026" s="84"/>
      <c r="W3026" s="84"/>
      <c r="X3026" s="84"/>
      <c r="Y3026" s="84"/>
      <c r="Z3026" s="90"/>
      <c r="AA3026" s="91"/>
      <c r="AB3026" s="91">
        <f>TRUNC(D3026*J3026,0)</f>
        <v>21243</v>
      </c>
      <c r="AC3026" s="91"/>
      <c r="AD3026" s="92" t="s">
        <v>4</v>
      </c>
    </row>
    <row r="3027" spans="2:30" ht="19.7" customHeight="1">
      <c r="B3027" s="88" t="s">
        <v>903</v>
      </c>
      <c r="C3027" s="89" t="s">
        <v>600</v>
      </c>
      <c r="D3027" s="470">
        <v>16</v>
      </c>
      <c r="E3027" s="471"/>
      <c r="F3027" s="471"/>
      <c r="G3027" s="471"/>
      <c r="H3027" s="84" t="s">
        <v>601</v>
      </c>
      <c r="I3027" s="84" t="s">
        <v>594</v>
      </c>
      <c r="J3027" s="471">
        <f>AB3026</f>
        <v>21243</v>
      </c>
      <c r="K3027" s="471"/>
      <c r="L3027" s="471"/>
      <c r="M3027" s="471"/>
      <c r="N3027" s="84"/>
      <c r="O3027" s="84"/>
      <c r="P3027" s="84"/>
      <c r="Q3027" s="84"/>
      <c r="R3027" s="84"/>
      <c r="S3027" s="84"/>
      <c r="T3027" s="84"/>
      <c r="U3027" s="84"/>
      <c r="V3027" s="84"/>
      <c r="W3027" s="84"/>
      <c r="X3027" s="84"/>
      <c r="Y3027" s="84"/>
      <c r="Z3027" s="90"/>
      <c r="AA3027" s="91"/>
      <c r="AB3027" s="91">
        <f>TRUNC(D3027/100*J3027,0)</f>
        <v>3398</v>
      </c>
      <c r="AC3027" s="91"/>
      <c r="AD3027" s="92" t="s">
        <v>4</v>
      </c>
    </row>
    <row r="3028" spans="2:30" ht="19.7" customHeight="1">
      <c r="B3028" s="88" t="s">
        <v>602</v>
      </c>
      <c r="C3028" s="89" t="s">
        <v>4</v>
      </c>
      <c r="D3028" s="472">
        <v>1</v>
      </c>
      <c r="E3028" s="471"/>
      <c r="F3028" s="471"/>
      <c r="G3028" s="84" t="s">
        <v>98</v>
      </c>
      <c r="H3028" s="84" t="s">
        <v>594</v>
      </c>
      <c r="I3028" s="471">
        <f>[186]노임단가!L55</f>
        <v>109748</v>
      </c>
      <c r="J3028" s="471"/>
      <c r="K3028" s="471"/>
      <c r="L3028" s="471"/>
      <c r="M3028" s="84" t="s">
        <v>594</v>
      </c>
      <c r="N3028" s="471" t="s">
        <v>603</v>
      </c>
      <c r="O3028" s="471"/>
      <c r="P3028" s="471"/>
      <c r="Q3028" s="471"/>
      <c r="R3028" s="471"/>
      <c r="S3028" s="471"/>
      <c r="T3028" s="471"/>
      <c r="U3028" s="471"/>
      <c r="V3028" s="471"/>
      <c r="W3028" s="84"/>
      <c r="X3028" s="84"/>
      <c r="Y3028" s="84"/>
      <c r="Z3028" s="90"/>
      <c r="AA3028" s="91">
        <f>TRUNC(D3028*I3028*[186]기계경비적용기준!E18,0)</f>
        <v>22864</v>
      </c>
      <c r="AB3028" s="91"/>
      <c r="AC3028" s="91"/>
      <c r="AD3028" s="92" t="s">
        <v>4</v>
      </c>
    </row>
    <row r="3029" spans="2:30" ht="19.7" customHeight="1">
      <c r="B3029" s="88" t="s">
        <v>1452</v>
      </c>
      <c r="C3029" s="89" t="s">
        <v>4</v>
      </c>
      <c r="D3029" s="472">
        <v>2</v>
      </c>
      <c r="E3029" s="471"/>
      <c r="F3029" s="471"/>
      <c r="G3029" s="84" t="s">
        <v>98</v>
      </c>
      <c r="H3029" s="84" t="s">
        <v>594</v>
      </c>
      <c r="I3029" s="471">
        <f>[186]노임단가!L67</f>
        <v>83617</v>
      </c>
      <c r="J3029" s="471"/>
      <c r="K3029" s="471"/>
      <c r="L3029" s="471"/>
      <c r="M3029" s="84" t="s">
        <v>594</v>
      </c>
      <c r="N3029" s="471" t="s">
        <v>603</v>
      </c>
      <c r="O3029" s="471"/>
      <c r="P3029" s="471"/>
      <c r="Q3029" s="471"/>
      <c r="R3029" s="471"/>
      <c r="S3029" s="471"/>
      <c r="T3029" s="471"/>
      <c r="U3029" s="471"/>
      <c r="V3029" s="471"/>
      <c r="W3029" s="84"/>
      <c r="X3029" s="84"/>
      <c r="Y3029" s="84"/>
      <c r="Z3029" s="90"/>
      <c r="AA3029" s="91">
        <f>TRUNC(D3029*I3029*[186]기계경비적용기준!E18,0)</f>
        <v>34840</v>
      </c>
      <c r="AB3029" s="91"/>
      <c r="AC3029" s="91"/>
      <c r="AD3029" s="92" t="s">
        <v>4</v>
      </c>
    </row>
    <row r="3030" spans="2:30" ht="19.7" customHeight="1">
      <c r="B3030" s="88" t="s">
        <v>4</v>
      </c>
      <c r="C3030" s="89" t="s">
        <v>4</v>
      </c>
      <c r="D3030" s="84"/>
      <c r="E3030" s="84"/>
      <c r="F3030" s="84"/>
      <c r="G3030" s="84"/>
      <c r="H3030" s="84"/>
      <c r="I3030" s="84"/>
      <c r="J3030" s="84"/>
      <c r="K3030" s="84"/>
      <c r="L3030" s="84"/>
      <c r="M3030" s="84"/>
      <c r="N3030" s="84"/>
      <c r="O3030" s="84"/>
      <c r="P3030" s="84"/>
      <c r="Q3030" s="84"/>
      <c r="R3030" s="84"/>
      <c r="S3030" s="84"/>
      <c r="T3030" s="84"/>
      <c r="U3030" s="84"/>
      <c r="V3030" s="84"/>
      <c r="W3030" s="84"/>
      <c r="X3030" s="84"/>
      <c r="Y3030" s="84"/>
      <c r="Z3030" s="90"/>
      <c r="AA3030" s="91"/>
      <c r="AB3030" s="91"/>
      <c r="AC3030" s="91"/>
      <c r="AD3030" s="92" t="s">
        <v>4</v>
      </c>
    </row>
    <row r="3031" spans="2:30" ht="19.7" customHeight="1">
      <c r="B3031" s="82" t="s">
        <v>1753</v>
      </c>
      <c r="C3031" s="83" t="s">
        <v>1754</v>
      </c>
      <c r="D3031" s="84"/>
      <c r="E3031" s="84"/>
      <c r="F3031" s="84"/>
      <c r="G3031" s="84"/>
      <c r="H3031" s="84"/>
      <c r="I3031" s="84"/>
      <c r="J3031" s="84"/>
      <c r="K3031" s="84"/>
      <c r="L3031" s="84"/>
      <c r="M3031" s="84"/>
      <c r="N3031" s="84"/>
      <c r="O3031" s="84"/>
      <c r="P3031" s="84"/>
      <c r="Q3031" s="84"/>
      <c r="R3031" s="84"/>
      <c r="S3031" s="84"/>
      <c r="T3031" s="84"/>
      <c r="U3031" s="84"/>
      <c r="V3031" s="84"/>
      <c r="W3031" s="84"/>
      <c r="X3031" s="84"/>
      <c r="Y3031" s="84"/>
      <c r="Z3031" s="85" t="str">
        <f>TEXT(AA3031+AB3031+AC3031,"#,##0")</f>
        <v>197,855</v>
      </c>
      <c r="AA3031" s="86">
        <f>TRUNC(AA3032+AA3033+AA3034+AA3035+AA3036+AA3037+AA3038)</f>
        <v>57704</v>
      </c>
      <c r="AB3031" s="86">
        <f>TRUNC(AB3032+AB3033+AB3034+AB3035+AB3036+AB3037+AB3038)</f>
        <v>40953</v>
      </c>
      <c r="AC3031" s="86">
        <f>TRUNC(AC3032+AC3033+AC3034+AC3035+AC3036+AC3037+AC3038)</f>
        <v>99198</v>
      </c>
      <c r="AD3031" s="87"/>
    </row>
    <row r="3032" spans="2:30" ht="19.7" customHeight="1">
      <c r="B3032" s="88" t="s">
        <v>1726</v>
      </c>
      <c r="C3032" s="89" t="s">
        <v>4</v>
      </c>
      <c r="D3032" s="471">
        <v>77426000</v>
      </c>
      <c r="E3032" s="471"/>
      <c r="F3032" s="471"/>
      <c r="G3032" s="471"/>
      <c r="H3032" s="471"/>
      <c r="I3032" s="471" t="s">
        <v>605</v>
      </c>
      <c r="J3032" s="471"/>
      <c r="K3032" s="471">
        <v>1201</v>
      </c>
      <c r="L3032" s="471"/>
      <c r="M3032" s="471"/>
      <c r="N3032" s="84" t="s">
        <v>594</v>
      </c>
      <c r="O3032" s="471" t="s">
        <v>595</v>
      </c>
      <c r="P3032" s="471"/>
      <c r="Q3032" s="471"/>
      <c r="R3032" s="84"/>
      <c r="S3032" s="84"/>
      <c r="T3032" s="84"/>
      <c r="U3032" s="84"/>
      <c r="V3032" s="84"/>
      <c r="W3032" s="84"/>
      <c r="X3032" s="84"/>
      <c r="Y3032" s="84"/>
      <c r="Z3032" s="90"/>
      <c r="AA3032" s="91"/>
      <c r="AB3032" s="91"/>
      <c r="AC3032" s="91">
        <f>TRUNC(D3032*K3032*0.0000001,0)</f>
        <v>9298</v>
      </c>
      <c r="AD3032" s="92" t="s">
        <v>4</v>
      </c>
    </row>
    <row r="3033" spans="2:30" ht="19.7" customHeight="1">
      <c r="B3033" s="88" t="s">
        <v>1729</v>
      </c>
      <c r="C3033" s="89" t="s">
        <v>4</v>
      </c>
      <c r="D3033" s="471">
        <v>550200000</v>
      </c>
      <c r="E3033" s="471"/>
      <c r="F3033" s="471"/>
      <c r="G3033" s="471"/>
      <c r="H3033" s="471"/>
      <c r="I3033" s="471" t="s">
        <v>605</v>
      </c>
      <c r="J3033" s="471"/>
      <c r="K3033" s="471">
        <v>1604</v>
      </c>
      <c r="L3033" s="471"/>
      <c r="M3033" s="471"/>
      <c r="N3033" s="84" t="s">
        <v>594</v>
      </c>
      <c r="O3033" s="471" t="s">
        <v>595</v>
      </c>
      <c r="P3033" s="471"/>
      <c r="Q3033" s="471"/>
      <c r="R3033" s="84"/>
      <c r="S3033" s="84"/>
      <c r="T3033" s="84"/>
      <c r="U3033" s="84"/>
      <c r="V3033" s="84"/>
      <c r="W3033" s="84"/>
      <c r="X3033" s="84"/>
      <c r="Y3033" s="84"/>
      <c r="Z3033" s="90"/>
      <c r="AA3033" s="91"/>
      <c r="AB3033" s="91"/>
      <c r="AC3033" s="91">
        <f>TRUNC(D3033*K3033*0.0000001,0)</f>
        <v>88252</v>
      </c>
      <c r="AD3033" s="92" t="s">
        <v>4</v>
      </c>
    </row>
    <row r="3034" spans="2:30" ht="19.7" customHeight="1">
      <c r="B3034" s="88" t="s">
        <v>1740</v>
      </c>
      <c r="C3034" s="89" t="s">
        <v>4</v>
      </c>
      <c r="D3034" s="471">
        <v>9532</v>
      </c>
      <c r="E3034" s="471"/>
      <c r="F3034" s="471"/>
      <c r="G3034" s="471"/>
      <c r="H3034" s="471"/>
      <c r="I3034" s="471" t="s">
        <v>593</v>
      </c>
      <c r="J3034" s="471"/>
      <c r="K3034" s="476">
        <f>[186]기계경비적용기준!D7</f>
        <v>1153.3</v>
      </c>
      <c r="L3034" s="471"/>
      <c r="M3034" s="471"/>
      <c r="N3034" s="84" t="s">
        <v>594</v>
      </c>
      <c r="O3034" s="471">
        <v>1500</v>
      </c>
      <c r="P3034" s="471"/>
      <c r="Q3034" s="471"/>
      <c r="R3034" s="84" t="s">
        <v>594</v>
      </c>
      <c r="S3034" s="471" t="s">
        <v>595</v>
      </c>
      <c r="T3034" s="471"/>
      <c r="U3034" s="471"/>
      <c r="V3034" s="84"/>
      <c r="W3034" s="84"/>
      <c r="X3034" s="84"/>
      <c r="Y3034" s="84"/>
      <c r="Z3034" s="90"/>
      <c r="AA3034" s="91"/>
      <c r="AB3034" s="91"/>
      <c r="AC3034" s="91">
        <f>TRUNC(TRUNC(D3034*K3034)/1000) * 1000*O3034*0.0000001</f>
        <v>1648.9499999999998</v>
      </c>
      <c r="AD3034" s="92" t="s">
        <v>4</v>
      </c>
    </row>
    <row r="3035" spans="2:30" ht="19.7" customHeight="1">
      <c r="B3035" s="88" t="s">
        <v>596</v>
      </c>
      <c r="C3035" s="89" t="s">
        <v>674</v>
      </c>
      <c r="D3035" s="470">
        <v>23.6</v>
      </c>
      <c r="E3035" s="471"/>
      <c r="F3035" s="471"/>
      <c r="G3035" s="471"/>
      <c r="H3035" s="84" t="s">
        <v>598</v>
      </c>
      <c r="I3035" s="84" t="s">
        <v>594</v>
      </c>
      <c r="J3035" s="471">
        <f>[186]자재단가!R6</f>
        <v>1496</v>
      </c>
      <c r="K3035" s="471"/>
      <c r="L3035" s="471"/>
      <c r="M3035" s="471"/>
      <c r="N3035" s="84"/>
      <c r="O3035" s="84"/>
      <c r="P3035" s="84"/>
      <c r="Q3035" s="84"/>
      <c r="R3035" s="84"/>
      <c r="S3035" s="84"/>
      <c r="T3035" s="84"/>
      <c r="U3035" s="84"/>
      <c r="V3035" s="84"/>
      <c r="W3035" s="84"/>
      <c r="X3035" s="84"/>
      <c r="Y3035" s="84"/>
      <c r="Z3035" s="90"/>
      <c r="AA3035" s="91"/>
      <c r="AB3035" s="91">
        <f>TRUNC(D3035*J3035,0)</f>
        <v>35305</v>
      </c>
      <c r="AC3035" s="91"/>
      <c r="AD3035" s="92" t="s">
        <v>4</v>
      </c>
    </row>
    <row r="3036" spans="2:30" ht="19.7" customHeight="1">
      <c r="B3036" s="88" t="s">
        <v>1755</v>
      </c>
      <c r="C3036" s="89" t="s">
        <v>600</v>
      </c>
      <c r="D3036" s="470">
        <v>16</v>
      </c>
      <c r="E3036" s="471"/>
      <c r="F3036" s="471"/>
      <c r="G3036" s="471"/>
      <c r="H3036" s="84" t="s">
        <v>601</v>
      </c>
      <c r="I3036" s="84" t="s">
        <v>594</v>
      </c>
      <c r="J3036" s="471">
        <f>AB3035</f>
        <v>35305</v>
      </c>
      <c r="K3036" s="471"/>
      <c r="L3036" s="471"/>
      <c r="M3036" s="471"/>
      <c r="N3036" s="84"/>
      <c r="O3036" s="84"/>
      <c r="P3036" s="84"/>
      <c r="Q3036" s="84"/>
      <c r="R3036" s="84"/>
      <c r="S3036" s="84"/>
      <c r="T3036" s="84"/>
      <c r="U3036" s="84"/>
      <c r="V3036" s="84"/>
      <c r="W3036" s="84"/>
      <c r="X3036" s="84"/>
      <c r="Y3036" s="84"/>
      <c r="Z3036" s="90"/>
      <c r="AA3036" s="91"/>
      <c r="AB3036" s="91">
        <f>TRUNC(D3036/100*J3036,0)</f>
        <v>5648</v>
      </c>
      <c r="AC3036" s="91"/>
      <c r="AD3036" s="92" t="s">
        <v>4</v>
      </c>
    </row>
    <row r="3037" spans="2:30" ht="19.7" customHeight="1">
      <c r="B3037" s="88" t="s">
        <v>602</v>
      </c>
      <c r="C3037" s="89" t="s">
        <v>4</v>
      </c>
      <c r="D3037" s="472">
        <v>1</v>
      </c>
      <c r="E3037" s="471"/>
      <c r="F3037" s="471"/>
      <c r="G3037" s="84" t="s">
        <v>98</v>
      </c>
      <c r="H3037" s="84" t="s">
        <v>594</v>
      </c>
      <c r="I3037" s="471">
        <f>[186]노임단가!L55</f>
        <v>109748</v>
      </c>
      <c r="J3037" s="471"/>
      <c r="K3037" s="471"/>
      <c r="L3037" s="471"/>
      <c r="M3037" s="84" t="s">
        <v>594</v>
      </c>
      <c r="N3037" s="471" t="s">
        <v>603</v>
      </c>
      <c r="O3037" s="471"/>
      <c r="P3037" s="471"/>
      <c r="Q3037" s="471"/>
      <c r="R3037" s="471"/>
      <c r="S3037" s="471"/>
      <c r="T3037" s="471"/>
      <c r="U3037" s="471"/>
      <c r="V3037" s="471"/>
      <c r="W3037" s="84"/>
      <c r="X3037" s="84"/>
      <c r="Y3037" s="84"/>
      <c r="Z3037" s="90"/>
      <c r="AA3037" s="91">
        <f>TRUNC(D3037*I3037*[186]기계경비적용기준!E18,0)</f>
        <v>22864</v>
      </c>
      <c r="AB3037" s="91"/>
      <c r="AC3037" s="91"/>
      <c r="AD3037" s="92" t="s">
        <v>4</v>
      </c>
    </row>
    <row r="3038" spans="2:30" ht="19.7" customHeight="1">
      <c r="B3038" s="88" t="s">
        <v>1452</v>
      </c>
      <c r="C3038" s="89" t="s">
        <v>4</v>
      </c>
      <c r="D3038" s="472">
        <v>2</v>
      </c>
      <c r="E3038" s="471"/>
      <c r="F3038" s="471"/>
      <c r="G3038" s="84" t="s">
        <v>98</v>
      </c>
      <c r="H3038" s="84" t="s">
        <v>594</v>
      </c>
      <c r="I3038" s="471">
        <f>[186]노임단가!L67</f>
        <v>83617</v>
      </c>
      <c r="J3038" s="471"/>
      <c r="K3038" s="471"/>
      <c r="L3038" s="471"/>
      <c r="M3038" s="84" t="s">
        <v>594</v>
      </c>
      <c r="N3038" s="471" t="s">
        <v>603</v>
      </c>
      <c r="O3038" s="471"/>
      <c r="P3038" s="471"/>
      <c r="Q3038" s="471"/>
      <c r="R3038" s="471"/>
      <c r="S3038" s="471"/>
      <c r="T3038" s="471"/>
      <c r="U3038" s="471"/>
      <c r="V3038" s="471"/>
      <c r="W3038" s="84"/>
      <c r="X3038" s="84"/>
      <c r="Y3038" s="84"/>
      <c r="Z3038" s="90"/>
      <c r="AA3038" s="91">
        <f>TRUNC(D3038*I3038*[186]기계경비적용기준!E18,0)</f>
        <v>34840</v>
      </c>
      <c r="AB3038" s="91"/>
      <c r="AC3038" s="91"/>
      <c r="AD3038" s="92" t="s">
        <v>4</v>
      </c>
    </row>
    <row r="3039" spans="2:30" ht="19.7" customHeight="1">
      <c r="B3039" s="88" t="s">
        <v>4</v>
      </c>
      <c r="C3039" s="89" t="s">
        <v>4</v>
      </c>
      <c r="D3039" s="84"/>
      <c r="E3039" s="84"/>
      <c r="F3039" s="84"/>
      <c r="G3039" s="84"/>
      <c r="H3039" s="84"/>
      <c r="I3039" s="84"/>
      <c r="J3039" s="84"/>
      <c r="K3039" s="84"/>
      <c r="L3039" s="84"/>
      <c r="M3039" s="84"/>
      <c r="N3039" s="84"/>
      <c r="O3039" s="84"/>
      <c r="P3039" s="84"/>
      <c r="Q3039" s="84"/>
      <c r="R3039" s="84"/>
      <c r="S3039" s="84"/>
      <c r="T3039" s="84"/>
      <c r="U3039" s="84"/>
      <c r="V3039" s="84"/>
      <c r="W3039" s="84"/>
      <c r="X3039" s="84"/>
      <c r="Y3039" s="84"/>
      <c r="Z3039" s="90"/>
      <c r="AA3039" s="91"/>
      <c r="AB3039" s="91"/>
      <c r="AC3039" s="91"/>
      <c r="AD3039" s="92" t="s">
        <v>4</v>
      </c>
    </row>
    <row r="3040" spans="2:30" ht="19.7" customHeight="1">
      <c r="B3040" s="82" t="s">
        <v>1756</v>
      </c>
      <c r="C3040" s="83" t="s">
        <v>697</v>
      </c>
      <c r="D3040" s="84"/>
      <c r="E3040" s="84"/>
      <c r="F3040" s="84"/>
      <c r="G3040" s="84"/>
      <c r="H3040" s="84"/>
      <c r="I3040" s="84"/>
      <c r="J3040" s="84"/>
      <c r="K3040" s="84"/>
      <c r="L3040" s="84"/>
      <c r="M3040" s="84"/>
      <c r="N3040" s="84"/>
      <c r="O3040" s="84"/>
      <c r="P3040" s="84"/>
      <c r="Q3040" s="84"/>
      <c r="R3040" s="84"/>
      <c r="S3040" s="84"/>
      <c r="T3040" s="84"/>
      <c r="U3040" s="84"/>
      <c r="V3040" s="84"/>
      <c r="W3040" s="84"/>
      <c r="X3040" s="84"/>
      <c r="Y3040" s="84"/>
      <c r="Z3040" s="85" t="str">
        <f>TEXT(AA3040+AB3040+AC3040,"#,##0")</f>
        <v>135,116</v>
      </c>
      <c r="AA3040" s="86">
        <f>TRUNC(AA3041+AA3042+AA3043+AA3044+AA3045+AA3046+AA3047+AA3048)</f>
        <v>57704</v>
      </c>
      <c r="AB3040" s="86">
        <f>TRUNC(AB3041+AB3042+AB3043+AB3044+AB3045+AB3046+AB3047+AB3048)</f>
        <v>20786</v>
      </c>
      <c r="AC3040" s="86">
        <f>TRUNC(AC3041+AC3042+AC3043+AC3044+AC3045+AC3046+AC3047+AC3048)</f>
        <v>56626</v>
      </c>
      <c r="AD3040" s="87"/>
    </row>
    <row r="3041" spans="2:30" ht="19.7" customHeight="1">
      <c r="B3041" s="88" t="s">
        <v>1719</v>
      </c>
      <c r="C3041" s="89" t="s">
        <v>4</v>
      </c>
      <c r="D3041" s="471">
        <v>60174000</v>
      </c>
      <c r="E3041" s="471"/>
      <c r="F3041" s="471"/>
      <c r="G3041" s="471"/>
      <c r="H3041" s="471"/>
      <c r="I3041" s="471" t="s">
        <v>605</v>
      </c>
      <c r="J3041" s="471"/>
      <c r="K3041" s="471">
        <v>1201</v>
      </c>
      <c r="L3041" s="471"/>
      <c r="M3041" s="471"/>
      <c r="N3041" s="84" t="s">
        <v>594</v>
      </c>
      <c r="O3041" s="471" t="s">
        <v>595</v>
      </c>
      <c r="P3041" s="471"/>
      <c r="Q3041" s="471"/>
      <c r="R3041" s="84"/>
      <c r="S3041" s="84"/>
      <c r="T3041" s="84"/>
      <c r="U3041" s="84"/>
      <c r="V3041" s="84"/>
      <c r="W3041" s="84"/>
      <c r="X3041" s="84"/>
      <c r="Y3041" s="84"/>
      <c r="Z3041" s="90"/>
      <c r="AA3041" s="91"/>
      <c r="AB3041" s="91"/>
      <c r="AC3041" s="91">
        <f>TRUNC(D3041*K3041*0.0000001,0)</f>
        <v>7226</v>
      </c>
      <c r="AD3041" s="92" t="s">
        <v>4</v>
      </c>
    </row>
    <row r="3042" spans="2:30" ht="19.7" customHeight="1">
      <c r="B3042" s="88" t="s">
        <v>1722</v>
      </c>
      <c r="C3042" s="89" t="s">
        <v>4</v>
      </c>
      <c r="D3042" s="471">
        <v>262406</v>
      </c>
      <c r="E3042" s="471"/>
      <c r="F3042" s="471"/>
      <c r="G3042" s="471"/>
      <c r="H3042" s="471"/>
      <c r="I3042" s="471" t="s">
        <v>593</v>
      </c>
      <c r="J3042" s="471"/>
      <c r="K3042" s="476">
        <f>[186]기계경비적용기준!D7</f>
        <v>1153.3</v>
      </c>
      <c r="L3042" s="471"/>
      <c r="M3042" s="471"/>
      <c r="N3042" s="84" t="s">
        <v>594</v>
      </c>
      <c r="O3042" s="471">
        <v>1604</v>
      </c>
      <c r="P3042" s="471"/>
      <c r="Q3042" s="471"/>
      <c r="R3042" s="84" t="s">
        <v>594</v>
      </c>
      <c r="S3042" s="471" t="s">
        <v>595</v>
      </c>
      <c r="T3042" s="471"/>
      <c r="U3042" s="471"/>
      <c r="V3042" s="84"/>
      <c r="W3042" s="84"/>
      <c r="X3042" s="84"/>
      <c r="Y3042" s="84"/>
      <c r="Z3042" s="90"/>
      <c r="AA3042" s="91"/>
      <c r="AB3042" s="91"/>
      <c r="AC3042" s="91">
        <f>TRUNC(TRUNC(D3042*K3042)/1000) * 1000*O3042*0.0000001</f>
        <v>48542.1728</v>
      </c>
      <c r="AD3042" s="92" t="s">
        <v>4</v>
      </c>
    </row>
    <row r="3043" spans="2:30" ht="19.7" customHeight="1">
      <c r="B3043" s="88" t="s">
        <v>1737</v>
      </c>
      <c r="C3043" s="89" t="s">
        <v>4</v>
      </c>
      <c r="D3043" s="471">
        <v>4962</v>
      </c>
      <c r="E3043" s="471"/>
      <c r="F3043" s="471"/>
      <c r="G3043" s="471"/>
      <c r="H3043" s="471"/>
      <c r="I3043" s="471" t="s">
        <v>593</v>
      </c>
      <c r="J3043" s="471"/>
      <c r="K3043" s="476">
        <f>[186]기계경비적용기준!D7</f>
        <v>1153.3</v>
      </c>
      <c r="L3043" s="471"/>
      <c r="M3043" s="471"/>
      <c r="N3043" s="84" t="s">
        <v>594</v>
      </c>
      <c r="O3043" s="471">
        <v>1500</v>
      </c>
      <c r="P3043" s="471"/>
      <c r="Q3043" s="471"/>
      <c r="R3043" s="84" t="s">
        <v>594</v>
      </c>
      <c r="S3043" s="471" t="s">
        <v>595</v>
      </c>
      <c r="T3043" s="471"/>
      <c r="U3043" s="471"/>
      <c r="V3043" s="84"/>
      <c r="W3043" s="84"/>
      <c r="X3043" s="84"/>
      <c r="Y3043" s="84"/>
      <c r="Z3043" s="90"/>
      <c r="AA3043" s="91"/>
      <c r="AB3043" s="91"/>
      <c r="AC3043" s="91">
        <f>TRUNC(TRUNC(D3043*K3043)/1000) * 1000*O3043*0.0000001</f>
        <v>858.3</v>
      </c>
      <c r="AD3043" s="92" t="s">
        <v>4</v>
      </c>
    </row>
    <row r="3044" spans="2:30" ht="19.7" customHeight="1">
      <c r="B3044" s="88" t="s">
        <v>596</v>
      </c>
      <c r="C3044" s="89" t="s">
        <v>597</v>
      </c>
      <c r="D3044" s="470">
        <v>11.5</v>
      </c>
      <c r="E3044" s="471"/>
      <c r="F3044" s="471"/>
      <c r="G3044" s="471"/>
      <c r="H3044" s="84" t="s">
        <v>598</v>
      </c>
      <c r="I3044" s="84" t="s">
        <v>594</v>
      </c>
      <c r="J3044" s="471">
        <f>[186]자재단가!R6</f>
        <v>1496</v>
      </c>
      <c r="K3044" s="471"/>
      <c r="L3044" s="471"/>
      <c r="M3044" s="471"/>
      <c r="N3044" s="84"/>
      <c r="O3044" s="84"/>
      <c r="P3044" s="84"/>
      <c r="Q3044" s="84"/>
      <c r="R3044" s="84"/>
      <c r="S3044" s="84"/>
      <c r="T3044" s="84"/>
      <c r="U3044" s="84"/>
      <c r="V3044" s="84"/>
      <c r="W3044" s="84"/>
      <c r="X3044" s="84"/>
      <c r="Y3044" s="84"/>
      <c r="Z3044" s="90"/>
      <c r="AA3044" s="91"/>
      <c r="AB3044" s="91">
        <f>TRUNC(D3044*J3044,0)</f>
        <v>17204</v>
      </c>
      <c r="AC3044" s="91"/>
      <c r="AD3044" s="92" t="s">
        <v>4</v>
      </c>
    </row>
    <row r="3045" spans="2:30" ht="19.7" customHeight="1">
      <c r="B3045" s="88" t="s">
        <v>903</v>
      </c>
      <c r="C3045" s="89" t="s">
        <v>600</v>
      </c>
      <c r="D3045" s="470">
        <v>20</v>
      </c>
      <c r="E3045" s="471"/>
      <c r="F3045" s="471"/>
      <c r="G3045" s="471"/>
      <c r="H3045" s="84" t="s">
        <v>601</v>
      </c>
      <c r="I3045" s="84" t="s">
        <v>594</v>
      </c>
      <c r="J3045" s="471">
        <f>AB3044</f>
        <v>17204</v>
      </c>
      <c r="K3045" s="471"/>
      <c r="L3045" s="471"/>
      <c r="M3045" s="471"/>
      <c r="N3045" s="84"/>
      <c r="O3045" s="84"/>
      <c r="P3045" s="84"/>
      <c r="Q3045" s="84"/>
      <c r="R3045" s="84"/>
      <c r="S3045" s="84"/>
      <c r="T3045" s="84"/>
      <c r="U3045" s="84"/>
      <c r="V3045" s="84"/>
      <c r="W3045" s="84"/>
      <c r="X3045" s="84"/>
      <c r="Y3045" s="84"/>
      <c r="Z3045" s="90"/>
      <c r="AA3045" s="91"/>
      <c r="AB3045" s="91">
        <f>TRUNC(D3045/100*J3045,0)</f>
        <v>3440</v>
      </c>
      <c r="AC3045" s="91"/>
      <c r="AD3045" s="92" t="s">
        <v>4</v>
      </c>
    </row>
    <row r="3046" spans="2:30" ht="19.7" customHeight="1">
      <c r="B3046" s="88" t="s">
        <v>1757</v>
      </c>
      <c r="C3046" s="89" t="s">
        <v>4</v>
      </c>
      <c r="D3046" s="470">
        <v>2E-3</v>
      </c>
      <c r="E3046" s="471"/>
      <c r="F3046" s="471"/>
      <c r="G3046" s="471"/>
      <c r="H3046" s="84" t="s">
        <v>4</v>
      </c>
      <c r="I3046" s="84" t="s">
        <v>594</v>
      </c>
      <c r="J3046" s="471">
        <v>71000</v>
      </c>
      <c r="K3046" s="471"/>
      <c r="L3046" s="471"/>
      <c r="M3046" s="471"/>
      <c r="N3046" s="84"/>
      <c r="O3046" s="84"/>
      <c r="P3046" s="84"/>
      <c r="Q3046" s="84"/>
      <c r="R3046" s="84"/>
      <c r="S3046" s="84"/>
      <c r="T3046" s="84"/>
      <c r="U3046" s="84"/>
      <c r="V3046" s="84"/>
      <c r="W3046" s="84"/>
      <c r="X3046" s="84"/>
      <c r="Y3046" s="84"/>
      <c r="Z3046" s="90"/>
      <c r="AA3046" s="91"/>
      <c r="AB3046" s="91">
        <f>TRUNC(D3046*J3046,0)</f>
        <v>142</v>
      </c>
      <c r="AC3046" s="91"/>
      <c r="AD3046" s="92" t="s">
        <v>4</v>
      </c>
    </row>
    <row r="3047" spans="2:30" ht="19.7" customHeight="1">
      <c r="B3047" s="88" t="s">
        <v>602</v>
      </c>
      <c r="C3047" s="89" t="s">
        <v>4</v>
      </c>
      <c r="D3047" s="472">
        <v>1</v>
      </c>
      <c r="E3047" s="471"/>
      <c r="F3047" s="471"/>
      <c r="G3047" s="84" t="s">
        <v>98</v>
      </c>
      <c r="H3047" s="84" t="s">
        <v>594</v>
      </c>
      <c r="I3047" s="471">
        <f>[186]노임단가!L55</f>
        <v>109748</v>
      </c>
      <c r="J3047" s="471"/>
      <c r="K3047" s="471"/>
      <c r="L3047" s="471"/>
      <c r="M3047" s="84" t="s">
        <v>594</v>
      </c>
      <c r="N3047" s="471" t="s">
        <v>603</v>
      </c>
      <c r="O3047" s="471"/>
      <c r="P3047" s="471"/>
      <c r="Q3047" s="471"/>
      <c r="R3047" s="471"/>
      <c r="S3047" s="471"/>
      <c r="T3047" s="471"/>
      <c r="U3047" s="471"/>
      <c r="V3047" s="471"/>
      <c r="W3047" s="84"/>
      <c r="X3047" s="84"/>
      <c r="Y3047" s="84"/>
      <c r="Z3047" s="90"/>
      <c r="AA3047" s="91">
        <f>TRUNC(D3047*I3047*[186]기계경비적용기준!E18,0)</f>
        <v>22864</v>
      </c>
      <c r="AB3047" s="91"/>
      <c r="AC3047" s="91"/>
      <c r="AD3047" s="92" t="s">
        <v>4</v>
      </c>
    </row>
    <row r="3048" spans="2:30" ht="19.7" customHeight="1">
      <c r="B3048" s="88" t="s">
        <v>1452</v>
      </c>
      <c r="C3048" s="89" t="s">
        <v>4</v>
      </c>
      <c r="D3048" s="472">
        <v>2</v>
      </c>
      <c r="E3048" s="471"/>
      <c r="F3048" s="471"/>
      <c r="G3048" s="84" t="s">
        <v>98</v>
      </c>
      <c r="H3048" s="84" t="s">
        <v>594</v>
      </c>
      <c r="I3048" s="471">
        <f>[186]노임단가!L67</f>
        <v>83617</v>
      </c>
      <c r="J3048" s="471"/>
      <c r="K3048" s="471"/>
      <c r="L3048" s="471"/>
      <c r="M3048" s="84" t="s">
        <v>594</v>
      </c>
      <c r="N3048" s="471" t="s">
        <v>603</v>
      </c>
      <c r="O3048" s="471"/>
      <c r="P3048" s="471"/>
      <c r="Q3048" s="471"/>
      <c r="R3048" s="471"/>
      <c r="S3048" s="471"/>
      <c r="T3048" s="471"/>
      <c r="U3048" s="471"/>
      <c r="V3048" s="471"/>
      <c r="W3048" s="84"/>
      <c r="X3048" s="84"/>
      <c r="Y3048" s="84"/>
      <c r="Z3048" s="90"/>
      <c r="AA3048" s="91">
        <f>TRUNC(D3048*I3048*[186]기계경비적용기준!E18,0)</f>
        <v>34840</v>
      </c>
      <c r="AB3048" s="91"/>
      <c r="AC3048" s="91"/>
      <c r="AD3048" s="92" t="s">
        <v>4</v>
      </c>
    </row>
    <row r="3049" spans="2:30" ht="19.7" customHeight="1">
      <c r="B3049" s="88" t="s">
        <v>4</v>
      </c>
      <c r="C3049" s="89" t="s">
        <v>4</v>
      </c>
      <c r="D3049" s="84"/>
      <c r="E3049" s="84"/>
      <c r="F3049" s="84"/>
      <c r="G3049" s="84"/>
      <c r="H3049" s="84"/>
      <c r="I3049" s="84"/>
      <c r="J3049" s="84"/>
      <c r="K3049" s="84"/>
      <c r="L3049" s="84"/>
      <c r="M3049" s="84"/>
      <c r="N3049" s="84"/>
      <c r="O3049" s="84"/>
      <c r="P3049" s="84"/>
      <c r="Q3049" s="84"/>
      <c r="R3049" s="84"/>
      <c r="S3049" s="84"/>
      <c r="T3049" s="84"/>
      <c r="U3049" s="84"/>
      <c r="V3049" s="84"/>
      <c r="W3049" s="84"/>
      <c r="X3049" s="84"/>
      <c r="Y3049" s="84"/>
      <c r="Z3049" s="90"/>
      <c r="AA3049" s="91"/>
      <c r="AB3049" s="91"/>
      <c r="AC3049" s="91"/>
      <c r="AD3049" s="92" t="s">
        <v>4</v>
      </c>
    </row>
    <row r="3050" spans="2:30" ht="19.7" customHeight="1">
      <c r="B3050" s="82" t="s">
        <v>1758</v>
      </c>
      <c r="C3050" s="83" t="s">
        <v>1759</v>
      </c>
      <c r="D3050" s="84"/>
      <c r="E3050" s="84"/>
      <c r="F3050" s="84"/>
      <c r="G3050" s="84"/>
      <c r="H3050" s="84"/>
      <c r="I3050" s="84"/>
      <c r="J3050" s="84"/>
      <c r="K3050" s="84"/>
      <c r="L3050" s="84"/>
      <c r="M3050" s="84"/>
      <c r="N3050" s="84"/>
      <c r="O3050" s="84"/>
      <c r="P3050" s="84"/>
      <c r="Q3050" s="84"/>
      <c r="R3050" s="84"/>
      <c r="S3050" s="84"/>
      <c r="T3050" s="84"/>
      <c r="U3050" s="84"/>
      <c r="V3050" s="84"/>
      <c r="W3050" s="84"/>
      <c r="X3050" s="84"/>
      <c r="Y3050" s="84"/>
      <c r="Z3050" s="85" t="str">
        <f>TEXT(AA3050+AB3050+AC3050,"#,##0")</f>
        <v>7,500</v>
      </c>
      <c r="AA3050" s="86">
        <f>TRUNC(AA3051)</f>
        <v>0</v>
      </c>
      <c r="AB3050" s="86">
        <f>TRUNC(AB3051)</f>
        <v>0</v>
      </c>
      <c r="AC3050" s="86">
        <f>TRUNC(AC3051)</f>
        <v>7500</v>
      </c>
      <c r="AD3050" s="87"/>
    </row>
    <row r="3051" spans="2:30" ht="19.7" customHeight="1">
      <c r="B3051" s="101" t="s">
        <v>592</v>
      </c>
      <c r="C3051" s="102" t="s">
        <v>4</v>
      </c>
      <c r="D3051" s="477">
        <v>50000000</v>
      </c>
      <c r="E3051" s="477"/>
      <c r="F3051" s="477"/>
      <c r="G3051" s="477"/>
      <c r="H3051" s="477"/>
      <c r="I3051" s="477" t="s">
        <v>605</v>
      </c>
      <c r="J3051" s="477"/>
      <c r="K3051" s="477">
        <v>1500</v>
      </c>
      <c r="L3051" s="477"/>
      <c r="M3051" s="477"/>
      <c r="N3051" s="103" t="s">
        <v>594</v>
      </c>
      <c r="O3051" s="477" t="s">
        <v>595</v>
      </c>
      <c r="P3051" s="477"/>
      <c r="Q3051" s="477"/>
      <c r="R3051" s="103"/>
      <c r="S3051" s="103"/>
      <c r="T3051" s="103"/>
      <c r="U3051" s="103"/>
      <c r="V3051" s="103"/>
      <c r="W3051" s="103"/>
      <c r="X3051" s="103"/>
      <c r="Y3051" s="103"/>
      <c r="Z3051" s="104"/>
      <c r="AA3051" s="105"/>
      <c r="AB3051" s="105"/>
      <c r="AC3051" s="105">
        <f>TRUNC(D3051*K3051*0.0000001,0)</f>
        <v>7500</v>
      </c>
      <c r="AD3051" s="106" t="s">
        <v>4</v>
      </c>
    </row>
    <row r="3052" spans="2:30" ht="19.7" customHeight="1">
      <c r="B3052" s="88" t="s">
        <v>4</v>
      </c>
      <c r="C3052" s="89" t="s">
        <v>4</v>
      </c>
      <c r="D3052" s="84"/>
      <c r="E3052" s="84"/>
      <c r="F3052" s="84"/>
      <c r="G3052" s="84"/>
      <c r="H3052" s="84"/>
      <c r="I3052" s="84"/>
      <c r="J3052" s="84"/>
      <c r="K3052" s="84"/>
      <c r="L3052" s="84"/>
      <c r="M3052" s="84"/>
      <c r="N3052" s="84"/>
      <c r="O3052" s="84"/>
      <c r="P3052" s="84"/>
      <c r="Q3052" s="84"/>
      <c r="R3052" s="84"/>
      <c r="S3052" s="84"/>
      <c r="T3052" s="84"/>
      <c r="U3052" s="84"/>
      <c r="V3052" s="84"/>
      <c r="W3052" s="84"/>
      <c r="X3052" s="84"/>
      <c r="Y3052" s="84"/>
      <c r="Z3052" s="90"/>
      <c r="AA3052" s="91"/>
      <c r="AB3052" s="91"/>
      <c r="AC3052" s="91"/>
      <c r="AD3052" s="92" t="s">
        <v>4</v>
      </c>
    </row>
    <row r="3053" spans="2:30" ht="19.7" customHeight="1">
      <c r="B3053" s="82" t="s">
        <v>1760</v>
      </c>
      <c r="C3053" s="83" t="s">
        <v>1761</v>
      </c>
      <c r="D3053" s="84"/>
      <c r="E3053" s="84"/>
      <c r="F3053" s="84"/>
      <c r="G3053" s="84"/>
      <c r="H3053" s="84"/>
      <c r="I3053" s="84"/>
      <c r="J3053" s="84"/>
      <c r="K3053" s="84"/>
      <c r="L3053" s="84"/>
      <c r="M3053" s="84"/>
      <c r="N3053" s="84"/>
      <c r="O3053" s="84"/>
      <c r="P3053" s="84"/>
      <c r="Q3053" s="84"/>
      <c r="R3053" s="84"/>
      <c r="S3053" s="84"/>
      <c r="T3053" s="84"/>
      <c r="U3053" s="84"/>
      <c r="V3053" s="84"/>
      <c r="W3053" s="84"/>
      <c r="X3053" s="84"/>
      <c r="Y3053" s="84"/>
      <c r="Z3053" s="85" t="str">
        <f>TEXT(AA3053+AB3053+AC3053,"#,##0")</f>
        <v>197,173</v>
      </c>
      <c r="AA3053" s="86">
        <f>TRUNC(AA3054+AA3055+AA3056+AA3057+AA3058+AA3059)</f>
        <v>57704</v>
      </c>
      <c r="AB3053" s="86">
        <f>TRUNC(AB3054+AB3055+AB3056+AB3057+AB3058+AB3059)</f>
        <v>34287</v>
      </c>
      <c r="AC3053" s="86">
        <f>TRUNC(AC3054+AC3055+AC3056+AC3057+AC3058+AC3059)</f>
        <v>105182</v>
      </c>
      <c r="AD3053" s="87"/>
    </row>
    <row r="3054" spans="2:30" ht="19.7" customHeight="1">
      <c r="B3054" s="88" t="s">
        <v>1762</v>
      </c>
      <c r="C3054" s="89" t="s">
        <v>4</v>
      </c>
      <c r="D3054" s="471">
        <v>140967000</v>
      </c>
      <c r="E3054" s="471"/>
      <c r="F3054" s="471"/>
      <c r="G3054" s="471"/>
      <c r="H3054" s="471"/>
      <c r="I3054" s="471" t="s">
        <v>605</v>
      </c>
      <c r="J3054" s="471"/>
      <c r="K3054" s="471">
        <v>1201</v>
      </c>
      <c r="L3054" s="471"/>
      <c r="M3054" s="471"/>
      <c r="N3054" s="84" t="s">
        <v>594</v>
      </c>
      <c r="O3054" s="471" t="s">
        <v>595</v>
      </c>
      <c r="P3054" s="471"/>
      <c r="Q3054" s="471"/>
      <c r="R3054" s="84"/>
      <c r="S3054" s="84"/>
      <c r="T3054" s="84"/>
      <c r="U3054" s="84"/>
      <c r="V3054" s="84"/>
      <c r="W3054" s="84"/>
      <c r="X3054" s="84"/>
      <c r="Y3054" s="84"/>
      <c r="Z3054" s="90"/>
      <c r="AA3054" s="91"/>
      <c r="AB3054" s="91"/>
      <c r="AC3054" s="91">
        <f>TRUNC(D3054*K3054*0.0000001,0)</f>
        <v>16930</v>
      </c>
      <c r="AD3054" s="92" t="s">
        <v>4</v>
      </c>
    </row>
    <row r="3055" spans="2:30" ht="19.7" customHeight="1">
      <c r="B3055" s="88" t="s">
        <v>1729</v>
      </c>
      <c r="C3055" s="89" t="s">
        <v>4</v>
      </c>
      <c r="D3055" s="471">
        <v>550200000</v>
      </c>
      <c r="E3055" s="471"/>
      <c r="F3055" s="471"/>
      <c r="G3055" s="471"/>
      <c r="H3055" s="471"/>
      <c r="I3055" s="471" t="s">
        <v>605</v>
      </c>
      <c r="J3055" s="471"/>
      <c r="K3055" s="471">
        <v>1604</v>
      </c>
      <c r="L3055" s="471"/>
      <c r="M3055" s="471"/>
      <c r="N3055" s="84" t="s">
        <v>594</v>
      </c>
      <c r="O3055" s="471" t="s">
        <v>595</v>
      </c>
      <c r="P3055" s="471"/>
      <c r="Q3055" s="471"/>
      <c r="R3055" s="84"/>
      <c r="S3055" s="84"/>
      <c r="T3055" s="84"/>
      <c r="U3055" s="84"/>
      <c r="V3055" s="84"/>
      <c r="W3055" s="84"/>
      <c r="X3055" s="84"/>
      <c r="Y3055" s="84"/>
      <c r="Z3055" s="90"/>
      <c r="AA3055" s="91"/>
      <c r="AB3055" s="91"/>
      <c r="AC3055" s="91">
        <f>TRUNC(D3055*K3055*0.0000001,0)</f>
        <v>88252</v>
      </c>
      <c r="AD3055" s="92" t="s">
        <v>4</v>
      </c>
    </row>
    <row r="3056" spans="2:30" ht="19.7" customHeight="1">
      <c r="B3056" s="88" t="s">
        <v>596</v>
      </c>
      <c r="C3056" s="89" t="s">
        <v>597</v>
      </c>
      <c r="D3056" s="470">
        <v>19.100000000000001</v>
      </c>
      <c r="E3056" s="471"/>
      <c r="F3056" s="471"/>
      <c r="G3056" s="471"/>
      <c r="H3056" s="84" t="s">
        <v>598</v>
      </c>
      <c r="I3056" s="84" t="s">
        <v>594</v>
      </c>
      <c r="J3056" s="471">
        <f>[186]자재단가!R6</f>
        <v>1496</v>
      </c>
      <c r="K3056" s="471"/>
      <c r="L3056" s="471"/>
      <c r="M3056" s="471"/>
      <c r="N3056" s="84"/>
      <c r="O3056" s="84"/>
      <c r="P3056" s="84"/>
      <c r="Q3056" s="84"/>
      <c r="R3056" s="84"/>
      <c r="S3056" s="84"/>
      <c r="T3056" s="84"/>
      <c r="U3056" s="84"/>
      <c r="V3056" s="84"/>
      <c r="W3056" s="84"/>
      <c r="X3056" s="84"/>
      <c r="Y3056" s="84"/>
      <c r="Z3056" s="90"/>
      <c r="AA3056" s="91"/>
      <c r="AB3056" s="91">
        <f>TRUNC(D3056*J3056,0)</f>
        <v>28573</v>
      </c>
      <c r="AC3056" s="91"/>
      <c r="AD3056" s="92" t="s">
        <v>4</v>
      </c>
    </row>
    <row r="3057" spans="2:30" ht="19.7" customHeight="1">
      <c r="B3057" s="88" t="s">
        <v>903</v>
      </c>
      <c r="C3057" s="89" t="s">
        <v>600</v>
      </c>
      <c r="D3057" s="470">
        <v>20</v>
      </c>
      <c r="E3057" s="471"/>
      <c r="F3057" s="471"/>
      <c r="G3057" s="471"/>
      <c r="H3057" s="84" t="s">
        <v>601</v>
      </c>
      <c r="I3057" s="84" t="s">
        <v>594</v>
      </c>
      <c r="J3057" s="471">
        <f>AB3056</f>
        <v>28573</v>
      </c>
      <c r="K3057" s="471"/>
      <c r="L3057" s="471"/>
      <c r="M3057" s="471"/>
      <c r="N3057" s="84"/>
      <c r="O3057" s="84"/>
      <c r="P3057" s="84"/>
      <c r="Q3057" s="84"/>
      <c r="R3057" s="84"/>
      <c r="S3057" s="84"/>
      <c r="T3057" s="84"/>
      <c r="U3057" s="84"/>
      <c r="V3057" s="84"/>
      <c r="W3057" s="84"/>
      <c r="X3057" s="84"/>
      <c r="Y3057" s="84"/>
      <c r="Z3057" s="90"/>
      <c r="AA3057" s="91"/>
      <c r="AB3057" s="91">
        <f>TRUNC(D3057/100*J3057,0)</f>
        <v>5714</v>
      </c>
      <c r="AC3057" s="91"/>
      <c r="AD3057" s="92" t="s">
        <v>4</v>
      </c>
    </row>
    <row r="3058" spans="2:30" ht="19.7" customHeight="1">
      <c r="B3058" s="88" t="s">
        <v>602</v>
      </c>
      <c r="C3058" s="89" t="s">
        <v>4</v>
      </c>
      <c r="D3058" s="472">
        <v>1</v>
      </c>
      <c r="E3058" s="471"/>
      <c r="F3058" s="471"/>
      <c r="G3058" s="84" t="s">
        <v>98</v>
      </c>
      <c r="H3058" s="84" t="s">
        <v>594</v>
      </c>
      <c r="I3058" s="471">
        <f>[186]노임단가!L55</f>
        <v>109748</v>
      </c>
      <c r="J3058" s="471"/>
      <c r="K3058" s="471"/>
      <c r="L3058" s="471"/>
      <c r="M3058" s="84" t="s">
        <v>594</v>
      </c>
      <c r="N3058" s="471" t="s">
        <v>603</v>
      </c>
      <c r="O3058" s="471"/>
      <c r="P3058" s="471"/>
      <c r="Q3058" s="471"/>
      <c r="R3058" s="471"/>
      <c r="S3058" s="471"/>
      <c r="T3058" s="471"/>
      <c r="U3058" s="471"/>
      <c r="V3058" s="471"/>
      <c r="W3058" s="84"/>
      <c r="X3058" s="84"/>
      <c r="Y3058" s="84"/>
      <c r="Z3058" s="90"/>
      <c r="AA3058" s="91">
        <f>TRUNC(D3058*I3058*[186]기계경비적용기준!E18,0)</f>
        <v>22864</v>
      </c>
      <c r="AB3058" s="91"/>
      <c r="AC3058" s="91"/>
      <c r="AD3058" s="92" t="s">
        <v>4</v>
      </c>
    </row>
    <row r="3059" spans="2:30" ht="19.7" customHeight="1">
      <c r="B3059" s="88" t="s">
        <v>1452</v>
      </c>
      <c r="C3059" s="89" t="s">
        <v>4</v>
      </c>
      <c r="D3059" s="472">
        <v>2</v>
      </c>
      <c r="E3059" s="471"/>
      <c r="F3059" s="471"/>
      <c r="G3059" s="84" t="s">
        <v>98</v>
      </c>
      <c r="H3059" s="84" t="s">
        <v>594</v>
      </c>
      <c r="I3059" s="471">
        <f>[186]노임단가!L67</f>
        <v>83617</v>
      </c>
      <c r="J3059" s="471"/>
      <c r="K3059" s="471"/>
      <c r="L3059" s="471"/>
      <c r="M3059" s="84" t="s">
        <v>594</v>
      </c>
      <c r="N3059" s="471" t="s">
        <v>603</v>
      </c>
      <c r="O3059" s="471"/>
      <c r="P3059" s="471"/>
      <c r="Q3059" s="471"/>
      <c r="R3059" s="471"/>
      <c r="S3059" s="471"/>
      <c r="T3059" s="471"/>
      <c r="U3059" s="471"/>
      <c r="V3059" s="471"/>
      <c r="W3059" s="84"/>
      <c r="X3059" s="84"/>
      <c r="Y3059" s="84"/>
      <c r="Z3059" s="90"/>
      <c r="AA3059" s="91">
        <f>TRUNC(D3059*I3059*[186]기계경비적용기준!E18,0)</f>
        <v>34840</v>
      </c>
      <c r="AB3059" s="91"/>
      <c r="AC3059" s="91"/>
      <c r="AD3059" s="92" t="s">
        <v>4</v>
      </c>
    </row>
    <row r="3060" spans="2:30" ht="19.7" customHeight="1">
      <c r="B3060" s="88" t="s">
        <v>4</v>
      </c>
      <c r="C3060" s="89" t="s">
        <v>4</v>
      </c>
      <c r="D3060" s="84"/>
      <c r="E3060" s="84"/>
      <c r="F3060" s="84"/>
      <c r="G3060" s="84"/>
      <c r="H3060" s="84"/>
      <c r="I3060" s="84"/>
      <c r="J3060" s="84"/>
      <c r="K3060" s="84"/>
      <c r="L3060" s="84"/>
      <c r="M3060" s="84"/>
      <c r="N3060" s="84"/>
      <c r="O3060" s="84"/>
      <c r="P3060" s="84"/>
      <c r="Q3060" s="84"/>
      <c r="R3060" s="84"/>
      <c r="S3060" s="84"/>
      <c r="T3060" s="84"/>
      <c r="U3060" s="84"/>
      <c r="V3060" s="84"/>
      <c r="W3060" s="84"/>
      <c r="X3060" s="84"/>
      <c r="Y3060" s="84"/>
      <c r="Z3060" s="90"/>
      <c r="AA3060" s="91"/>
      <c r="AB3060" s="91"/>
      <c r="AC3060" s="91"/>
      <c r="AD3060" s="92" t="s">
        <v>4</v>
      </c>
    </row>
    <row r="3061" spans="2:30" ht="19.7" customHeight="1">
      <c r="B3061" s="82" t="s">
        <v>1763</v>
      </c>
      <c r="C3061" s="83" t="s">
        <v>1764</v>
      </c>
      <c r="D3061" s="84"/>
      <c r="E3061" s="84"/>
      <c r="F3061" s="84"/>
      <c r="G3061" s="84"/>
      <c r="H3061" s="84"/>
      <c r="I3061" s="84"/>
      <c r="J3061" s="84"/>
      <c r="K3061" s="84"/>
      <c r="L3061" s="84"/>
      <c r="M3061" s="84"/>
      <c r="N3061" s="84"/>
      <c r="O3061" s="84"/>
      <c r="P3061" s="84"/>
      <c r="Q3061" s="84"/>
      <c r="R3061" s="84"/>
      <c r="S3061" s="84"/>
      <c r="T3061" s="84"/>
      <c r="U3061" s="84"/>
      <c r="V3061" s="84"/>
      <c r="W3061" s="84"/>
      <c r="X3061" s="84"/>
      <c r="Y3061" s="84"/>
      <c r="Z3061" s="85" t="str">
        <f>TEXT(AA3061+AB3061+AC3061,"#,##0")</f>
        <v>2,592,324</v>
      </c>
      <c r="AA3061" s="86">
        <f>TRUNC(AA3062+AA3063+AA3064+AA3065+AA3066+AA3067+AA3068+AA3069)</f>
        <v>234476</v>
      </c>
      <c r="AB3061" s="86">
        <f>TRUNC(AB3062+AB3063+AB3064+AB3065+AB3066+AB3067+AB3068+AB3069)</f>
        <v>0</v>
      </c>
      <c r="AC3061" s="86">
        <f>TRUNC(AC3062+AC3063+AC3064+AC3065+AC3066+AC3067+AC3068+AC3069)</f>
        <v>2357848</v>
      </c>
      <c r="AD3061" s="87"/>
    </row>
    <row r="3062" spans="2:30" ht="19.7" customHeight="1">
      <c r="B3062" s="88" t="s">
        <v>592</v>
      </c>
      <c r="C3062" s="89" t="s">
        <v>4</v>
      </c>
      <c r="D3062" s="471">
        <v>15542840000</v>
      </c>
      <c r="E3062" s="471"/>
      <c r="F3062" s="471"/>
      <c r="G3062" s="471"/>
      <c r="H3062" s="471"/>
      <c r="I3062" s="471" t="s">
        <v>605</v>
      </c>
      <c r="J3062" s="471"/>
      <c r="K3062" s="471">
        <v>1517</v>
      </c>
      <c r="L3062" s="471"/>
      <c r="M3062" s="471"/>
      <c r="N3062" s="84" t="s">
        <v>594</v>
      </c>
      <c r="O3062" s="471" t="s">
        <v>595</v>
      </c>
      <c r="P3062" s="471"/>
      <c r="Q3062" s="471"/>
      <c r="R3062" s="84"/>
      <c r="S3062" s="84"/>
      <c r="T3062" s="84"/>
      <c r="U3062" s="84"/>
      <c r="V3062" s="84"/>
      <c r="W3062" s="84"/>
      <c r="X3062" s="84"/>
      <c r="Y3062" s="84"/>
      <c r="Z3062" s="90"/>
      <c r="AA3062" s="91"/>
      <c r="AB3062" s="91"/>
      <c r="AC3062" s="91">
        <f>TRUNC(D3062*K3062*0.0000001,0)</f>
        <v>2357848</v>
      </c>
      <c r="AD3062" s="92" t="s">
        <v>4</v>
      </c>
    </row>
    <row r="3063" spans="2:30" ht="19.7" customHeight="1">
      <c r="B3063" s="88" t="s">
        <v>1448</v>
      </c>
      <c r="C3063" s="89" t="s">
        <v>4</v>
      </c>
      <c r="D3063" s="472">
        <v>1</v>
      </c>
      <c r="E3063" s="471"/>
      <c r="F3063" s="471"/>
      <c r="G3063" s="84" t="s">
        <v>98</v>
      </c>
      <c r="H3063" s="84" t="s">
        <v>594</v>
      </c>
      <c r="I3063" s="471">
        <f>[186]노임단가!L62</f>
        <v>119215</v>
      </c>
      <c r="J3063" s="471"/>
      <c r="K3063" s="471"/>
      <c r="L3063" s="471"/>
      <c r="M3063" s="84" t="s">
        <v>594</v>
      </c>
      <c r="N3063" s="471" t="s">
        <v>603</v>
      </c>
      <c r="O3063" s="471"/>
      <c r="P3063" s="471"/>
      <c r="Q3063" s="471"/>
      <c r="R3063" s="471"/>
      <c r="S3063" s="471"/>
      <c r="T3063" s="471"/>
      <c r="U3063" s="471"/>
      <c r="V3063" s="471"/>
      <c r="W3063" s="84"/>
      <c r="X3063" s="84"/>
      <c r="Y3063" s="84"/>
      <c r="Z3063" s="90"/>
      <c r="AA3063" s="91">
        <f>TRUNC(D3063*I3063*[186]기계경비적용기준!E18,0)</f>
        <v>24836</v>
      </c>
      <c r="AB3063" s="91"/>
      <c r="AC3063" s="91"/>
      <c r="AD3063" s="92" t="s">
        <v>4</v>
      </c>
    </row>
    <row r="3064" spans="2:30" ht="19.7" customHeight="1">
      <c r="B3064" s="88" t="s">
        <v>1765</v>
      </c>
      <c r="C3064" s="89" t="s">
        <v>4</v>
      </c>
      <c r="D3064" s="472">
        <v>1</v>
      </c>
      <c r="E3064" s="471"/>
      <c r="F3064" s="471"/>
      <c r="G3064" s="84" t="s">
        <v>98</v>
      </c>
      <c r="H3064" s="84" t="s">
        <v>594</v>
      </c>
      <c r="I3064" s="471">
        <f>[186]노임단가!L10</f>
        <v>126924</v>
      </c>
      <c r="J3064" s="471"/>
      <c r="K3064" s="471"/>
      <c r="L3064" s="471"/>
      <c r="M3064" s="84" t="s">
        <v>594</v>
      </c>
      <c r="N3064" s="471" t="s">
        <v>603</v>
      </c>
      <c r="O3064" s="471"/>
      <c r="P3064" s="471"/>
      <c r="Q3064" s="471"/>
      <c r="R3064" s="471"/>
      <c r="S3064" s="471"/>
      <c r="T3064" s="471"/>
      <c r="U3064" s="471"/>
      <c r="V3064" s="471"/>
      <c r="W3064" s="84"/>
      <c r="X3064" s="84"/>
      <c r="Y3064" s="84"/>
      <c r="Z3064" s="90"/>
      <c r="AA3064" s="91">
        <f>TRUNC(D3064*I3064*[186]기계경비적용기준!E18,0)</f>
        <v>26442</v>
      </c>
      <c r="AB3064" s="91"/>
      <c r="AC3064" s="91"/>
      <c r="AD3064" s="92" t="s">
        <v>4</v>
      </c>
    </row>
    <row r="3065" spans="2:30" ht="19.7" customHeight="1">
      <c r="B3065" s="88" t="s">
        <v>1451</v>
      </c>
      <c r="C3065" s="89" t="s">
        <v>4</v>
      </c>
      <c r="D3065" s="472">
        <v>3</v>
      </c>
      <c r="E3065" s="471"/>
      <c r="F3065" s="471"/>
      <c r="G3065" s="84" t="s">
        <v>98</v>
      </c>
      <c r="H3065" s="84" t="s">
        <v>594</v>
      </c>
      <c r="I3065" s="471">
        <f>[186]노임단가!L66</f>
        <v>98299</v>
      </c>
      <c r="J3065" s="471"/>
      <c r="K3065" s="471"/>
      <c r="L3065" s="471"/>
      <c r="M3065" s="84" t="s">
        <v>594</v>
      </c>
      <c r="N3065" s="471" t="s">
        <v>603</v>
      </c>
      <c r="O3065" s="471"/>
      <c r="P3065" s="471"/>
      <c r="Q3065" s="471"/>
      <c r="R3065" s="471"/>
      <c r="S3065" s="471"/>
      <c r="T3065" s="471"/>
      <c r="U3065" s="471"/>
      <c r="V3065" s="471"/>
      <c r="W3065" s="84"/>
      <c r="X3065" s="84"/>
      <c r="Y3065" s="84"/>
      <c r="Z3065" s="90"/>
      <c r="AA3065" s="91">
        <f>TRUNC(D3065*I3065*[186]기계경비적용기준!E18,0)</f>
        <v>61436</v>
      </c>
      <c r="AB3065" s="91"/>
      <c r="AC3065" s="91"/>
      <c r="AD3065" s="92" t="s">
        <v>4</v>
      </c>
    </row>
    <row r="3066" spans="2:30" ht="19.7" customHeight="1">
      <c r="B3066" s="88" t="s">
        <v>1766</v>
      </c>
      <c r="C3066" s="89" t="s">
        <v>4</v>
      </c>
      <c r="D3066" s="472">
        <v>1</v>
      </c>
      <c r="E3066" s="471"/>
      <c r="F3066" s="471"/>
      <c r="G3066" s="84" t="s">
        <v>98</v>
      </c>
      <c r="H3066" s="84" t="s">
        <v>594</v>
      </c>
      <c r="I3066" s="471">
        <f>[186]노임단가!L98</f>
        <v>139784</v>
      </c>
      <c r="J3066" s="471"/>
      <c r="K3066" s="471"/>
      <c r="L3066" s="471"/>
      <c r="M3066" s="84" t="s">
        <v>594</v>
      </c>
      <c r="N3066" s="471" t="s">
        <v>603</v>
      </c>
      <c r="O3066" s="471"/>
      <c r="P3066" s="471"/>
      <c r="Q3066" s="471"/>
      <c r="R3066" s="471"/>
      <c r="S3066" s="471"/>
      <c r="T3066" s="471"/>
      <c r="U3066" s="471"/>
      <c r="V3066" s="471"/>
      <c r="W3066" s="84"/>
      <c r="X3066" s="84"/>
      <c r="Y3066" s="84"/>
      <c r="Z3066" s="90"/>
      <c r="AA3066" s="91">
        <f>TRUNC(D3066*I3066*[186]기계경비적용기준!E18,0)</f>
        <v>29121</v>
      </c>
      <c r="AB3066" s="91"/>
      <c r="AC3066" s="91"/>
      <c r="AD3066" s="92" t="s">
        <v>4</v>
      </c>
    </row>
    <row r="3067" spans="2:30" ht="19.7" customHeight="1">
      <c r="B3067" s="88" t="s">
        <v>1504</v>
      </c>
      <c r="C3067" s="89" t="s">
        <v>4</v>
      </c>
      <c r="D3067" s="472">
        <v>1</v>
      </c>
      <c r="E3067" s="471"/>
      <c r="F3067" s="471"/>
      <c r="G3067" s="84" t="s">
        <v>98</v>
      </c>
      <c r="H3067" s="84" t="s">
        <v>594</v>
      </c>
      <c r="I3067" s="471">
        <f>[186]노임단가!L65</f>
        <v>98825</v>
      </c>
      <c r="J3067" s="471"/>
      <c r="K3067" s="471"/>
      <c r="L3067" s="471"/>
      <c r="M3067" s="84" t="s">
        <v>594</v>
      </c>
      <c r="N3067" s="471" t="s">
        <v>603</v>
      </c>
      <c r="O3067" s="471"/>
      <c r="P3067" s="471"/>
      <c r="Q3067" s="471"/>
      <c r="R3067" s="471"/>
      <c r="S3067" s="471"/>
      <c r="T3067" s="471"/>
      <c r="U3067" s="471"/>
      <c r="V3067" s="471"/>
      <c r="W3067" s="84"/>
      <c r="X3067" s="84"/>
      <c r="Y3067" s="84"/>
      <c r="Z3067" s="90"/>
      <c r="AA3067" s="91">
        <f>TRUNC(D3067*I3067*[186]기계경비적용기준!E18,0)</f>
        <v>20588</v>
      </c>
      <c r="AB3067" s="91"/>
      <c r="AC3067" s="91"/>
      <c r="AD3067" s="92" t="s">
        <v>4</v>
      </c>
    </row>
    <row r="3068" spans="2:30" ht="19.7" customHeight="1">
      <c r="B3068" s="88" t="s">
        <v>240</v>
      </c>
      <c r="C3068" s="89" t="s">
        <v>4</v>
      </c>
      <c r="D3068" s="472">
        <v>1</v>
      </c>
      <c r="E3068" s="471"/>
      <c r="F3068" s="471"/>
      <c r="G3068" s="84" t="s">
        <v>98</v>
      </c>
      <c r="H3068" s="84" t="s">
        <v>594</v>
      </c>
      <c r="I3068" s="471">
        <f>[186]노임단가!L61</f>
        <v>95011</v>
      </c>
      <c r="J3068" s="471"/>
      <c r="K3068" s="471"/>
      <c r="L3068" s="471"/>
      <c r="M3068" s="84" t="s">
        <v>594</v>
      </c>
      <c r="N3068" s="471" t="s">
        <v>603</v>
      </c>
      <c r="O3068" s="471"/>
      <c r="P3068" s="471"/>
      <c r="Q3068" s="471"/>
      <c r="R3068" s="471"/>
      <c r="S3068" s="471"/>
      <c r="T3068" s="471"/>
      <c r="U3068" s="471"/>
      <c r="V3068" s="471"/>
      <c r="W3068" s="84"/>
      <c r="X3068" s="84"/>
      <c r="Y3068" s="84"/>
      <c r="Z3068" s="90"/>
      <c r="AA3068" s="91">
        <f>TRUNC(D3068*I3068*[186]기계경비적용기준!E18,0)</f>
        <v>19793</v>
      </c>
      <c r="AB3068" s="91"/>
      <c r="AC3068" s="91"/>
      <c r="AD3068" s="92" t="s">
        <v>4</v>
      </c>
    </row>
    <row r="3069" spans="2:30" ht="19.7" customHeight="1">
      <c r="B3069" s="88" t="s">
        <v>1767</v>
      </c>
      <c r="C3069" s="89" t="s">
        <v>4</v>
      </c>
      <c r="D3069" s="472">
        <v>3</v>
      </c>
      <c r="E3069" s="471"/>
      <c r="F3069" s="471"/>
      <c r="G3069" s="84" t="s">
        <v>98</v>
      </c>
      <c r="H3069" s="84" t="s">
        <v>594</v>
      </c>
      <c r="I3069" s="471">
        <f>[186]노임단가!L67</f>
        <v>83617</v>
      </c>
      <c r="J3069" s="471"/>
      <c r="K3069" s="471"/>
      <c r="L3069" s="471"/>
      <c r="M3069" s="84" t="s">
        <v>594</v>
      </c>
      <c r="N3069" s="471" t="s">
        <v>603</v>
      </c>
      <c r="O3069" s="471"/>
      <c r="P3069" s="471"/>
      <c r="Q3069" s="471"/>
      <c r="R3069" s="471"/>
      <c r="S3069" s="471"/>
      <c r="T3069" s="471"/>
      <c r="U3069" s="471"/>
      <c r="V3069" s="471"/>
      <c r="W3069" s="84"/>
      <c r="X3069" s="84"/>
      <c r="Y3069" s="84"/>
      <c r="Z3069" s="90"/>
      <c r="AA3069" s="91">
        <f>TRUNC(D3069*I3069*[186]기계경비적용기준!E18,0)</f>
        <v>52260</v>
      </c>
      <c r="AB3069" s="91"/>
      <c r="AC3069" s="91"/>
      <c r="AD3069" s="92" t="s">
        <v>4</v>
      </c>
    </row>
    <row r="3070" spans="2:30" ht="19.7" customHeight="1">
      <c r="B3070" s="88" t="s">
        <v>4</v>
      </c>
      <c r="C3070" s="89" t="s">
        <v>4</v>
      </c>
      <c r="D3070" s="84"/>
      <c r="E3070" s="84"/>
      <c r="F3070" s="84"/>
      <c r="G3070" s="84"/>
      <c r="H3070" s="84"/>
      <c r="I3070" s="84"/>
      <c r="J3070" s="84"/>
      <c r="K3070" s="84"/>
      <c r="L3070" s="84"/>
      <c r="M3070" s="84"/>
      <c r="N3070" s="84"/>
      <c r="O3070" s="84"/>
      <c r="P3070" s="84"/>
      <c r="Q3070" s="84"/>
      <c r="R3070" s="84"/>
      <c r="S3070" s="84"/>
      <c r="T3070" s="84"/>
      <c r="U3070" s="84"/>
      <c r="V3070" s="84"/>
      <c r="W3070" s="84"/>
      <c r="X3070" s="84"/>
      <c r="Y3070" s="84"/>
      <c r="Z3070" s="90"/>
      <c r="AA3070" s="91"/>
      <c r="AB3070" s="91"/>
      <c r="AC3070" s="91"/>
      <c r="AD3070" s="92" t="s">
        <v>4</v>
      </c>
    </row>
    <row r="3071" spans="2:30" ht="19.7" customHeight="1">
      <c r="B3071" s="82" t="s">
        <v>1768</v>
      </c>
      <c r="C3071" s="83" t="s">
        <v>1769</v>
      </c>
      <c r="D3071" s="84"/>
      <c r="E3071" s="84"/>
      <c r="F3071" s="84"/>
      <c r="G3071" s="84"/>
      <c r="H3071" s="84"/>
      <c r="I3071" s="84"/>
      <c r="J3071" s="84"/>
      <c r="K3071" s="84"/>
      <c r="L3071" s="84"/>
      <c r="M3071" s="84"/>
      <c r="N3071" s="84"/>
      <c r="O3071" s="84"/>
      <c r="P3071" s="84"/>
      <c r="Q3071" s="84"/>
      <c r="R3071" s="84"/>
      <c r="S3071" s="84"/>
      <c r="T3071" s="84"/>
      <c r="U3071" s="84"/>
      <c r="V3071" s="84"/>
      <c r="W3071" s="84"/>
      <c r="X3071" s="84"/>
      <c r="Y3071" s="84"/>
      <c r="Z3071" s="85" t="str">
        <f>TEXT(AA3071+AB3071+AC3071,"#,##0")</f>
        <v>2,234,581</v>
      </c>
      <c r="AA3071" s="86">
        <f>TRUNC(AA3072+AA3073+AA3074+AA3075+AA3076+AA3077+AA3078+AA3079)</f>
        <v>234476</v>
      </c>
      <c r="AB3071" s="86">
        <f>TRUNC(AB3072+AB3073+AB3074+AB3075+AB3076+AB3077+AB3078+AB3079)</f>
        <v>0</v>
      </c>
      <c r="AC3071" s="86">
        <f>TRUNC(AC3072+AC3073+AC3074+AC3075+AC3076+AC3077+AC3078+AC3079)</f>
        <v>2000105</v>
      </c>
      <c r="AD3071" s="87"/>
    </row>
    <row r="3072" spans="2:30" ht="19.7" customHeight="1">
      <c r="B3072" s="88" t="s">
        <v>592</v>
      </c>
      <c r="C3072" s="89" t="s">
        <v>4</v>
      </c>
      <c r="D3072" s="471">
        <v>13184610000</v>
      </c>
      <c r="E3072" s="471"/>
      <c r="F3072" s="471"/>
      <c r="G3072" s="471"/>
      <c r="H3072" s="471"/>
      <c r="I3072" s="471" t="s">
        <v>605</v>
      </c>
      <c r="J3072" s="471"/>
      <c r="K3072" s="471">
        <v>1517</v>
      </c>
      <c r="L3072" s="471"/>
      <c r="M3072" s="471"/>
      <c r="N3072" s="84" t="s">
        <v>594</v>
      </c>
      <c r="O3072" s="471" t="s">
        <v>595</v>
      </c>
      <c r="P3072" s="471"/>
      <c r="Q3072" s="471"/>
      <c r="R3072" s="84"/>
      <c r="S3072" s="84"/>
      <c r="T3072" s="84"/>
      <c r="U3072" s="84"/>
      <c r="V3072" s="84"/>
      <c r="W3072" s="84"/>
      <c r="X3072" s="84"/>
      <c r="Y3072" s="84"/>
      <c r="Z3072" s="90"/>
      <c r="AA3072" s="91"/>
      <c r="AB3072" s="91"/>
      <c r="AC3072" s="91">
        <f>TRUNC(D3072*K3072*0.0000001,0)</f>
        <v>2000105</v>
      </c>
      <c r="AD3072" s="92" t="s">
        <v>4</v>
      </c>
    </row>
    <row r="3073" spans="2:30" ht="19.7" customHeight="1">
      <c r="B3073" s="88" t="s">
        <v>1448</v>
      </c>
      <c r="C3073" s="89" t="s">
        <v>4</v>
      </c>
      <c r="D3073" s="472">
        <v>1</v>
      </c>
      <c r="E3073" s="471"/>
      <c r="F3073" s="471"/>
      <c r="G3073" s="84" t="s">
        <v>98</v>
      </c>
      <c r="H3073" s="84" t="s">
        <v>594</v>
      </c>
      <c r="I3073" s="471">
        <f>[186]노임단가!L62</f>
        <v>119215</v>
      </c>
      <c r="J3073" s="471"/>
      <c r="K3073" s="471"/>
      <c r="L3073" s="471"/>
      <c r="M3073" s="84" t="s">
        <v>594</v>
      </c>
      <c r="N3073" s="471" t="s">
        <v>603</v>
      </c>
      <c r="O3073" s="471"/>
      <c r="P3073" s="471"/>
      <c r="Q3073" s="471"/>
      <c r="R3073" s="471"/>
      <c r="S3073" s="471"/>
      <c r="T3073" s="471"/>
      <c r="U3073" s="471"/>
      <c r="V3073" s="471"/>
      <c r="W3073" s="84"/>
      <c r="X3073" s="84"/>
      <c r="Y3073" s="84"/>
      <c r="Z3073" s="90"/>
      <c r="AA3073" s="91">
        <f>TRUNC(D3073*I3073*[186]기계경비적용기준!E18,0)</f>
        <v>24836</v>
      </c>
      <c r="AB3073" s="91"/>
      <c r="AC3073" s="91"/>
      <c r="AD3073" s="92" t="s">
        <v>4</v>
      </c>
    </row>
    <row r="3074" spans="2:30" ht="19.7" customHeight="1">
      <c r="B3074" s="88" t="s">
        <v>1765</v>
      </c>
      <c r="C3074" s="89" t="s">
        <v>4</v>
      </c>
      <c r="D3074" s="472">
        <v>1</v>
      </c>
      <c r="E3074" s="471"/>
      <c r="F3074" s="471"/>
      <c r="G3074" s="84" t="s">
        <v>98</v>
      </c>
      <c r="H3074" s="84" t="s">
        <v>594</v>
      </c>
      <c r="I3074" s="471">
        <f>[186]노임단가!L10</f>
        <v>126924</v>
      </c>
      <c r="J3074" s="471"/>
      <c r="K3074" s="471"/>
      <c r="L3074" s="471"/>
      <c r="M3074" s="84" t="s">
        <v>594</v>
      </c>
      <c r="N3074" s="471" t="s">
        <v>603</v>
      </c>
      <c r="O3074" s="471"/>
      <c r="P3074" s="471"/>
      <c r="Q3074" s="471"/>
      <c r="R3074" s="471"/>
      <c r="S3074" s="471"/>
      <c r="T3074" s="471"/>
      <c r="U3074" s="471"/>
      <c r="V3074" s="471"/>
      <c r="W3074" s="84"/>
      <c r="X3074" s="84"/>
      <c r="Y3074" s="84"/>
      <c r="Z3074" s="90"/>
      <c r="AA3074" s="91">
        <f>TRUNC(D3074*I3074*[186]기계경비적용기준!E18,0)</f>
        <v>26442</v>
      </c>
      <c r="AB3074" s="91"/>
      <c r="AC3074" s="91"/>
      <c r="AD3074" s="92" t="s">
        <v>4</v>
      </c>
    </row>
    <row r="3075" spans="2:30" ht="19.7" customHeight="1">
      <c r="B3075" s="88" t="s">
        <v>1451</v>
      </c>
      <c r="C3075" s="89" t="s">
        <v>4</v>
      </c>
      <c r="D3075" s="472">
        <v>3</v>
      </c>
      <c r="E3075" s="471"/>
      <c r="F3075" s="471"/>
      <c r="G3075" s="84" t="s">
        <v>98</v>
      </c>
      <c r="H3075" s="84" t="s">
        <v>594</v>
      </c>
      <c r="I3075" s="471">
        <f>[186]노임단가!L66</f>
        <v>98299</v>
      </c>
      <c r="J3075" s="471"/>
      <c r="K3075" s="471"/>
      <c r="L3075" s="471"/>
      <c r="M3075" s="84" t="s">
        <v>594</v>
      </c>
      <c r="N3075" s="471" t="s">
        <v>603</v>
      </c>
      <c r="O3075" s="471"/>
      <c r="P3075" s="471"/>
      <c r="Q3075" s="471"/>
      <c r="R3075" s="471"/>
      <c r="S3075" s="471"/>
      <c r="T3075" s="471"/>
      <c r="U3075" s="471"/>
      <c r="V3075" s="471"/>
      <c r="W3075" s="84"/>
      <c r="X3075" s="84"/>
      <c r="Y3075" s="84"/>
      <c r="Z3075" s="90"/>
      <c r="AA3075" s="91">
        <f>TRUNC(D3075*I3075*[186]기계경비적용기준!E18,0)</f>
        <v>61436</v>
      </c>
      <c r="AB3075" s="91"/>
      <c r="AC3075" s="91"/>
      <c r="AD3075" s="92" t="s">
        <v>4</v>
      </c>
    </row>
    <row r="3076" spans="2:30" ht="19.7" customHeight="1">
      <c r="B3076" s="88" t="s">
        <v>1766</v>
      </c>
      <c r="C3076" s="89" t="s">
        <v>4</v>
      </c>
      <c r="D3076" s="472">
        <v>1</v>
      </c>
      <c r="E3076" s="471"/>
      <c r="F3076" s="471"/>
      <c r="G3076" s="84" t="s">
        <v>98</v>
      </c>
      <c r="H3076" s="84" t="s">
        <v>594</v>
      </c>
      <c r="I3076" s="471">
        <f>[186]노임단가!L98</f>
        <v>139784</v>
      </c>
      <c r="J3076" s="471"/>
      <c r="K3076" s="471"/>
      <c r="L3076" s="471"/>
      <c r="M3076" s="84" t="s">
        <v>594</v>
      </c>
      <c r="N3076" s="471" t="s">
        <v>603</v>
      </c>
      <c r="O3076" s="471"/>
      <c r="P3076" s="471"/>
      <c r="Q3076" s="471"/>
      <c r="R3076" s="471"/>
      <c r="S3076" s="471"/>
      <c r="T3076" s="471"/>
      <c r="U3076" s="471"/>
      <c r="V3076" s="471"/>
      <c r="W3076" s="84"/>
      <c r="X3076" s="84"/>
      <c r="Y3076" s="84"/>
      <c r="Z3076" s="90"/>
      <c r="AA3076" s="91">
        <f>TRUNC(D3076*I3076*[186]기계경비적용기준!E18,0)</f>
        <v>29121</v>
      </c>
      <c r="AB3076" s="91"/>
      <c r="AC3076" s="91"/>
      <c r="AD3076" s="92" t="s">
        <v>4</v>
      </c>
    </row>
    <row r="3077" spans="2:30" ht="19.7" customHeight="1">
      <c r="B3077" s="101" t="s">
        <v>1504</v>
      </c>
      <c r="C3077" s="102" t="s">
        <v>4</v>
      </c>
      <c r="D3077" s="478">
        <v>1</v>
      </c>
      <c r="E3077" s="477"/>
      <c r="F3077" s="477"/>
      <c r="G3077" s="103" t="s">
        <v>98</v>
      </c>
      <c r="H3077" s="103" t="s">
        <v>594</v>
      </c>
      <c r="I3077" s="477">
        <f>[186]노임단가!L65</f>
        <v>98825</v>
      </c>
      <c r="J3077" s="477"/>
      <c r="K3077" s="477"/>
      <c r="L3077" s="477"/>
      <c r="M3077" s="103" t="s">
        <v>594</v>
      </c>
      <c r="N3077" s="477" t="s">
        <v>603</v>
      </c>
      <c r="O3077" s="477"/>
      <c r="P3077" s="477"/>
      <c r="Q3077" s="477"/>
      <c r="R3077" s="477"/>
      <c r="S3077" s="477"/>
      <c r="T3077" s="477"/>
      <c r="U3077" s="477"/>
      <c r="V3077" s="477"/>
      <c r="W3077" s="103"/>
      <c r="X3077" s="103"/>
      <c r="Y3077" s="103"/>
      <c r="Z3077" s="104"/>
      <c r="AA3077" s="105">
        <f>TRUNC(D3077*I3077*[186]기계경비적용기준!E18,0)</f>
        <v>20588</v>
      </c>
      <c r="AB3077" s="105"/>
      <c r="AC3077" s="105"/>
      <c r="AD3077" s="106" t="s">
        <v>4</v>
      </c>
    </row>
    <row r="3078" spans="2:30" ht="19.7" customHeight="1">
      <c r="B3078" s="88" t="s">
        <v>240</v>
      </c>
      <c r="C3078" s="89" t="s">
        <v>4</v>
      </c>
      <c r="D3078" s="472">
        <v>1</v>
      </c>
      <c r="E3078" s="471"/>
      <c r="F3078" s="471"/>
      <c r="G3078" s="84" t="s">
        <v>98</v>
      </c>
      <c r="H3078" s="84" t="s">
        <v>594</v>
      </c>
      <c r="I3078" s="471">
        <f>[186]노임단가!L61</f>
        <v>95011</v>
      </c>
      <c r="J3078" s="471"/>
      <c r="K3078" s="471"/>
      <c r="L3078" s="471"/>
      <c r="M3078" s="84" t="s">
        <v>594</v>
      </c>
      <c r="N3078" s="471" t="s">
        <v>603</v>
      </c>
      <c r="O3078" s="471"/>
      <c r="P3078" s="471"/>
      <c r="Q3078" s="471"/>
      <c r="R3078" s="471"/>
      <c r="S3078" s="471"/>
      <c r="T3078" s="471"/>
      <c r="U3078" s="471"/>
      <c r="V3078" s="471"/>
      <c r="W3078" s="84"/>
      <c r="X3078" s="84"/>
      <c r="Y3078" s="84"/>
      <c r="Z3078" s="90"/>
      <c r="AA3078" s="91">
        <f>TRUNC(D3078*I3078*[186]기계경비적용기준!E18,0)</f>
        <v>19793</v>
      </c>
      <c r="AB3078" s="91"/>
      <c r="AC3078" s="91"/>
      <c r="AD3078" s="92" t="s">
        <v>4</v>
      </c>
    </row>
    <row r="3079" spans="2:30" ht="19.7" customHeight="1">
      <c r="B3079" s="88" t="s">
        <v>1767</v>
      </c>
      <c r="C3079" s="89" t="s">
        <v>4</v>
      </c>
      <c r="D3079" s="472">
        <v>3</v>
      </c>
      <c r="E3079" s="471"/>
      <c r="F3079" s="471"/>
      <c r="G3079" s="84" t="s">
        <v>98</v>
      </c>
      <c r="H3079" s="84" t="s">
        <v>594</v>
      </c>
      <c r="I3079" s="471">
        <f>[186]노임단가!L67</f>
        <v>83617</v>
      </c>
      <c r="J3079" s="471"/>
      <c r="K3079" s="471"/>
      <c r="L3079" s="471"/>
      <c r="M3079" s="84" t="s">
        <v>594</v>
      </c>
      <c r="N3079" s="471" t="s">
        <v>603</v>
      </c>
      <c r="O3079" s="471"/>
      <c r="P3079" s="471"/>
      <c r="Q3079" s="471"/>
      <c r="R3079" s="471"/>
      <c r="S3079" s="471"/>
      <c r="T3079" s="471"/>
      <c r="U3079" s="471"/>
      <c r="V3079" s="471"/>
      <c r="W3079" s="84"/>
      <c r="X3079" s="84"/>
      <c r="Y3079" s="84"/>
      <c r="Z3079" s="90"/>
      <c r="AA3079" s="91">
        <f>TRUNC(D3079*I3079*[186]기계경비적용기준!E18,0)</f>
        <v>52260</v>
      </c>
      <c r="AB3079" s="91"/>
      <c r="AC3079" s="91"/>
      <c r="AD3079" s="92" t="s">
        <v>4</v>
      </c>
    </row>
    <row r="3080" spans="2:30" ht="19.7" customHeight="1">
      <c r="B3080" s="88" t="s">
        <v>4</v>
      </c>
      <c r="C3080" s="89" t="s">
        <v>4</v>
      </c>
      <c r="D3080" s="84"/>
      <c r="E3080" s="84"/>
      <c r="F3080" s="84"/>
      <c r="G3080" s="84"/>
      <c r="H3080" s="84"/>
      <c r="I3080" s="84"/>
      <c r="J3080" s="84"/>
      <c r="K3080" s="84"/>
      <c r="L3080" s="84"/>
      <c r="M3080" s="84"/>
      <c r="N3080" s="84"/>
      <c r="O3080" s="84"/>
      <c r="P3080" s="84"/>
      <c r="Q3080" s="84"/>
      <c r="R3080" s="84"/>
      <c r="S3080" s="84"/>
      <c r="T3080" s="84"/>
      <c r="U3080" s="84"/>
      <c r="V3080" s="84"/>
      <c r="W3080" s="84"/>
      <c r="X3080" s="84"/>
      <c r="Y3080" s="84"/>
      <c r="Z3080" s="90"/>
      <c r="AA3080" s="91"/>
      <c r="AB3080" s="91"/>
      <c r="AC3080" s="91"/>
      <c r="AD3080" s="92" t="s">
        <v>4</v>
      </c>
    </row>
    <row r="3081" spans="2:30" ht="19.7" customHeight="1">
      <c r="B3081" s="82" t="s">
        <v>1770</v>
      </c>
      <c r="C3081" s="83" t="s">
        <v>1771</v>
      </c>
      <c r="D3081" s="84"/>
      <c r="E3081" s="84"/>
      <c r="F3081" s="84"/>
      <c r="G3081" s="84"/>
      <c r="H3081" s="84"/>
      <c r="I3081" s="84"/>
      <c r="J3081" s="84"/>
      <c r="K3081" s="84"/>
      <c r="L3081" s="84"/>
      <c r="M3081" s="84"/>
      <c r="N3081" s="84"/>
      <c r="O3081" s="84"/>
      <c r="P3081" s="84"/>
      <c r="Q3081" s="84"/>
      <c r="R3081" s="84"/>
      <c r="S3081" s="84"/>
      <c r="T3081" s="84"/>
      <c r="U3081" s="84"/>
      <c r="V3081" s="84"/>
      <c r="W3081" s="84"/>
      <c r="X3081" s="84"/>
      <c r="Y3081" s="84"/>
      <c r="Z3081" s="85" t="str">
        <f>TEXT(AA3081+AB3081+AC3081,"#,##0")</f>
        <v>602,165</v>
      </c>
      <c r="AA3081" s="86">
        <f>TRUNC(AA3082+AA3083+AA3084+AA3085+AA3086)</f>
        <v>72738</v>
      </c>
      <c r="AB3081" s="86">
        <f>TRUNC(AB3082+AB3083+AB3084+AB3085+AB3086)</f>
        <v>119650</v>
      </c>
      <c r="AC3081" s="86">
        <f>TRUNC(AC3082+AC3083+AC3084+AC3085+AC3086)</f>
        <v>409777</v>
      </c>
      <c r="AD3081" s="87"/>
    </row>
    <row r="3082" spans="2:30" ht="19.7" customHeight="1">
      <c r="B3082" s="88" t="s">
        <v>592</v>
      </c>
      <c r="C3082" s="89" t="s">
        <v>4</v>
      </c>
      <c r="D3082" s="471">
        <v>2701238000</v>
      </c>
      <c r="E3082" s="471"/>
      <c r="F3082" s="471"/>
      <c r="G3082" s="471"/>
      <c r="H3082" s="471"/>
      <c r="I3082" s="471" t="s">
        <v>605</v>
      </c>
      <c r="J3082" s="471"/>
      <c r="K3082" s="471">
        <v>1517</v>
      </c>
      <c r="L3082" s="471"/>
      <c r="M3082" s="471"/>
      <c r="N3082" s="84" t="s">
        <v>594</v>
      </c>
      <c r="O3082" s="471" t="s">
        <v>595</v>
      </c>
      <c r="P3082" s="471"/>
      <c r="Q3082" s="471"/>
      <c r="R3082" s="84"/>
      <c r="S3082" s="84"/>
      <c r="T3082" s="84"/>
      <c r="U3082" s="84"/>
      <c r="V3082" s="84"/>
      <c r="W3082" s="84"/>
      <c r="X3082" s="84"/>
      <c r="Y3082" s="84"/>
      <c r="Z3082" s="90"/>
      <c r="AA3082" s="91"/>
      <c r="AB3082" s="91"/>
      <c r="AC3082" s="91">
        <f>TRUNC(D3082*K3082*0.0000001,0)</f>
        <v>409777</v>
      </c>
      <c r="AD3082" s="92" t="s">
        <v>4</v>
      </c>
    </row>
    <row r="3083" spans="2:30" ht="19.7" customHeight="1">
      <c r="B3083" s="88" t="s">
        <v>596</v>
      </c>
      <c r="C3083" s="89" t="s">
        <v>597</v>
      </c>
      <c r="D3083" s="470">
        <v>62</v>
      </c>
      <c r="E3083" s="471"/>
      <c r="F3083" s="471"/>
      <c r="G3083" s="471"/>
      <c r="H3083" s="84" t="s">
        <v>598</v>
      </c>
      <c r="I3083" s="84" t="s">
        <v>594</v>
      </c>
      <c r="J3083" s="471">
        <f>[186]자재단가!R6</f>
        <v>1496</v>
      </c>
      <c r="K3083" s="471"/>
      <c r="L3083" s="471"/>
      <c r="M3083" s="471"/>
      <c r="N3083" s="84"/>
      <c r="O3083" s="84"/>
      <c r="P3083" s="84"/>
      <c r="Q3083" s="84"/>
      <c r="R3083" s="84"/>
      <c r="S3083" s="84"/>
      <c r="T3083" s="84"/>
      <c r="U3083" s="84"/>
      <c r="V3083" s="84"/>
      <c r="W3083" s="84"/>
      <c r="X3083" s="84"/>
      <c r="Y3083" s="84"/>
      <c r="Z3083" s="90"/>
      <c r="AA3083" s="91"/>
      <c r="AB3083" s="91">
        <f>TRUNC(D3083*J3083,0)</f>
        <v>92752</v>
      </c>
      <c r="AC3083" s="91"/>
      <c r="AD3083" s="92" t="s">
        <v>4</v>
      </c>
    </row>
    <row r="3084" spans="2:30" ht="19.7" customHeight="1">
      <c r="B3084" s="88" t="s">
        <v>903</v>
      </c>
      <c r="C3084" s="89" t="s">
        <v>600</v>
      </c>
      <c r="D3084" s="470">
        <v>29</v>
      </c>
      <c r="E3084" s="471"/>
      <c r="F3084" s="471"/>
      <c r="G3084" s="471"/>
      <c r="H3084" s="84" t="s">
        <v>601</v>
      </c>
      <c r="I3084" s="84" t="s">
        <v>594</v>
      </c>
      <c r="J3084" s="471">
        <f>AB3083</f>
        <v>92752</v>
      </c>
      <c r="K3084" s="471"/>
      <c r="L3084" s="471"/>
      <c r="M3084" s="471"/>
      <c r="N3084" s="84"/>
      <c r="O3084" s="84"/>
      <c r="P3084" s="84"/>
      <c r="Q3084" s="84"/>
      <c r="R3084" s="84"/>
      <c r="S3084" s="84"/>
      <c r="T3084" s="84"/>
      <c r="U3084" s="84"/>
      <c r="V3084" s="84"/>
      <c r="W3084" s="84"/>
      <c r="X3084" s="84"/>
      <c r="Y3084" s="84"/>
      <c r="Z3084" s="90"/>
      <c r="AA3084" s="91"/>
      <c r="AB3084" s="91">
        <f>TRUNC(D3084/100*J3084,0)</f>
        <v>26898</v>
      </c>
      <c r="AC3084" s="91"/>
      <c r="AD3084" s="92" t="s">
        <v>4</v>
      </c>
    </row>
    <row r="3085" spans="2:30" ht="19.7" customHeight="1">
      <c r="B3085" s="88" t="s">
        <v>1451</v>
      </c>
      <c r="C3085" s="89" t="s">
        <v>4</v>
      </c>
      <c r="D3085" s="472">
        <v>1</v>
      </c>
      <c r="E3085" s="471"/>
      <c r="F3085" s="471"/>
      <c r="G3085" s="84" t="s">
        <v>98</v>
      </c>
      <c r="H3085" s="84" t="s">
        <v>594</v>
      </c>
      <c r="I3085" s="471">
        <f>[186]노임단가!L66</f>
        <v>98299</v>
      </c>
      <c r="J3085" s="471"/>
      <c r="K3085" s="471"/>
      <c r="L3085" s="471"/>
      <c r="M3085" s="84" t="s">
        <v>594</v>
      </c>
      <c r="N3085" s="471" t="s">
        <v>603</v>
      </c>
      <c r="O3085" s="471"/>
      <c r="P3085" s="471"/>
      <c r="Q3085" s="471"/>
      <c r="R3085" s="471"/>
      <c r="S3085" s="471"/>
      <c r="T3085" s="471"/>
      <c r="U3085" s="471"/>
      <c r="V3085" s="471"/>
      <c r="W3085" s="84"/>
      <c r="X3085" s="84"/>
      <c r="Y3085" s="84"/>
      <c r="Z3085" s="90"/>
      <c r="AA3085" s="91">
        <f>TRUNC(D3085*I3085*[186]기계경비적용기준!E18,0)</f>
        <v>20478</v>
      </c>
      <c r="AB3085" s="91"/>
      <c r="AC3085" s="91"/>
      <c r="AD3085" s="92" t="s">
        <v>4</v>
      </c>
    </row>
    <row r="3086" spans="2:30" ht="19.7" customHeight="1">
      <c r="B3086" s="88" t="s">
        <v>1452</v>
      </c>
      <c r="C3086" s="89" t="s">
        <v>4</v>
      </c>
      <c r="D3086" s="472">
        <v>3</v>
      </c>
      <c r="E3086" s="471"/>
      <c r="F3086" s="471"/>
      <c r="G3086" s="84" t="s">
        <v>98</v>
      </c>
      <c r="H3086" s="84" t="s">
        <v>594</v>
      </c>
      <c r="I3086" s="471">
        <f>[186]노임단가!L67</f>
        <v>83617</v>
      </c>
      <c r="J3086" s="471"/>
      <c r="K3086" s="471"/>
      <c r="L3086" s="471"/>
      <c r="M3086" s="84" t="s">
        <v>594</v>
      </c>
      <c r="N3086" s="471" t="s">
        <v>603</v>
      </c>
      <c r="O3086" s="471"/>
      <c r="P3086" s="471"/>
      <c r="Q3086" s="471"/>
      <c r="R3086" s="471"/>
      <c r="S3086" s="471"/>
      <c r="T3086" s="471"/>
      <c r="U3086" s="471"/>
      <c r="V3086" s="471"/>
      <c r="W3086" s="84"/>
      <c r="X3086" s="84"/>
      <c r="Y3086" s="84"/>
      <c r="Z3086" s="90"/>
      <c r="AA3086" s="91">
        <f>TRUNC(D3086*I3086*[186]기계경비적용기준!E18,0)</f>
        <v>52260</v>
      </c>
      <c r="AB3086" s="91"/>
      <c r="AC3086" s="91"/>
      <c r="AD3086" s="92" t="s">
        <v>4</v>
      </c>
    </row>
    <row r="3087" spans="2:30" ht="19.7" customHeight="1">
      <c r="B3087" s="88" t="s">
        <v>4</v>
      </c>
      <c r="C3087" s="89" t="s">
        <v>4</v>
      </c>
      <c r="D3087" s="84"/>
      <c r="E3087" s="84"/>
      <c r="F3087" s="84"/>
      <c r="G3087" s="84"/>
      <c r="H3087" s="84"/>
      <c r="I3087" s="84"/>
      <c r="J3087" s="84"/>
      <c r="K3087" s="84"/>
      <c r="L3087" s="84"/>
      <c r="M3087" s="84"/>
      <c r="N3087" s="84"/>
      <c r="O3087" s="84"/>
      <c r="P3087" s="84"/>
      <c r="Q3087" s="84"/>
      <c r="R3087" s="84"/>
      <c r="S3087" s="84"/>
      <c r="T3087" s="84"/>
      <c r="U3087" s="84"/>
      <c r="V3087" s="84"/>
      <c r="W3087" s="84"/>
      <c r="X3087" s="84"/>
      <c r="Y3087" s="84"/>
      <c r="Z3087" s="90"/>
      <c r="AA3087" s="91"/>
      <c r="AB3087" s="91"/>
      <c r="AC3087" s="91"/>
      <c r="AD3087" s="92" t="s">
        <v>4</v>
      </c>
    </row>
    <row r="3088" spans="2:30" ht="19.7" customHeight="1">
      <c r="B3088" s="82" t="s">
        <v>1772</v>
      </c>
      <c r="C3088" s="83" t="s">
        <v>1773</v>
      </c>
      <c r="D3088" s="84"/>
      <c r="E3088" s="84"/>
      <c r="F3088" s="84"/>
      <c r="G3088" s="84"/>
      <c r="H3088" s="84"/>
      <c r="I3088" s="84"/>
      <c r="J3088" s="84"/>
      <c r="K3088" s="84"/>
      <c r="L3088" s="84"/>
      <c r="M3088" s="84"/>
      <c r="N3088" s="84"/>
      <c r="O3088" s="84"/>
      <c r="P3088" s="84"/>
      <c r="Q3088" s="84"/>
      <c r="R3088" s="84"/>
      <c r="S3088" s="84"/>
      <c r="T3088" s="84"/>
      <c r="U3088" s="84"/>
      <c r="V3088" s="84"/>
      <c r="W3088" s="84"/>
      <c r="X3088" s="84"/>
      <c r="Y3088" s="84"/>
      <c r="Z3088" s="85" t="str">
        <f>TEXT(AA3088+AB3088+AC3088,"#,##0")</f>
        <v>147,106</v>
      </c>
      <c r="AA3088" s="86">
        <f>TRUNC(AA3089)</f>
        <v>0</v>
      </c>
      <c r="AB3088" s="86">
        <f>TRUNC(AB3089)</f>
        <v>0</v>
      </c>
      <c r="AC3088" s="86">
        <f>TRUNC(AC3089)</f>
        <v>147106</v>
      </c>
      <c r="AD3088" s="87"/>
    </row>
    <row r="3089" spans="2:30" ht="19.7" customHeight="1">
      <c r="B3089" s="88" t="s">
        <v>592</v>
      </c>
      <c r="C3089" s="89" t="s">
        <v>4</v>
      </c>
      <c r="D3089" s="471">
        <v>408401000</v>
      </c>
      <c r="E3089" s="471"/>
      <c r="F3089" s="471"/>
      <c r="G3089" s="471"/>
      <c r="H3089" s="471"/>
      <c r="I3089" s="471" t="s">
        <v>605</v>
      </c>
      <c r="J3089" s="471"/>
      <c r="K3089" s="471">
        <v>3602</v>
      </c>
      <c r="L3089" s="471"/>
      <c r="M3089" s="471"/>
      <c r="N3089" s="84" t="s">
        <v>594</v>
      </c>
      <c r="O3089" s="471" t="s">
        <v>595</v>
      </c>
      <c r="P3089" s="471"/>
      <c r="Q3089" s="471"/>
      <c r="R3089" s="84"/>
      <c r="S3089" s="84"/>
      <c r="T3089" s="84"/>
      <c r="U3089" s="84"/>
      <c r="V3089" s="84"/>
      <c r="W3089" s="84"/>
      <c r="X3089" s="84"/>
      <c r="Y3089" s="84"/>
      <c r="Z3089" s="90"/>
      <c r="AA3089" s="91"/>
      <c r="AB3089" s="91"/>
      <c r="AC3089" s="91">
        <f>TRUNC(D3089*K3089*0.0000001,0)</f>
        <v>147106</v>
      </c>
      <c r="AD3089" s="92" t="s">
        <v>4</v>
      </c>
    </row>
    <row r="3090" spans="2:30" ht="19.7" customHeight="1">
      <c r="B3090" s="88" t="s">
        <v>4</v>
      </c>
      <c r="C3090" s="89" t="s">
        <v>4</v>
      </c>
      <c r="D3090" s="84"/>
      <c r="E3090" s="84"/>
      <c r="F3090" s="84"/>
      <c r="G3090" s="84"/>
      <c r="H3090" s="84"/>
      <c r="I3090" s="84"/>
      <c r="J3090" s="84"/>
      <c r="K3090" s="84"/>
      <c r="L3090" s="84"/>
      <c r="M3090" s="84"/>
      <c r="N3090" s="84"/>
      <c r="O3090" s="84"/>
      <c r="P3090" s="84"/>
      <c r="Q3090" s="84"/>
      <c r="R3090" s="84"/>
      <c r="S3090" s="84"/>
      <c r="T3090" s="84"/>
      <c r="U3090" s="84"/>
      <c r="V3090" s="84"/>
      <c r="W3090" s="84"/>
      <c r="X3090" s="84"/>
      <c r="Y3090" s="84"/>
      <c r="Z3090" s="90"/>
      <c r="AA3090" s="91"/>
      <c r="AB3090" s="91"/>
      <c r="AC3090" s="91"/>
      <c r="AD3090" s="92" t="s">
        <v>4</v>
      </c>
    </row>
    <row r="3091" spans="2:30" ht="19.7" customHeight="1">
      <c r="B3091" s="82" t="s">
        <v>1774</v>
      </c>
      <c r="C3091" s="83" t="s">
        <v>1775</v>
      </c>
      <c r="D3091" s="84"/>
      <c r="E3091" s="84"/>
      <c r="F3091" s="84"/>
      <c r="G3091" s="84"/>
      <c r="H3091" s="84"/>
      <c r="I3091" s="84"/>
      <c r="J3091" s="84"/>
      <c r="K3091" s="84"/>
      <c r="L3091" s="84"/>
      <c r="M3091" s="84"/>
      <c r="N3091" s="84"/>
      <c r="O3091" s="84"/>
      <c r="P3091" s="84"/>
      <c r="Q3091" s="84"/>
      <c r="R3091" s="84"/>
      <c r="S3091" s="84"/>
      <c r="T3091" s="84"/>
      <c r="U3091" s="84"/>
      <c r="V3091" s="84"/>
      <c r="W3091" s="84"/>
      <c r="X3091" s="84"/>
      <c r="Y3091" s="84"/>
      <c r="Z3091" s="85" t="str">
        <f>TEXT(AA3091+AB3091+AC3091,"#,##0")</f>
        <v>180,697</v>
      </c>
      <c r="AA3091" s="86">
        <f>TRUNC(AA3092)</f>
        <v>0</v>
      </c>
      <c r="AB3091" s="86">
        <f>TRUNC(AB3092)</f>
        <v>0</v>
      </c>
      <c r="AC3091" s="86">
        <f>TRUNC(AC3092)</f>
        <v>180697</v>
      </c>
      <c r="AD3091" s="87"/>
    </row>
    <row r="3092" spans="2:30" ht="19.7" customHeight="1">
      <c r="B3092" s="88" t="s">
        <v>592</v>
      </c>
      <c r="C3092" s="89" t="s">
        <v>4</v>
      </c>
      <c r="D3092" s="471">
        <v>501658000</v>
      </c>
      <c r="E3092" s="471"/>
      <c r="F3092" s="471"/>
      <c r="G3092" s="471"/>
      <c r="H3092" s="471"/>
      <c r="I3092" s="471" t="s">
        <v>605</v>
      </c>
      <c r="J3092" s="471"/>
      <c r="K3092" s="471">
        <v>3602</v>
      </c>
      <c r="L3092" s="471"/>
      <c r="M3092" s="471"/>
      <c r="N3092" s="84" t="s">
        <v>594</v>
      </c>
      <c r="O3092" s="471" t="s">
        <v>595</v>
      </c>
      <c r="P3092" s="471"/>
      <c r="Q3092" s="471"/>
      <c r="R3092" s="84"/>
      <c r="S3092" s="84"/>
      <c r="T3092" s="84"/>
      <c r="U3092" s="84"/>
      <c r="V3092" s="84"/>
      <c r="W3092" s="84"/>
      <c r="X3092" s="84"/>
      <c r="Y3092" s="84"/>
      <c r="Z3092" s="90"/>
      <c r="AA3092" s="91"/>
      <c r="AB3092" s="91"/>
      <c r="AC3092" s="91">
        <f>TRUNC(D3092*K3092*0.0000001,0)</f>
        <v>180697</v>
      </c>
      <c r="AD3092" s="92" t="s">
        <v>4</v>
      </c>
    </row>
    <row r="3093" spans="2:30" ht="19.7" customHeight="1">
      <c r="B3093" s="88" t="s">
        <v>4</v>
      </c>
      <c r="C3093" s="89" t="s">
        <v>4</v>
      </c>
      <c r="D3093" s="84"/>
      <c r="E3093" s="84"/>
      <c r="F3093" s="84"/>
      <c r="G3093" s="84"/>
      <c r="H3093" s="84"/>
      <c r="I3093" s="84"/>
      <c r="J3093" s="84"/>
      <c r="K3093" s="84"/>
      <c r="L3093" s="84"/>
      <c r="M3093" s="84"/>
      <c r="N3093" s="84"/>
      <c r="O3093" s="84"/>
      <c r="P3093" s="84"/>
      <c r="Q3093" s="84"/>
      <c r="R3093" s="84"/>
      <c r="S3093" s="84"/>
      <c r="T3093" s="84"/>
      <c r="U3093" s="84"/>
      <c r="V3093" s="84"/>
      <c r="W3093" s="84"/>
      <c r="X3093" s="84"/>
      <c r="Y3093" s="84"/>
      <c r="Z3093" s="90"/>
      <c r="AA3093" s="91"/>
      <c r="AB3093" s="91"/>
      <c r="AC3093" s="91"/>
      <c r="AD3093" s="92" t="s">
        <v>4</v>
      </c>
    </row>
    <row r="3094" spans="2:30" ht="19.7" customHeight="1">
      <c r="B3094" s="82" t="s">
        <v>1776</v>
      </c>
      <c r="C3094" s="83" t="s">
        <v>1777</v>
      </c>
      <c r="D3094" s="84"/>
      <c r="E3094" s="84"/>
      <c r="F3094" s="84"/>
      <c r="G3094" s="84"/>
      <c r="H3094" s="84"/>
      <c r="I3094" s="84"/>
      <c r="J3094" s="84"/>
      <c r="K3094" s="84"/>
      <c r="L3094" s="84"/>
      <c r="M3094" s="84"/>
      <c r="N3094" s="84"/>
      <c r="O3094" s="84"/>
      <c r="P3094" s="84"/>
      <c r="Q3094" s="84"/>
      <c r="R3094" s="84"/>
      <c r="S3094" s="84"/>
      <c r="T3094" s="84"/>
      <c r="U3094" s="84"/>
      <c r="V3094" s="84"/>
      <c r="W3094" s="84"/>
      <c r="X3094" s="84"/>
      <c r="Y3094" s="84"/>
      <c r="Z3094" s="85" t="str">
        <f>TEXT(AA3094+AB3094+AC3094,"#,##0")</f>
        <v>178,380</v>
      </c>
      <c r="AA3094" s="86">
        <f>TRUNC(AA3095)</f>
        <v>0</v>
      </c>
      <c r="AB3094" s="86">
        <f>TRUNC(AB3095)</f>
        <v>0</v>
      </c>
      <c r="AC3094" s="86">
        <f>TRUNC(AC3095)</f>
        <v>178380</v>
      </c>
      <c r="AD3094" s="87"/>
    </row>
    <row r="3095" spans="2:30" ht="19.7" customHeight="1">
      <c r="B3095" s="88" t="s">
        <v>592</v>
      </c>
      <c r="C3095" s="89" t="s">
        <v>4</v>
      </c>
      <c r="D3095" s="471">
        <v>495227000</v>
      </c>
      <c r="E3095" s="471"/>
      <c r="F3095" s="471"/>
      <c r="G3095" s="471"/>
      <c r="H3095" s="471"/>
      <c r="I3095" s="471" t="s">
        <v>605</v>
      </c>
      <c r="J3095" s="471"/>
      <c r="K3095" s="471">
        <v>3602</v>
      </c>
      <c r="L3095" s="471"/>
      <c r="M3095" s="471"/>
      <c r="N3095" s="84" t="s">
        <v>594</v>
      </c>
      <c r="O3095" s="471" t="s">
        <v>595</v>
      </c>
      <c r="P3095" s="471"/>
      <c r="Q3095" s="471"/>
      <c r="R3095" s="84"/>
      <c r="S3095" s="84"/>
      <c r="T3095" s="84"/>
      <c r="U3095" s="84"/>
      <c r="V3095" s="84"/>
      <c r="W3095" s="84"/>
      <c r="X3095" s="84"/>
      <c r="Y3095" s="84"/>
      <c r="Z3095" s="90"/>
      <c r="AA3095" s="91"/>
      <c r="AB3095" s="91"/>
      <c r="AC3095" s="91">
        <f>TRUNC(D3095*K3095*0.0000001,0)</f>
        <v>178380</v>
      </c>
      <c r="AD3095" s="92" t="s">
        <v>4</v>
      </c>
    </row>
    <row r="3096" spans="2:30" ht="19.7" customHeight="1">
      <c r="B3096" s="88" t="s">
        <v>4</v>
      </c>
      <c r="C3096" s="89" t="s">
        <v>4</v>
      </c>
      <c r="D3096" s="84"/>
      <c r="E3096" s="84"/>
      <c r="F3096" s="84"/>
      <c r="G3096" s="84"/>
      <c r="H3096" s="84"/>
      <c r="I3096" s="84"/>
      <c r="J3096" s="84"/>
      <c r="K3096" s="84"/>
      <c r="L3096" s="84"/>
      <c r="M3096" s="84"/>
      <c r="N3096" s="84"/>
      <c r="O3096" s="84"/>
      <c r="P3096" s="84"/>
      <c r="Q3096" s="84"/>
      <c r="R3096" s="84"/>
      <c r="S3096" s="84"/>
      <c r="T3096" s="84"/>
      <c r="U3096" s="84"/>
      <c r="V3096" s="84"/>
      <c r="W3096" s="84"/>
      <c r="X3096" s="84"/>
      <c r="Y3096" s="84"/>
      <c r="Z3096" s="90"/>
      <c r="AA3096" s="91"/>
      <c r="AB3096" s="91"/>
      <c r="AC3096" s="91"/>
      <c r="AD3096" s="92" t="s">
        <v>4</v>
      </c>
    </row>
    <row r="3097" spans="2:30" ht="19.7" customHeight="1">
      <c r="B3097" s="82" t="s">
        <v>1778</v>
      </c>
      <c r="C3097" s="83" t="s">
        <v>1779</v>
      </c>
      <c r="D3097" s="84"/>
      <c r="E3097" s="84"/>
      <c r="F3097" s="84"/>
      <c r="G3097" s="84"/>
      <c r="H3097" s="84"/>
      <c r="I3097" s="84"/>
      <c r="J3097" s="84"/>
      <c r="K3097" s="84"/>
      <c r="L3097" s="84"/>
      <c r="M3097" s="84"/>
      <c r="N3097" s="84"/>
      <c r="O3097" s="84"/>
      <c r="P3097" s="84"/>
      <c r="Q3097" s="84"/>
      <c r="R3097" s="84"/>
      <c r="S3097" s="84"/>
      <c r="T3097" s="84"/>
      <c r="U3097" s="84"/>
      <c r="V3097" s="84"/>
      <c r="W3097" s="84"/>
      <c r="X3097" s="84"/>
      <c r="Y3097" s="84"/>
      <c r="Z3097" s="85" t="str">
        <f>TEXT(AA3097+AB3097+AC3097,"#,##0")</f>
        <v>180,697</v>
      </c>
      <c r="AA3097" s="86">
        <f>TRUNC(AA3098)</f>
        <v>0</v>
      </c>
      <c r="AB3097" s="86">
        <f>TRUNC(AB3098)</f>
        <v>0</v>
      </c>
      <c r="AC3097" s="86">
        <f>TRUNC(AC3098)</f>
        <v>180697</v>
      </c>
      <c r="AD3097" s="87"/>
    </row>
    <row r="3098" spans="2:30" ht="19.7" customHeight="1">
      <c r="B3098" s="88" t="s">
        <v>592</v>
      </c>
      <c r="C3098" s="89" t="s">
        <v>4</v>
      </c>
      <c r="D3098" s="471">
        <v>501658000</v>
      </c>
      <c r="E3098" s="471"/>
      <c r="F3098" s="471"/>
      <c r="G3098" s="471"/>
      <c r="H3098" s="471"/>
      <c r="I3098" s="471" t="s">
        <v>605</v>
      </c>
      <c r="J3098" s="471"/>
      <c r="K3098" s="471">
        <v>3602</v>
      </c>
      <c r="L3098" s="471"/>
      <c r="M3098" s="471"/>
      <c r="N3098" s="84" t="s">
        <v>594</v>
      </c>
      <c r="O3098" s="471" t="s">
        <v>595</v>
      </c>
      <c r="P3098" s="471"/>
      <c r="Q3098" s="471"/>
      <c r="R3098" s="84"/>
      <c r="S3098" s="84"/>
      <c r="T3098" s="84"/>
      <c r="U3098" s="84"/>
      <c r="V3098" s="84"/>
      <c r="W3098" s="84"/>
      <c r="X3098" s="84"/>
      <c r="Y3098" s="84"/>
      <c r="Z3098" s="90"/>
      <c r="AA3098" s="91"/>
      <c r="AB3098" s="91"/>
      <c r="AC3098" s="91">
        <f>TRUNC(D3098*K3098*0.0000001,0)</f>
        <v>180697</v>
      </c>
      <c r="AD3098" s="92" t="s">
        <v>4</v>
      </c>
    </row>
    <row r="3099" spans="2:30" ht="19.7" customHeight="1">
      <c r="B3099" s="88" t="s">
        <v>4</v>
      </c>
      <c r="C3099" s="89" t="s">
        <v>4</v>
      </c>
      <c r="D3099" s="84"/>
      <c r="E3099" s="84"/>
      <c r="F3099" s="84"/>
      <c r="G3099" s="84"/>
      <c r="H3099" s="84"/>
      <c r="I3099" s="84"/>
      <c r="J3099" s="84"/>
      <c r="K3099" s="84"/>
      <c r="L3099" s="84"/>
      <c r="M3099" s="84"/>
      <c r="N3099" s="84"/>
      <c r="O3099" s="84"/>
      <c r="P3099" s="84"/>
      <c r="Q3099" s="84"/>
      <c r="R3099" s="84"/>
      <c r="S3099" s="84"/>
      <c r="T3099" s="84"/>
      <c r="U3099" s="84"/>
      <c r="V3099" s="84"/>
      <c r="W3099" s="84"/>
      <c r="X3099" s="84"/>
      <c r="Y3099" s="84"/>
      <c r="Z3099" s="90"/>
      <c r="AA3099" s="91"/>
      <c r="AB3099" s="91"/>
      <c r="AC3099" s="91"/>
      <c r="AD3099" s="92" t="s">
        <v>4</v>
      </c>
    </row>
    <row r="3100" spans="2:30" ht="19.7" customHeight="1">
      <c r="B3100" s="82" t="s">
        <v>1780</v>
      </c>
      <c r="C3100" s="83" t="s">
        <v>1781</v>
      </c>
      <c r="D3100" s="84"/>
      <c r="E3100" s="84"/>
      <c r="F3100" s="84"/>
      <c r="G3100" s="84"/>
      <c r="H3100" s="84"/>
      <c r="I3100" s="84"/>
      <c r="J3100" s="84"/>
      <c r="K3100" s="84"/>
      <c r="L3100" s="84"/>
      <c r="M3100" s="84"/>
      <c r="N3100" s="84"/>
      <c r="O3100" s="84"/>
      <c r="P3100" s="84"/>
      <c r="Q3100" s="84"/>
      <c r="R3100" s="84"/>
      <c r="S3100" s="84"/>
      <c r="T3100" s="84"/>
      <c r="U3100" s="84"/>
      <c r="V3100" s="84"/>
      <c r="W3100" s="84"/>
      <c r="X3100" s="84"/>
      <c r="Y3100" s="84"/>
      <c r="Z3100" s="85" t="str">
        <f>TEXT(AA3100+AB3100+AC3100,"#,##0")</f>
        <v>3,773,984</v>
      </c>
      <c r="AA3100" s="86">
        <f>TRUNC(AA3101+AA3102+AA3103+AA3104+AA3105+AA3106+AA3107+AA3108+AA3109)</f>
        <v>234476</v>
      </c>
      <c r="AB3100" s="86">
        <f>TRUNC(AB3101+AB3102+AB3103+AB3104+AB3105+AB3106+AB3107+AB3108+AB3109)</f>
        <v>1181660</v>
      </c>
      <c r="AC3100" s="86">
        <f>TRUNC(AC3101+AC3102+AC3103+AC3104+AC3105+AC3106+AC3107+AC3108+AC3109)</f>
        <v>2357848</v>
      </c>
      <c r="AD3100" s="87"/>
    </row>
    <row r="3101" spans="2:30" ht="19.7" customHeight="1">
      <c r="B3101" s="88" t="s">
        <v>592</v>
      </c>
      <c r="C3101" s="89" t="s">
        <v>4</v>
      </c>
      <c r="D3101" s="471">
        <v>15542840000</v>
      </c>
      <c r="E3101" s="471"/>
      <c r="F3101" s="471"/>
      <c r="G3101" s="471"/>
      <c r="H3101" s="471"/>
      <c r="I3101" s="471" t="s">
        <v>605</v>
      </c>
      <c r="J3101" s="471"/>
      <c r="K3101" s="471">
        <v>1517</v>
      </c>
      <c r="L3101" s="471"/>
      <c r="M3101" s="471"/>
      <c r="N3101" s="84" t="s">
        <v>594</v>
      </c>
      <c r="O3101" s="471" t="s">
        <v>595</v>
      </c>
      <c r="P3101" s="471"/>
      <c r="Q3101" s="471"/>
      <c r="R3101" s="84"/>
      <c r="S3101" s="84"/>
      <c r="T3101" s="84"/>
      <c r="U3101" s="84"/>
      <c r="V3101" s="84"/>
      <c r="W3101" s="84"/>
      <c r="X3101" s="84"/>
      <c r="Y3101" s="84"/>
      <c r="Z3101" s="90"/>
      <c r="AA3101" s="91"/>
      <c r="AB3101" s="91"/>
      <c r="AC3101" s="91">
        <f>TRUNC(D3101*K3101*0.0000001,0)</f>
        <v>2357848</v>
      </c>
      <c r="AD3101" s="92" t="s">
        <v>4</v>
      </c>
    </row>
    <row r="3102" spans="2:30" ht="19.7" customHeight="1">
      <c r="B3102" s="88" t="s">
        <v>596</v>
      </c>
      <c r="C3102" s="89" t="s">
        <v>597</v>
      </c>
      <c r="D3102" s="470">
        <v>789.88</v>
      </c>
      <c r="E3102" s="471"/>
      <c r="F3102" s="471"/>
      <c r="G3102" s="471"/>
      <c r="H3102" s="84" t="s">
        <v>598</v>
      </c>
      <c r="I3102" s="84" t="s">
        <v>594</v>
      </c>
      <c r="J3102" s="471">
        <f>[186]자재단가!R6</f>
        <v>1496</v>
      </c>
      <c r="K3102" s="471"/>
      <c r="L3102" s="471"/>
      <c r="M3102" s="471"/>
      <c r="N3102" s="84"/>
      <c r="O3102" s="84"/>
      <c r="P3102" s="84"/>
      <c r="Q3102" s="84"/>
      <c r="R3102" s="84"/>
      <c r="S3102" s="84"/>
      <c r="T3102" s="84"/>
      <c r="U3102" s="84"/>
      <c r="V3102" s="84"/>
      <c r="W3102" s="84"/>
      <c r="X3102" s="84"/>
      <c r="Y3102" s="84"/>
      <c r="Z3102" s="90"/>
      <c r="AA3102" s="91"/>
      <c r="AB3102" s="91">
        <f>TRUNC(D3102*J3102,0)</f>
        <v>1181660</v>
      </c>
      <c r="AC3102" s="91"/>
      <c r="AD3102" s="92" t="s">
        <v>4</v>
      </c>
    </row>
    <row r="3103" spans="2:30" ht="19.7" customHeight="1">
      <c r="B3103" s="101" t="s">
        <v>1448</v>
      </c>
      <c r="C3103" s="102" t="s">
        <v>4</v>
      </c>
      <c r="D3103" s="478">
        <v>1</v>
      </c>
      <c r="E3103" s="477"/>
      <c r="F3103" s="477"/>
      <c r="G3103" s="103" t="s">
        <v>98</v>
      </c>
      <c r="H3103" s="103" t="s">
        <v>594</v>
      </c>
      <c r="I3103" s="477">
        <f>[186]노임단가!L62</f>
        <v>119215</v>
      </c>
      <c r="J3103" s="477"/>
      <c r="K3103" s="477"/>
      <c r="L3103" s="477"/>
      <c r="M3103" s="103" t="s">
        <v>594</v>
      </c>
      <c r="N3103" s="477" t="s">
        <v>603</v>
      </c>
      <c r="O3103" s="477"/>
      <c r="P3103" s="477"/>
      <c r="Q3103" s="477"/>
      <c r="R3103" s="477"/>
      <c r="S3103" s="477"/>
      <c r="T3103" s="477"/>
      <c r="U3103" s="477"/>
      <c r="V3103" s="477"/>
      <c r="W3103" s="103"/>
      <c r="X3103" s="103"/>
      <c r="Y3103" s="103"/>
      <c r="Z3103" s="104"/>
      <c r="AA3103" s="105">
        <f>TRUNC(D3103*I3103*[186]기계경비적용기준!E18,0)</f>
        <v>24836</v>
      </c>
      <c r="AB3103" s="105"/>
      <c r="AC3103" s="105"/>
      <c r="AD3103" s="106" t="s">
        <v>4</v>
      </c>
    </row>
    <row r="3104" spans="2:30" ht="19.7" customHeight="1">
      <c r="B3104" s="88" t="s">
        <v>1451</v>
      </c>
      <c r="C3104" s="89" t="s">
        <v>4</v>
      </c>
      <c r="D3104" s="472">
        <v>3</v>
      </c>
      <c r="E3104" s="471"/>
      <c r="F3104" s="471"/>
      <c r="G3104" s="84" t="s">
        <v>98</v>
      </c>
      <c r="H3104" s="84" t="s">
        <v>594</v>
      </c>
      <c r="I3104" s="471">
        <f>[186]노임단가!L66</f>
        <v>98299</v>
      </c>
      <c r="J3104" s="471"/>
      <c r="K3104" s="471"/>
      <c r="L3104" s="471"/>
      <c r="M3104" s="84" t="s">
        <v>594</v>
      </c>
      <c r="N3104" s="471" t="s">
        <v>603</v>
      </c>
      <c r="O3104" s="471"/>
      <c r="P3104" s="471"/>
      <c r="Q3104" s="471"/>
      <c r="R3104" s="471"/>
      <c r="S3104" s="471"/>
      <c r="T3104" s="471"/>
      <c r="U3104" s="471"/>
      <c r="V3104" s="471"/>
      <c r="W3104" s="84"/>
      <c r="X3104" s="84"/>
      <c r="Y3104" s="84"/>
      <c r="Z3104" s="90"/>
      <c r="AA3104" s="91">
        <f>TRUNC(D3104*I3104*[186]기계경비적용기준!E18,0)</f>
        <v>61436</v>
      </c>
      <c r="AB3104" s="91"/>
      <c r="AC3104" s="91"/>
      <c r="AD3104" s="92" t="s">
        <v>4</v>
      </c>
    </row>
    <row r="3105" spans="2:30" ht="19.7" customHeight="1">
      <c r="B3105" s="88" t="s">
        <v>1504</v>
      </c>
      <c r="C3105" s="89" t="s">
        <v>4</v>
      </c>
      <c r="D3105" s="472">
        <v>1</v>
      </c>
      <c r="E3105" s="471"/>
      <c r="F3105" s="471"/>
      <c r="G3105" s="84" t="s">
        <v>98</v>
      </c>
      <c r="H3105" s="84" t="s">
        <v>594</v>
      </c>
      <c r="I3105" s="471">
        <f>[186]노임단가!L65</f>
        <v>98825</v>
      </c>
      <c r="J3105" s="471"/>
      <c r="K3105" s="471"/>
      <c r="L3105" s="471"/>
      <c r="M3105" s="84" t="s">
        <v>594</v>
      </c>
      <c r="N3105" s="471" t="s">
        <v>603</v>
      </c>
      <c r="O3105" s="471"/>
      <c r="P3105" s="471"/>
      <c r="Q3105" s="471"/>
      <c r="R3105" s="471"/>
      <c r="S3105" s="471"/>
      <c r="T3105" s="471"/>
      <c r="U3105" s="471"/>
      <c r="V3105" s="471"/>
      <c r="W3105" s="84"/>
      <c r="X3105" s="84"/>
      <c r="Y3105" s="84"/>
      <c r="Z3105" s="90"/>
      <c r="AA3105" s="91">
        <f>TRUNC(D3105*I3105*[186]기계경비적용기준!E18,0)</f>
        <v>20588</v>
      </c>
      <c r="AB3105" s="91"/>
      <c r="AC3105" s="91"/>
      <c r="AD3105" s="92" t="s">
        <v>4</v>
      </c>
    </row>
    <row r="3106" spans="2:30" ht="19.7" customHeight="1">
      <c r="B3106" s="88" t="s">
        <v>118</v>
      </c>
      <c r="C3106" s="89" t="s">
        <v>4</v>
      </c>
      <c r="D3106" s="472">
        <v>1</v>
      </c>
      <c r="E3106" s="471"/>
      <c r="F3106" s="471"/>
      <c r="G3106" s="84" t="s">
        <v>98</v>
      </c>
      <c r="H3106" s="84" t="s">
        <v>594</v>
      </c>
      <c r="I3106" s="471">
        <f>[186]노임단가!L10</f>
        <v>126924</v>
      </c>
      <c r="J3106" s="471"/>
      <c r="K3106" s="471"/>
      <c r="L3106" s="471"/>
      <c r="M3106" s="84" t="s">
        <v>594</v>
      </c>
      <c r="N3106" s="471" t="s">
        <v>603</v>
      </c>
      <c r="O3106" s="471"/>
      <c r="P3106" s="471"/>
      <c r="Q3106" s="471"/>
      <c r="R3106" s="471"/>
      <c r="S3106" s="471"/>
      <c r="T3106" s="471"/>
      <c r="U3106" s="471"/>
      <c r="V3106" s="471"/>
      <c r="W3106" s="84"/>
      <c r="X3106" s="84"/>
      <c r="Y3106" s="84"/>
      <c r="Z3106" s="90"/>
      <c r="AA3106" s="91">
        <f>TRUNC(D3106*I3106*[186]기계경비적용기준!E18,0)</f>
        <v>26442</v>
      </c>
      <c r="AB3106" s="91"/>
      <c r="AC3106" s="91"/>
      <c r="AD3106" s="92" t="s">
        <v>4</v>
      </c>
    </row>
    <row r="3107" spans="2:30" ht="19.7" customHeight="1">
      <c r="B3107" s="88" t="s">
        <v>208</v>
      </c>
      <c r="C3107" s="89" t="s">
        <v>4</v>
      </c>
      <c r="D3107" s="472">
        <v>1</v>
      </c>
      <c r="E3107" s="471"/>
      <c r="F3107" s="471"/>
      <c r="G3107" s="84" t="s">
        <v>98</v>
      </c>
      <c r="H3107" s="84" t="s">
        <v>594</v>
      </c>
      <c r="I3107" s="471">
        <f>[186]노임단가!L98</f>
        <v>139784</v>
      </c>
      <c r="J3107" s="471"/>
      <c r="K3107" s="471"/>
      <c r="L3107" s="471"/>
      <c r="M3107" s="84" t="s">
        <v>594</v>
      </c>
      <c r="N3107" s="471" t="s">
        <v>603</v>
      </c>
      <c r="O3107" s="471"/>
      <c r="P3107" s="471"/>
      <c r="Q3107" s="471"/>
      <c r="R3107" s="471"/>
      <c r="S3107" s="471"/>
      <c r="T3107" s="471"/>
      <c r="U3107" s="471"/>
      <c r="V3107" s="471"/>
      <c r="W3107" s="84"/>
      <c r="X3107" s="84"/>
      <c r="Y3107" s="84"/>
      <c r="Z3107" s="90"/>
      <c r="AA3107" s="91">
        <f>TRUNC(D3107*I3107*[186]기계경비적용기준!E18,0)</f>
        <v>29121</v>
      </c>
      <c r="AB3107" s="91"/>
      <c r="AC3107" s="91"/>
      <c r="AD3107" s="92" t="s">
        <v>4</v>
      </c>
    </row>
    <row r="3108" spans="2:30" ht="19.7" customHeight="1">
      <c r="B3108" s="88" t="s">
        <v>240</v>
      </c>
      <c r="C3108" s="89" t="s">
        <v>4</v>
      </c>
      <c r="D3108" s="472">
        <v>1</v>
      </c>
      <c r="E3108" s="471"/>
      <c r="F3108" s="471"/>
      <c r="G3108" s="84" t="s">
        <v>98</v>
      </c>
      <c r="H3108" s="84" t="s">
        <v>594</v>
      </c>
      <c r="I3108" s="471">
        <f>[186]노임단가!L61</f>
        <v>95011</v>
      </c>
      <c r="J3108" s="471"/>
      <c r="K3108" s="471"/>
      <c r="L3108" s="471"/>
      <c r="M3108" s="84" t="s">
        <v>594</v>
      </c>
      <c r="N3108" s="471" t="s">
        <v>603</v>
      </c>
      <c r="O3108" s="471"/>
      <c r="P3108" s="471"/>
      <c r="Q3108" s="471"/>
      <c r="R3108" s="471"/>
      <c r="S3108" s="471"/>
      <c r="T3108" s="471"/>
      <c r="U3108" s="471"/>
      <c r="V3108" s="471"/>
      <c r="W3108" s="84"/>
      <c r="X3108" s="84"/>
      <c r="Y3108" s="84"/>
      <c r="Z3108" s="90"/>
      <c r="AA3108" s="91">
        <f>TRUNC(D3108*I3108*[186]기계경비적용기준!E18,0)</f>
        <v>19793</v>
      </c>
      <c r="AB3108" s="91"/>
      <c r="AC3108" s="91"/>
      <c r="AD3108" s="92" t="s">
        <v>4</v>
      </c>
    </row>
    <row r="3109" spans="2:30" ht="19.7" customHeight="1">
      <c r="B3109" s="88" t="s">
        <v>1767</v>
      </c>
      <c r="C3109" s="89" t="s">
        <v>4</v>
      </c>
      <c r="D3109" s="472">
        <v>3</v>
      </c>
      <c r="E3109" s="471"/>
      <c r="F3109" s="471"/>
      <c r="G3109" s="84" t="s">
        <v>98</v>
      </c>
      <c r="H3109" s="84" t="s">
        <v>594</v>
      </c>
      <c r="I3109" s="471">
        <f>[186]노임단가!L67</f>
        <v>83617</v>
      </c>
      <c r="J3109" s="471"/>
      <c r="K3109" s="471"/>
      <c r="L3109" s="471"/>
      <c r="M3109" s="84" t="s">
        <v>594</v>
      </c>
      <c r="N3109" s="471" t="s">
        <v>603</v>
      </c>
      <c r="O3109" s="471"/>
      <c r="P3109" s="471"/>
      <c r="Q3109" s="471"/>
      <c r="R3109" s="471"/>
      <c r="S3109" s="471"/>
      <c r="T3109" s="471"/>
      <c r="U3109" s="471"/>
      <c r="V3109" s="471"/>
      <c r="W3109" s="84"/>
      <c r="X3109" s="84"/>
      <c r="Y3109" s="84"/>
      <c r="Z3109" s="90"/>
      <c r="AA3109" s="91">
        <f>TRUNC(D3109*I3109*[186]기계경비적용기준!E18,0)</f>
        <v>52260</v>
      </c>
      <c r="AB3109" s="91"/>
      <c r="AC3109" s="91"/>
      <c r="AD3109" s="92" t="s">
        <v>4</v>
      </c>
    </row>
    <row r="3110" spans="2:30" ht="19.7" customHeight="1">
      <c r="B3110" s="88" t="s">
        <v>4</v>
      </c>
      <c r="C3110" s="89" t="s">
        <v>4</v>
      </c>
      <c r="D3110" s="84"/>
      <c r="E3110" s="84"/>
      <c r="F3110" s="84"/>
      <c r="G3110" s="84"/>
      <c r="H3110" s="84"/>
      <c r="I3110" s="84"/>
      <c r="J3110" s="84"/>
      <c r="K3110" s="84"/>
      <c r="L3110" s="84"/>
      <c r="M3110" s="84"/>
      <c r="N3110" s="84"/>
      <c r="O3110" s="84"/>
      <c r="P3110" s="84"/>
      <c r="Q3110" s="84"/>
      <c r="R3110" s="84"/>
      <c r="S3110" s="84"/>
      <c r="T3110" s="84"/>
      <c r="U3110" s="84"/>
      <c r="V3110" s="84"/>
      <c r="W3110" s="84"/>
      <c r="X3110" s="84"/>
      <c r="Y3110" s="84"/>
      <c r="Z3110" s="90"/>
      <c r="AA3110" s="91"/>
      <c r="AB3110" s="91"/>
      <c r="AC3110" s="91"/>
      <c r="AD3110" s="92" t="s">
        <v>4</v>
      </c>
    </row>
    <row r="3111" spans="2:30" ht="19.7" customHeight="1">
      <c r="B3111" s="82" t="s">
        <v>1782</v>
      </c>
      <c r="C3111" s="83" t="s">
        <v>1783</v>
      </c>
      <c r="D3111" s="84"/>
      <c r="E3111" s="84"/>
      <c r="F3111" s="84"/>
      <c r="G3111" s="84"/>
      <c r="H3111" s="84"/>
      <c r="I3111" s="84"/>
      <c r="J3111" s="84"/>
      <c r="K3111" s="84"/>
      <c r="L3111" s="84"/>
      <c r="M3111" s="84"/>
      <c r="N3111" s="84"/>
      <c r="O3111" s="84"/>
      <c r="P3111" s="84"/>
      <c r="Q3111" s="84"/>
      <c r="R3111" s="84"/>
      <c r="S3111" s="84"/>
      <c r="T3111" s="84"/>
      <c r="U3111" s="84"/>
      <c r="V3111" s="84"/>
      <c r="W3111" s="84"/>
      <c r="X3111" s="84"/>
      <c r="Y3111" s="84"/>
      <c r="Z3111" s="85" t="str">
        <f>TEXT(AA3111+AB3111+AC3111,"#,##0")</f>
        <v>394,784</v>
      </c>
      <c r="AA3111" s="86">
        <f>TRUNC(AA3112+AA3113+AA3114+AA3115+AA3116+AA3117)</f>
        <v>323372</v>
      </c>
      <c r="AB3111" s="86">
        <f>TRUNC(AB3112+AB3113+AB3114+AB3115+AB3116+AB3117)</f>
        <v>45956</v>
      </c>
      <c r="AC3111" s="86">
        <f>TRUNC(AC3112+AC3113+AC3114+AC3115+AC3116+AC3117)</f>
        <v>25456</v>
      </c>
      <c r="AD3111" s="87"/>
    </row>
    <row r="3112" spans="2:30" ht="19.7" customHeight="1">
      <c r="B3112" s="88" t="s">
        <v>592</v>
      </c>
      <c r="C3112" s="89" t="s">
        <v>1784</v>
      </c>
      <c r="D3112" s="471">
        <v>22364</v>
      </c>
      <c r="E3112" s="471"/>
      <c r="F3112" s="471"/>
      <c r="G3112" s="471"/>
      <c r="H3112" s="471"/>
      <c r="I3112" s="471" t="s">
        <v>593</v>
      </c>
      <c r="J3112" s="471"/>
      <c r="K3112" s="476">
        <f>[186]기계경비적용기준!D7</f>
        <v>1153.3</v>
      </c>
      <c r="L3112" s="471"/>
      <c r="M3112" s="471"/>
      <c r="N3112" s="84" t="s">
        <v>594</v>
      </c>
      <c r="O3112" s="471">
        <v>9870</v>
      </c>
      <c r="P3112" s="471"/>
      <c r="Q3112" s="471"/>
      <c r="R3112" s="84" t="s">
        <v>594</v>
      </c>
      <c r="S3112" s="471" t="s">
        <v>595</v>
      </c>
      <c r="T3112" s="471"/>
      <c r="U3112" s="471"/>
      <c r="V3112" s="84"/>
      <c r="W3112" s="84"/>
      <c r="X3112" s="84"/>
      <c r="Y3112" s="84"/>
      <c r="Z3112" s="90"/>
      <c r="AA3112" s="91"/>
      <c r="AB3112" s="91"/>
      <c r="AC3112" s="91">
        <f>TRUNC(TRUNC(D3112*K3112)/1000) * 1000*O3112*0.0000001</f>
        <v>25456.703999999998</v>
      </c>
      <c r="AD3112" s="92" t="s">
        <v>4</v>
      </c>
    </row>
    <row r="3113" spans="2:30" ht="19.7" customHeight="1">
      <c r="B3113" s="88" t="s">
        <v>596</v>
      </c>
      <c r="C3113" s="89" t="s">
        <v>597</v>
      </c>
      <c r="D3113" s="470">
        <v>19.2</v>
      </c>
      <c r="E3113" s="471"/>
      <c r="F3113" s="471"/>
      <c r="G3113" s="471"/>
      <c r="H3113" s="84" t="s">
        <v>598</v>
      </c>
      <c r="I3113" s="84" t="s">
        <v>594</v>
      </c>
      <c r="J3113" s="471">
        <f>[186]자재단가!R6</f>
        <v>1496</v>
      </c>
      <c r="K3113" s="471"/>
      <c r="L3113" s="471"/>
      <c r="M3113" s="471"/>
      <c r="N3113" s="84"/>
      <c r="O3113" s="84"/>
      <c r="P3113" s="84"/>
      <c r="Q3113" s="84"/>
      <c r="R3113" s="84"/>
      <c r="S3113" s="84"/>
      <c r="T3113" s="84"/>
      <c r="U3113" s="84"/>
      <c r="V3113" s="84"/>
      <c r="W3113" s="84"/>
      <c r="X3113" s="84"/>
      <c r="Y3113" s="84"/>
      <c r="Z3113" s="90"/>
      <c r="AA3113" s="91"/>
      <c r="AB3113" s="91">
        <f>TRUNC(D3113*J3113,0)</f>
        <v>28723</v>
      </c>
      <c r="AC3113" s="91"/>
      <c r="AD3113" s="92" t="s">
        <v>4</v>
      </c>
    </row>
    <row r="3114" spans="2:30" ht="19.7" customHeight="1">
      <c r="B3114" s="88" t="s">
        <v>1785</v>
      </c>
      <c r="C3114" s="89" t="s">
        <v>600</v>
      </c>
      <c r="D3114" s="470">
        <v>60</v>
      </c>
      <c r="E3114" s="471"/>
      <c r="F3114" s="471"/>
      <c r="G3114" s="471"/>
      <c r="H3114" s="84" t="s">
        <v>601</v>
      </c>
      <c r="I3114" s="84" t="s">
        <v>594</v>
      </c>
      <c r="J3114" s="471">
        <f>AB3113</f>
        <v>28723</v>
      </c>
      <c r="K3114" s="471"/>
      <c r="L3114" s="471"/>
      <c r="M3114" s="471"/>
      <c r="N3114" s="84"/>
      <c r="O3114" s="84"/>
      <c r="P3114" s="84"/>
      <c r="Q3114" s="84"/>
      <c r="R3114" s="84"/>
      <c r="S3114" s="84"/>
      <c r="T3114" s="84"/>
      <c r="U3114" s="84"/>
      <c r="V3114" s="84"/>
      <c r="W3114" s="84"/>
      <c r="X3114" s="84"/>
      <c r="Y3114" s="84"/>
      <c r="Z3114" s="90"/>
      <c r="AA3114" s="91"/>
      <c r="AB3114" s="91">
        <f>TRUNC(D3114/100*J3114,0)</f>
        <v>17233</v>
      </c>
      <c r="AC3114" s="91"/>
      <c r="AD3114" s="92" t="s">
        <v>4</v>
      </c>
    </row>
    <row r="3115" spans="2:30" ht="19.7" customHeight="1">
      <c r="B3115" s="88" t="s">
        <v>1786</v>
      </c>
      <c r="C3115" s="89" t="s">
        <v>4</v>
      </c>
      <c r="D3115" s="472">
        <v>1</v>
      </c>
      <c r="E3115" s="471"/>
      <c r="F3115" s="471"/>
      <c r="G3115" s="84" t="s">
        <v>98</v>
      </c>
      <c r="H3115" s="84" t="s">
        <v>594</v>
      </c>
      <c r="I3115" s="471">
        <f>[186]노임단가!L26</f>
        <v>142472</v>
      </c>
      <c r="J3115" s="471"/>
      <c r="K3115" s="471"/>
      <c r="L3115" s="471"/>
      <c r="M3115" s="84" t="s">
        <v>594</v>
      </c>
      <c r="N3115" s="471" t="s">
        <v>1787</v>
      </c>
      <c r="O3115" s="471"/>
      <c r="P3115" s="471"/>
      <c r="Q3115" s="471"/>
      <c r="R3115" s="471"/>
      <c r="S3115" s="471"/>
      <c r="T3115" s="471"/>
      <c r="U3115" s="471"/>
      <c r="V3115" s="471"/>
      <c r="W3115" s="84"/>
      <c r="X3115" s="84"/>
      <c r="Y3115" s="84"/>
      <c r="Z3115" s="90"/>
      <c r="AA3115" s="91">
        <f>TRUNC(D3115*I3115*[186]기계경비적용기준!E22,0)</f>
        <v>142472</v>
      </c>
      <c r="AB3115" s="91"/>
      <c r="AC3115" s="91"/>
      <c r="AD3115" s="92" t="s">
        <v>4</v>
      </c>
    </row>
    <row r="3116" spans="2:30" ht="19.7" customHeight="1">
      <c r="B3116" s="88" t="s">
        <v>226</v>
      </c>
      <c r="C3116" s="89" t="s">
        <v>4</v>
      </c>
      <c r="D3116" s="472">
        <v>1</v>
      </c>
      <c r="E3116" s="471"/>
      <c r="F3116" s="471"/>
      <c r="G3116" s="84" t="s">
        <v>98</v>
      </c>
      <c r="H3116" s="84" t="s">
        <v>594</v>
      </c>
      <c r="I3116" s="471">
        <f>[186]노임단가!L7</f>
        <v>97283</v>
      </c>
      <c r="J3116" s="471"/>
      <c r="K3116" s="471"/>
      <c r="L3116" s="471"/>
      <c r="M3116" s="84" t="s">
        <v>594</v>
      </c>
      <c r="N3116" s="471" t="s">
        <v>1787</v>
      </c>
      <c r="O3116" s="471"/>
      <c r="P3116" s="471"/>
      <c r="Q3116" s="471"/>
      <c r="R3116" s="471"/>
      <c r="S3116" s="471"/>
      <c r="T3116" s="471"/>
      <c r="U3116" s="471"/>
      <c r="V3116" s="471"/>
      <c r="W3116" s="84"/>
      <c r="X3116" s="84"/>
      <c r="Y3116" s="84"/>
      <c r="Z3116" s="90"/>
      <c r="AA3116" s="91">
        <f>TRUNC(D3116*I3116*[186]기계경비적용기준!E22,0)</f>
        <v>97283</v>
      </c>
      <c r="AB3116" s="91"/>
      <c r="AC3116" s="91"/>
      <c r="AD3116" s="92" t="s">
        <v>4</v>
      </c>
    </row>
    <row r="3117" spans="2:30" ht="19.7" customHeight="1">
      <c r="B3117" s="88" t="s">
        <v>1788</v>
      </c>
      <c r="C3117" s="89" t="s">
        <v>4</v>
      </c>
      <c r="D3117" s="472">
        <v>1</v>
      </c>
      <c r="E3117" s="471"/>
      <c r="F3117" s="471"/>
      <c r="G3117" s="84" t="s">
        <v>98</v>
      </c>
      <c r="H3117" s="84" t="s">
        <v>594</v>
      </c>
      <c r="I3117" s="471">
        <f>[186]노임단가!L67</f>
        <v>83617</v>
      </c>
      <c r="J3117" s="471"/>
      <c r="K3117" s="471"/>
      <c r="L3117" s="471"/>
      <c r="M3117" s="84" t="s">
        <v>594</v>
      </c>
      <c r="N3117" s="471" t="s">
        <v>1787</v>
      </c>
      <c r="O3117" s="471"/>
      <c r="P3117" s="471"/>
      <c r="Q3117" s="471"/>
      <c r="R3117" s="471"/>
      <c r="S3117" s="471"/>
      <c r="T3117" s="471"/>
      <c r="U3117" s="471"/>
      <c r="V3117" s="471"/>
      <c r="W3117" s="84"/>
      <c r="X3117" s="84"/>
      <c r="Y3117" s="84"/>
      <c r="Z3117" s="90"/>
      <c r="AA3117" s="91">
        <f>TRUNC(D3117*I3117*[186]기계경비적용기준!E22,0)</f>
        <v>83617</v>
      </c>
      <c r="AB3117" s="91"/>
      <c r="AC3117" s="91"/>
      <c r="AD3117" s="92" t="s">
        <v>4</v>
      </c>
    </row>
    <row r="3118" spans="2:30" ht="19.7" customHeight="1">
      <c r="B3118" s="88" t="s">
        <v>4</v>
      </c>
      <c r="C3118" s="89" t="s">
        <v>4</v>
      </c>
      <c r="D3118" s="84"/>
      <c r="E3118" s="84"/>
      <c r="F3118" s="84"/>
      <c r="G3118" s="84"/>
      <c r="H3118" s="84"/>
      <c r="I3118" s="84"/>
      <c r="J3118" s="84"/>
      <c r="K3118" s="84"/>
      <c r="L3118" s="84"/>
      <c r="M3118" s="84"/>
      <c r="N3118" s="84"/>
      <c r="O3118" s="84"/>
      <c r="P3118" s="84"/>
      <c r="Q3118" s="84"/>
      <c r="R3118" s="84"/>
      <c r="S3118" s="84"/>
      <c r="T3118" s="84"/>
      <c r="U3118" s="84"/>
      <c r="V3118" s="84"/>
      <c r="W3118" s="84"/>
      <c r="X3118" s="84"/>
      <c r="Y3118" s="84"/>
      <c r="Z3118" s="90"/>
      <c r="AA3118" s="91"/>
      <c r="AB3118" s="91"/>
      <c r="AC3118" s="91"/>
      <c r="AD3118" s="92" t="s">
        <v>4</v>
      </c>
    </row>
    <row r="3119" spans="2:30" ht="19.7" customHeight="1">
      <c r="B3119" s="82" t="s">
        <v>1789</v>
      </c>
      <c r="C3119" s="83" t="s">
        <v>1790</v>
      </c>
      <c r="D3119" s="84"/>
      <c r="E3119" s="84"/>
      <c r="F3119" s="84"/>
      <c r="G3119" s="84"/>
      <c r="H3119" s="84"/>
      <c r="I3119" s="84"/>
      <c r="J3119" s="84"/>
      <c r="K3119" s="84"/>
      <c r="L3119" s="84"/>
      <c r="M3119" s="84"/>
      <c r="N3119" s="84"/>
      <c r="O3119" s="84"/>
      <c r="P3119" s="84"/>
      <c r="Q3119" s="84"/>
      <c r="R3119" s="84"/>
      <c r="S3119" s="84"/>
      <c r="T3119" s="84"/>
      <c r="U3119" s="84"/>
      <c r="V3119" s="84"/>
      <c r="W3119" s="84"/>
      <c r="X3119" s="84"/>
      <c r="Y3119" s="84"/>
      <c r="Z3119" s="85" t="str">
        <f>TEXT(AA3119+AB3119+AC3119,"#,##0")</f>
        <v>69,597</v>
      </c>
      <c r="AA3119" s="86">
        <f>TRUNC(AA3120)</f>
        <v>0</v>
      </c>
      <c r="AB3119" s="86">
        <f>TRUNC(AB3120)</f>
        <v>0</v>
      </c>
      <c r="AC3119" s="86">
        <f>TRUNC(AC3120)</f>
        <v>69597</v>
      </c>
      <c r="AD3119" s="87"/>
    </row>
    <row r="3120" spans="2:30" ht="19.7" customHeight="1">
      <c r="B3120" s="88" t="s">
        <v>673</v>
      </c>
      <c r="C3120" s="89" t="s">
        <v>4</v>
      </c>
      <c r="D3120" s="471">
        <v>458781000</v>
      </c>
      <c r="E3120" s="471"/>
      <c r="F3120" s="471"/>
      <c r="G3120" s="471"/>
      <c r="H3120" s="471"/>
      <c r="I3120" s="471" t="s">
        <v>605</v>
      </c>
      <c r="J3120" s="471"/>
      <c r="K3120" s="471">
        <v>1517</v>
      </c>
      <c r="L3120" s="471"/>
      <c r="M3120" s="471"/>
      <c r="N3120" s="84" t="s">
        <v>594</v>
      </c>
      <c r="O3120" s="471" t="s">
        <v>595</v>
      </c>
      <c r="P3120" s="471"/>
      <c r="Q3120" s="471"/>
      <c r="R3120" s="84"/>
      <c r="S3120" s="84"/>
      <c r="T3120" s="84"/>
      <c r="U3120" s="84"/>
      <c r="V3120" s="84"/>
      <c r="W3120" s="84"/>
      <c r="X3120" s="84"/>
      <c r="Y3120" s="84"/>
      <c r="Z3120" s="90"/>
      <c r="AA3120" s="91"/>
      <c r="AB3120" s="91"/>
      <c r="AC3120" s="91">
        <f>TRUNC(D3120*K3120*0.0000001,0)</f>
        <v>69597</v>
      </c>
      <c r="AD3120" s="92" t="s">
        <v>4</v>
      </c>
    </row>
    <row r="3121" spans="2:30" ht="19.7" customHeight="1">
      <c r="B3121" s="88" t="s">
        <v>4</v>
      </c>
      <c r="C3121" s="89" t="s">
        <v>4</v>
      </c>
      <c r="D3121" s="84"/>
      <c r="E3121" s="84"/>
      <c r="F3121" s="84"/>
      <c r="G3121" s="84"/>
      <c r="H3121" s="84"/>
      <c r="I3121" s="84"/>
      <c r="J3121" s="84"/>
      <c r="K3121" s="84"/>
      <c r="L3121" s="84"/>
      <c r="M3121" s="84"/>
      <c r="N3121" s="84"/>
      <c r="O3121" s="84"/>
      <c r="P3121" s="84"/>
      <c r="Q3121" s="84"/>
      <c r="R3121" s="84"/>
      <c r="S3121" s="84"/>
      <c r="T3121" s="84"/>
      <c r="U3121" s="84"/>
      <c r="V3121" s="84"/>
      <c r="W3121" s="84"/>
      <c r="X3121" s="84"/>
      <c r="Y3121" s="84"/>
      <c r="Z3121" s="90"/>
      <c r="AA3121" s="91"/>
      <c r="AB3121" s="91"/>
      <c r="AC3121" s="91"/>
      <c r="AD3121" s="92" t="s">
        <v>4</v>
      </c>
    </row>
    <row r="3122" spans="2:30" ht="19.7" customHeight="1">
      <c r="B3122" s="82" t="s">
        <v>1791</v>
      </c>
      <c r="C3122" s="83" t="s">
        <v>1792</v>
      </c>
      <c r="D3122" s="84"/>
      <c r="E3122" s="84"/>
      <c r="F3122" s="84"/>
      <c r="G3122" s="84"/>
      <c r="H3122" s="84"/>
      <c r="I3122" s="84"/>
      <c r="J3122" s="84"/>
      <c r="K3122" s="84"/>
      <c r="L3122" s="84"/>
      <c r="M3122" s="84"/>
      <c r="N3122" s="84"/>
      <c r="O3122" s="84"/>
      <c r="P3122" s="84"/>
      <c r="Q3122" s="84"/>
      <c r="R3122" s="84"/>
      <c r="S3122" s="84"/>
      <c r="T3122" s="84"/>
      <c r="U3122" s="84"/>
      <c r="V3122" s="84"/>
      <c r="W3122" s="84"/>
      <c r="X3122" s="84"/>
      <c r="Y3122" s="84"/>
      <c r="Z3122" s="85" t="str">
        <f>TEXT(AA3122+AB3122+AC3122,"#,##0")</f>
        <v>8,557</v>
      </c>
      <c r="AA3122" s="86">
        <f>TRUNC(AA3123)</f>
        <v>0</v>
      </c>
      <c r="AB3122" s="86">
        <f>TRUNC(AB3123)</f>
        <v>0</v>
      </c>
      <c r="AC3122" s="86">
        <f>TRUNC(AC3123)</f>
        <v>8557</v>
      </c>
      <c r="AD3122" s="87"/>
    </row>
    <row r="3123" spans="2:30" ht="19.7" customHeight="1">
      <c r="B3123" s="88" t="s">
        <v>592</v>
      </c>
      <c r="C3123" s="89" t="s">
        <v>4</v>
      </c>
      <c r="D3123" s="471">
        <v>11880000</v>
      </c>
      <c r="E3123" s="471"/>
      <c r="F3123" s="471"/>
      <c r="G3123" s="471"/>
      <c r="H3123" s="471"/>
      <c r="I3123" s="471" t="s">
        <v>605</v>
      </c>
      <c r="J3123" s="471"/>
      <c r="K3123" s="471">
        <v>7203</v>
      </c>
      <c r="L3123" s="471"/>
      <c r="M3123" s="471"/>
      <c r="N3123" s="84" t="s">
        <v>594</v>
      </c>
      <c r="O3123" s="471" t="s">
        <v>595</v>
      </c>
      <c r="P3123" s="471"/>
      <c r="Q3123" s="471"/>
      <c r="R3123" s="84"/>
      <c r="S3123" s="84"/>
      <c r="T3123" s="84"/>
      <c r="U3123" s="84"/>
      <c r="V3123" s="84"/>
      <c r="W3123" s="84"/>
      <c r="X3123" s="84"/>
      <c r="Y3123" s="84"/>
      <c r="Z3123" s="90"/>
      <c r="AA3123" s="91"/>
      <c r="AB3123" s="91"/>
      <c r="AC3123" s="91">
        <f>TRUNC(D3123*K3123*0.0000001,0)</f>
        <v>8557</v>
      </c>
      <c r="AD3123" s="92" t="s">
        <v>4</v>
      </c>
    </row>
    <row r="3124" spans="2:30" ht="19.7" customHeight="1">
      <c r="B3124" s="88" t="s">
        <v>4</v>
      </c>
      <c r="C3124" s="89" t="s">
        <v>4</v>
      </c>
      <c r="D3124" s="84"/>
      <c r="E3124" s="84"/>
      <c r="F3124" s="84"/>
      <c r="G3124" s="84"/>
      <c r="H3124" s="84"/>
      <c r="I3124" s="84"/>
      <c r="J3124" s="84"/>
      <c r="K3124" s="84"/>
      <c r="L3124" s="84"/>
      <c r="M3124" s="84"/>
      <c r="N3124" s="84"/>
      <c r="O3124" s="84"/>
      <c r="P3124" s="84"/>
      <c r="Q3124" s="84"/>
      <c r="R3124" s="84"/>
      <c r="S3124" s="84"/>
      <c r="T3124" s="84"/>
      <c r="U3124" s="84"/>
      <c r="V3124" s="84"/>
      <c r="W3124" s="84"/>
      <c r="X3124" s="84"/>
      <c r="Y3124" s="84"/>
      <c r="Z3124" s="90"/>
      <c r="AA3124" s="91"/>
      <c r="AB3124" s="91"/>
      <c r="AC3124" s="91"/>
      <c r="AD3124" s="92" t="s">
        <v>4</v>
      </c>
    </row>
    <row r="3125" spans="2:30" ht="19.7" customHeight="1">
      <c r="B3125" s="82" t="s">
        <v>1793</v>
      </c>
      <c r="C3125" s="83" t="s">
        <v>1794</v>
      </c>
      <c r="D3125" s="84"/>
      <c r="E3125" s="84"/>
      <c r="F3125" s="84"/>
      <c r="G3125" s="84"/>
      <c r="H3125" s="84"/>
      <c r="I3125" s="84"/>
      <c r="J3125" s="84"/>
      <c r="K3125" s="84"/>
      <c r="L3125" s="84"/>
      <c r="M3125" s="84"/>
      <c r="N3125" s="84"/>
      <c r="O3125" s="84"/>
      <c r="P3125" s="84"/>
      <c r="Q3125" s="84"/>
      <c r="R3125" s="84"/>
      <c r="S3125" s="84"/>
      <c r="T3125" s="84"/>
      <c r="U3125" s="84"/>
      <c r="V3125" s="84"/>
      <c r="W3125" s="84"/>
      <c r="X3125" s="84"/>
      <c r="Y3125" s="84"/>
      <c r="Z3125" s="85" t="str">
        <f>TEXT(AA3125+AB3125+AC3125,"#,##0")</f>
        <v>11,150</v>
      </c>
      <c r="AA3125" s="86">
        <f>TRUNC(AA3126)</f>
        <v>0</v>
      </c>
      <c r="AB3125" s="86">
        <f>TRUNC(AB3126)</f>
        <v>0</v>
      </c>
      <c r="AC3125" s="86">
        <f>TRUNC(AC3126)</f>
        <v>11150</v>
      </c>
      <c r="AD3125" s="87"/>
    </row>
    <row r="3126" spans="2:30" ht="19.7" customHeight="1">
      <c r="B3126" s="88" t="s">
        <v>592</v>
      </c>
      <c r="C3126" s="89" t="s">
        <v>4</v>
      </c>
      <c r="D3126" s="471">
        <v>15480000</v>
      </c>
      <c r="E3126" s="471"/>
      <c r="F3126" s="471"/>
      <c r="G3126" s="471"/>
      <c r="H3126" s="471"/>
      <c r="I3126" s="471" t="s">
        <v>605</v>
      </c>
      <c r="J3126" s="471"/>
      <c r="K3126" s="471">
        <v>7203</v>
      </c>
      <c r="L3126" s="471"/>
      <c r="M3126" s="471"/>
      <c r="N3126" s="84" t="s">
        <v>594</v>
      </c>
      <c r="O3126" s="471" t="s">
        <v>595</v>
      </c>
      <c r="P3126" s="471"/>
      <c r="Q3126" s="471"/>
      <c r="R3126" s="84"/>
      <c r="S3126" s="84"/>
      <c r="T3126" s="84"/>
      <c r="U3126" s="84"/>
      <c r="V3126" s="84"/>
      <c r="W3126" s="84"/>
      <c r="X3126" s="84"/>
      <c r="Y3126" s="84"/>
      <c r="Z3126" s="90"/>
      <c r="AA3126" s="91"/>
      <c r="AB3126" s="91"/>
      <c r="AC3126" s="91">
        <f>TRUNC(D3126*K3126*0.0000001,0)</f>
        <v>11150</v>
      </c>
      <c r="AD3126" s="92" t="s">
        <v>4</v>
      </c>
    </row>
    <row r="3127" spans="2:30" ht="19.7" customHeight="1">
      <c r="B3127" s="88" t="s">
        <v>4</v>
      </c>
      <c r="C3127" s="89" t="s">
        <v>4</v>
      </c>
      <c r="D3127" s="84"/>
      <c r="E3127" s="84"/>
      <c r="F3127" s="84"/>
      <c r="G3127" s="84"/>
      <c r="H3127" s="84"/>
      <c r="I3127" s="84"/>
      <c r="J3127" s="84"/>
      <c r="K3127" s="84"/>
      <c r="L3127" s="84"/>
      <c r="M3127" s="84"/>
      <c r="N3127" s="84"/>
      <c r="O3127" s="84"/>
      <c r="P3127" s="84"/>
      <c r="Q3127" s="84"/>
      <c r="R3127" s="84"/>
      <c r="S3127" s="84"/>
      <c r="T3127" s="84"/>
      <c r="U3127" s="84"/>
      <c r="V3127" s="84"/>
      <c r="W3127" s="84"/>
      <c r="X3127" s="84"/>
      <c r="Y3127" s="84"/>
      <c r="Z3127" s="90"/>
      <c r="AA3127" s="91"/>
      <c r="AB3127" s="91"/>
      <c r="AC3127" s="91"/>
      <c r="AD3127" s="92" t="s">
        <v>4</v>
      </c>
    </row>
    <row r="3128" spans="2:30" ht="19.7" customHeight="1">
      <c r="B3128" s="82" t="s">
        <v>1795</v>
      </c>
      <c r="C3128" s="83" t="s">
        <v>1796</v>
      </c>
      <c r="D3128" s="84"/>
      <c r="E3128" s="84"/>
      <c r="F3128" s="84"/>
      <c r="G3128" s="84"/>
      <c r="H3128" s="84"/>
      <c r="I3128" s="84"/>
      <c r="J3128" s="84"/>
      <c r="K3128" s="84"/>
      <c r="L3128" s="84"/>
      <c r="M3128" s="84"/>
      <c r="N3128" s="84"/>
      <c r="O3128" s="84"/>
      <c r="P3128" s="84"/>
      <c r="Q3128" s="84"/>
      <c r="R3128" s="84"/>
      <c r="S3128" s="84"/>
      <c r="T3128" s="84"/>
      <c r="U3128" s="84"/>
      <c r="V3128" s="84"/>
      <c r="W3128" s="84"/>
      <c r="X3128" s="84"/>
      <c r="Y3128" s="84"/>
      <c r="Z3128" s="85" t="str">
        <f>TEXT(AA3128+AB3128+AC3128,"#,##0")</f>
        <v>13,743</v>
      </c>
      <c r="AA3128" s="86">
        <f>TRUNC(AA3129)</f>
        <v>0</v>
      </c>
      <c r="AB3128" s="86">
        <f>TRUNC(AB3129)</f>
        <v>0</v>
      </c>
      <c r="AC3128" s="86">
        <f>TRUNC(AC3129)</f>
        <v>13743</v>
      </c>
      <c r="AD3128" s="87"/>
    </row>
    <row r="3129" spans="2:30" ht="19.7" customHeight="1">
      <c r="B3129" s="101" t="s">
        <v>592</v>
      </c>
      <c r="C3129" s="102" t="s">
        <v>4</v>
      </c>
      <c r="D3129" s="477">
        <v>19080000</v>
      </c>
      <c r="E3129" s="477"/>
      <c r="F3129" s="477"/>
      <c r="G3129" s="477"/>
      <c r="H3129" s="477"/>
      <c r="I3129" s="477" t="s">
        <v>605</v>
      </c>
      <c r="J3129" s="477"/>
      <c r="K3129" s="477">
        <v>7203</v>
      </c>
      <c r="L3129" s="477"/>
      <c r="M3129" s="477"/>
      <c r="N3129" s="103" t="s">
        <v>594</v>
      </c>
      <c r="O3129" s="477" t="s">
        <v>595</v>
      </c>
      <c r="P3129" s="477"/>
      <c r="Q3129" s="477"/>
      <c r="R3129" s="103"/>
      <c r="S3129" s="103"/>
      <c r="T3129" s="103"/>
      <c r="U3129" s="103"/>
      <c r="V3129" s="103"/>
      <c r="W3129" s="103"/>
      <c r="X3129" s="103"/>
      <c r="Y3129" s="103"/>
      <c r="Z3129" s="104"/>
      <c r="AA3129" s="105"/>
      <c r="AB3129" s="105"/>
      <c r="AC3129" s="105">
        <f>TRUNC(D3129*K3129*0.0000001,0)</f>
        <v>13743</v>
      </c>
      <c r="AD3129" s="106" t="s">
        <v>4</v>
      </c>
    </row>
    <row r="3130" spans="2:30" ht="19.7" customHeight="1">
      <c r="B3130" s="88" t="s">
        <v>4</v>
      </c>
      <c r="C3130" s="89" t="s">
        <v>4</v>
      </c>
      <c r="D3130" s="84"/>
      <c r="E3130" s="84"/>
      <c r="F3130" s="84"/>
      <c r="G3130" s="84"/>
      <c r="H3130" s="84"/>
      <c r="I3130" s="84"/>
      <c r="J3130" s="84"/>
      <c r="K3130" s="84"/>
      <c r="L3130" s="84"/>
      <c r="M3130" s="84"/>
      <c r="N3130" s="84"/>
      <c r="O3130" s="84"/>
      <c r="P3130" s="84"/>
      <c r="Q3130" s="84"/>
      <c r="R3130" s="84"/>
      <c r="S3130" s="84"/>
      <c r="T3130" s="84"/>
      <c r="U3130" s="84"/>
      <c r="V3130" s="84"/>
      <c r="W3130" s="84"/>
      <c r="X3130" s="84"/>
      <c r="Y3130" s="84"/>
      <c r="Z3130" s="90"/>
      <c r="AA3130" s="91"/>
      <c r="AB3130" s="91"/>
      <c r="AC3130" s="91"/>
      <c r="AD3130" s="92" t="s">
        <v>4</v>
      </c>
    </row>
    <row r="3131" spans="2:30" ht="19.7" customHeight="1">
      <c r="B3131" s="82" t="s">
        <v>1797</v>
      </c>
      <c r="C3131" s="83" t="s">
        <v>1798</v>
      </c>
      <c r="D3131" s="84"/>
      <c r="E3131" s="84"/>
      <c r="F3131" s="84"/>
      <c r="G3131" s="84"/>
      <c r="H3131" s="84"/>
      <c r="I3131" s="84"/>
      <c r="J3131" s="84"/>
      <c r="K3131" s="84"/>
      <c r="L3131" s="84"/>
      <c r="M3131" s="84"/>
      <c r="N3131" s="84"/>
      <c r="O3131" s="84"/>
      <c r="P3131" s="84"/>
      <c r="Q3131" s="84"/>
      <c r="R3131" s="84"/>
      <c r="S3131" s="84"/>
      <c r="T3131" s="84"/>
      <c r="U3131" s="84"/>
      <c r="V3131" s="84"/>
      <c r="W3131" s="84"/>
      <c r="X3131" s="84"/>
      <c r="Y3131" s="84"/>
      <c r="Z3131" s="85" t="str">
        <f>TEXT(AA3131+AB3131+AC3131,"#,##0")</f>
        <v>16,491</v>
      </c>
      <c r="AA3131" s="86">
        <f>TRUNC(AA3132)</f>
        <v>0</v>
      </c>
      <c r="AB3131" s="86">
        <f>TRUNC(AB3132)</f>
        <v>0</v>
      </c>
      <c r="AC3131" s="86">
        <f>TRUNC(AC3132)</f>
        <v>16491</v>
      </c>
      <c r="AD3131" s="87"/>
    </row>
    <row r="3132" spans="2:30" ht="19.7" customHeight="1">
      <c r="B3132" s="88" t="s">
        <v>592</v>
      </c>
      <c r="C3132" s="89" t="s">
        <v>4</v>
      </c>
      <c r="D3132" s="471">
        <v>22895000</v>
      </c>
      <c r="E3132" s="471"/>
      <c r="F3132" s="471"/>
      <c r="G3132" s="471"/>
      <c r="H3132" s="471"/>
      <c r="I3132" s="471" t="s">
        <v>605</v>
      </c>
      <c r="J3132" s="471"/>
      <c r="K3132" s="471">
        <v>7203</v>
      </c>
      <c r="L3132" s="471"/>
      <c r="M3132" s="471"/>
      <c r="N3132" s="84" t="s">
        <v>594</v>
      </c>
      <c r="O3132" s="471" t="s">
        <v>595</v>
      </c>
      <c r="P3132" s="471"/>
      <c r="Q3132" s="471"/>
      <c r="R3132" s="84"/>
      <c r="S3132" s="84"/>
      <c r="T3132" s="84"/>
      <c r="U3132" s="84"/>
      <c r="V3132" s="84"/>
      <c r="W3132" s="84"/>
      <c r="X3132" s="84"/>
      <c r="Y3132" s="84"/>
      <c r="Z3132" s="90"/>
      <c r="AA3132" s="91"/>
      <c r="AB3132" s="91"/>
      <c r="AC3132" s="91">
        <f>TRUNC(D3132*K3132*0.0000001,0)</f>
        <v>16491</v>
      </c>
      <c r="AD3132" s="92" t="s">
        <v>4</v>
      </c>
    </row>
    <row r="3133" spans="2:30" ht="19.7" customHeight="1">
      <c r="B3133" s="88" t="s">
        <v>4</v>
      </c>
      <c r="C3133" s="89" t="s">
        <v>4</v>
      </c>
      <c r="D3133" s="84"/>
      <c r="E3133" s="84"/>
      <c r="F3133" s="84"/>
      <c r="G3133" s="84"/>
      <c r="H3133" s="84"/>
      <c r="I3133" s="84"/>
      <c r="J3133" s="84"/>
      <c r="K3133" s="84"/>
      <c r="L3133" s="84"/>
      <c r="M3133" s="84"/>
      <c r="N3133" s="84"/>
      <c r="O3133" s="84"/>
      <c r="P3133" s="84"/>
      <c r="Q3133" s="84"/>
      <c r="R3133" s="84"/>
      <c r="S3133" s="84"/>
      <c r="T3133" s="84"/>
      <c r="U3133" s="84"/>
      <c r="V3133" s="84"/>
      <c r="W3133" s="84"/>
      <c r="X3133" s="84"/>
      <c r="Y3133" s="84"/>
      <c r="Z3133" s="90"/>
      <c r="AA3133" s="91"/>
      <c r="AB3133" s="91"/>
      <c r="AC3133" s="91"/>
      <c r="AD3133" s="92" t="s">
        <v>4</v>
      </c>
    </row>
    <row r="3134" spans="2:30" ht="19.7" customHeight="1">
      <c r="B3134" s="82" t="s">
        <v>1799</v>
      </c>
      <c r="C3134" s="83" t="s">
        <v>1800</v>
      </c>
      <c r="D3134" s="84"/>
      <c r="E3134" s="84"/>
      <c r="F3134" s="84"/>
      <c r="G3134" s="84"/>
      <c r="H3134" s="84"/>
      <c r="I3134" s="84"/>
      <c r="J3134" s="84"/>
      <c r="K3134" s="84"/>
      <c r="L3134" s="84"/>
      <c r="M3134" s="84"/>
      <c r="N3134" s="84"/>
      <c r="O3134" s="84"/>
      <c r="P3134" s="84"/>
      <c r="Q3134" s="84"/>
      <c r="R3134" s="84"/>
      <c r="S3134" s="84"/>
      <c r="T3134" s="84"/>
      <c r="U3134" s="84"/>
      <c r="V3134" s="84"/>
      <c r="W3134" s="84"/>
      <c r="X3134" s="84"/>
      <c r="Y3134" s="84"/>
      <c r="Z3134" s="85" t="str">
        <f>TEXT(AA3134+AB3134+AC3134,"#,##0")</f>
        <v>5,383</v>
      </c>
      <c r="AA3134" s="86">
        <f>TRUNC(AA3135)</f>
        <v>0</v>
      </c>
      <c r="AB3134" s="86">
        <f>TRUNC(AB3135)</f>
        <v>0</v>
      </c>
      <c r="AC3134" s="86">
        <f>TRUNC(AC3135)</f>
        <v>5383</v>
      </c>
      <c r="AD3134" s="87"/>
    </row>
    <row r="3135" spans="2:30" ht="19.7" customHeight="1">
      <c r="B3135" s="88" t="s">
        <v>592</v>
      </c>
      <c r="C3135" s="89" t="s">
        <v>4</v>
      </c>
      <c r="D3135" s="471">
        <v>7474000</v>
      </c>
      <c r="E3135" s="471"/>
      <c r="F3135" s="471"/>
      <c r="G3135" s="471"/>
      <c r="H3135" s="471"/>
      <c r="I3135" s="471" t="s">
        <v>605</v>
      </c>
      <c r="J3135" s="471"/>
      <c r="K3135" s="471">
        <v>7203</v>
      </c>
      <c r="L3135" s="471"/>
      <c r="M3135" s="471"/>
      <c r="N3135" s="84" t="s">
        <v>594</v>
      </c>
      <c r="O3135" s="471" t="s">
        <v>595</v>
      </c>
      <c r="P3135" s="471"/>
      <c r="Q3135" s="471"/>
      <c r="R3135" s="84"/>
      <c r="S3135" s="84"/>
      <c r="T3135" s="84"/>
      <c r="U3135" s="84"/>
      <c r="V3135" s="84"/>
      <c r="W3135" s="84"/>
      <c r="X3135" s="84"/>
      <c r="Y3135" s="84"/>
      <c r="Z3135" s="90"/>
      <c r="AA3135" s="91"/>
      <c r="AB3135" s="91"/>
      <c r="AC3135" s="91">
        <f>TRUNC(D3135*K3135*0.0000001,0)</f>
        <v>5383</v>
      </c>
      <c r="AD3135" s="92" t="s">
        <v>4</v>
      </c>
    </row>
    <row r="3136" spans="2:30" ht="19.7" customHeight="1">
      <c r="B3136" s="88" t="s">
        <v>4</v>
      </c>
      <c r="C3136" s="89" t="s">
        <v>4</v>
      </c>
      <c r="D3136" s="84"/>
      <c r="E3136" s="84"/>
      <c r="F3136" s="84"/>
      <c r="G3136" s="84"/>
      <c r="H3136" s="84"/>
      <c r="I3136" s="84"/>
      <c r="J3136" s="84"/>
      <c r="K3136" s="84"/>
      <c r="L3136" s="84"/>
      <c r="M3136" s="84"/>
      <c r="N3136" s="84"/>
      <c r="O3136" s="84"/>
      <c r="P3136" s="84"/>
      <c r="Q3136" s="84"/>
      <c r="R3136" s="84"/>
      <c r="S3136" s="84"/>
      <c r="T3136" s="84"/>
      <c r="U3136" s="84"/>
      <c r="V3136" s="84"/>
      <c r="W3136" s="84"/>
      <c r="X3136" s="84"/>
      <c r="Y3136" s="84"/>
      <c r="Z3136" s="90"/>
      <c r="AA3136" s="91"/>
      <c r="AB3136" s="91"/>
      <c r="AC3136" s="91"/>
      <c r="AD3136" s="92" t="s">
        <v>4</v>
      </c>
    </row>
    <row r="3137" spans="2:30" ht="19.7" customHeight="1">
      <c r="B3137" s="82" t="s">
        <v>1801</v>
      </c>
      <c r="C3137" s="83" t="s">
        <v>1802</v>
      </c>
      <c r="D3137" s="84"/>
      <c r="E3137" s="84"/>
      <c r="F3137" s="84"/>
      <c r="G3137" s="84"/>
      <c r="H3137" s="84"/>
      <c r="I3137" s="84"/>
      <c r="J3137" s="84"/>
      <c r="K3137" s="84"/>
      <c r="L3137" s="84"/>
      <c r="M3137" s="84"/>
      <c r="N3137" s="84"/>
      <c r="O3137" s="84"/>
      <c r="P3137" s="84"/>
      <c r="Q3137" s="84"/>
      <c r="R3137" s="84"/>
      <c r="S3137" s="84"/>
      <c r="T3137" s="84"/>
      <c r="U3137" s="84"/>
      <c r="V3137" s="84"/>
      <c r="W3137" s="84"/>
      <c r="X3137" s="84"/>
      <c r="Y3137" s="84"/>
      <c r="Z3137" s="85" t="str">
        <f>TEXT(AA3137+AB3137+AC3137,"#,##0")</f>
        <v>1,537</v>
      </c>
      <c r="AA3137" s="86">
        <f>TRUNC(AA3138)</f>
        <v>0</v>
      </c>
      <c r="AB3137" s="86">
        <f>TRUNC(AB3138)</f>
        <v>0</v>
      </c>
      <c r="AC3137" s="86">
        <f>TRUNC(AC3138)</f>
        <v>1537</v>
      </c>
      <c r="AD3137" s="87"/>
    </row>
    <row r="3138" spans="2:30" ht="19.7" customHeight="1">
      <c r="B3138" s="88" t="s">
        <v>592</v>
      </c>
      <c r="C3138" s="89" t="s">
        <v>4</v>
      </c>
      <c r="D3138" s="471">
        <v>2135000</v>
      </c>
      <c r="E3138" s="471"/>
      <c r="F3138" s="471"/>
      <c r="G3138" s="471"/>
      <c r="H3138" s="471"/>
      <c r="I3138" s="471" t="s">
        <v>605</v>
      </c>
      <c r="J3138" s="471"/>
      <c r="K3138" s="471">
        <v>7203</v>
      </c>
      <c r="L3138" s="471"/>
      <c r="M3138" s="471"/>
      <c r="N3138" s="84" t="s">
        <v>594</v>
      </c>
      <c r="O3138" s="471" t="s">
        <v>595</v>
      </c>
      <c r="P3138" s="471"/>
      <c r="Q3138" s="471"/>
      <c r="R3138" s="84"/>
      <c r="S3138" s="84"/>
      <c r="T3138" s="84"/>
      <c r="U3138" s="84"/>
      <c r="V3138" s="84"/>
      <c r="W3138" s="84"/>
      <c r="X3138" s="84"/>
      <c r="Y3138" s="84"/>
      <c r="Z3138" s="90"/>
      <c r="AA3138" s="91"/>
      <c r="AB3138" s="91"/>
      <c r="AC3138" s="91">
        <f>TRUNC(D3138*K3138*0.0000001,0)</f>
        <v>1537</v>
      </c>
      <c r="AD3138" s="92" t="s">
        <v>4</v>
      </c>
    </row>
    <row r="3139" spans="2:30" ht="19.7" customHeight="1">
      <c r="B3139" s="88" t="s">
        <v>4</v>
      </c>
      <c r="C3139" s="89" t="s">
        <v>4</v>
      </c>
      <c r="D3139" s="84"/>
      <c r="E3139" s="84"/>
      <c r="F3139" s="84"/>
      <c r="G3139" s="84"/>
      <c r="H3139" s="84"/>
      <c r="I3139" s="84"/>
      <c r="J3139" s="84"/>
      <c r="K3139" s="84"/>
      <c r="L3139" s="84"/>
      <c r="M3139" s="84"/>
      <c r="N3139" s="84"/>
      <c r="O3139" s="84"/>
      <c r="P3139" s="84"/>
      <c r="Q3139" s="84"/>
      <c r="R3139" s="84"/>
      <c r="S3139" s="84"/>
      <c r="T3139" s="84"/>
      <c r="U3139" s="84"/>
      <c r="V3139" s="84"/>
      <c r="W3139" s="84"/>
      <c r="X3139" s="84"/>
      <c r="Y3139" s="84"/>
      <c r="Z3139" s="90"/>
      <c r="AA3139" s="91"/>
      <c r="AB3139" s="91"/>
      <c r="AC3139" s="91"/>
      <c r="AD3139" s="92" t="s">
        <v>4</v>
      </c>
    </row>
    <row r="3140" spans="2:30" ht="19.7" customHeight="1">
      <c r="B3140" s="82" t="s">
        <v>1803</v>
      </c>
      <c r="C3140" s="83" t="s">
        <v>1804</v>
      </c>
      <c r="D3140" s="84"/>
      <c r="E3140" s="84"/>
      <c r="F3140" s="84"/>
      <c r="G3140" s="84"/>
      <c r="H3140" s="84"/>
      <c r="I3140" s="84"/>
      <c r="J3140" s="84"/>
      <c r="K3140" s="84"/>
      <c r="L3140" s="84"/>
      <c r="M3140" s="84"/>
      <c r="N3140" s="84"/>
      <c r="O3140" s="84"/>
      <c r="P3140" s="84"/>
      <c r="Q3140" s="84"/>
      <c r="R3140" s="84"/>
      <c r="S3140" s="84"/>
      <c r="T3140" s="84"/>
      <c r="U3140" s="84"/>
      <c r="V3140" s="84"/>
      <c r="W3140" s="84"/>
      <c r="X3140" s="84"/>
      <c r="Y3140" s="84"/>
      <c r="Z3140" s="85" t="str">
        <f>TEXT(AA3140+AB3140+AC3140,"#,##0")</f>
        <v>2,649</v>
      </c>
      <c r="AA3140" s="86">
        <f>TRUNC(AA3141)</f>
        <v>0</v>
      </c>
      <c r="AB3140" s="86">
        <f>TRUNC(AB3141)</f>
        <v>0</v>
      </c>
      <c r="AC3140" s="86">
        <f>TRUNC(AC3141)</f>
        <v>2649</v>
      </c>
      <c r="AD3140" s="87"/>
    </row>
    <row r="3141" spans="2:30" ht="19.7" customHeight="1">
      <c r="B3141" s="88" t="s">
        <v>592</v>
      </c>
      <c r="C3141" s="89" t="s">
        <v>4</v>
      </c>
      <c r="D3141" s="471">
        <v>3678000</v>
      </c>
      <c r="E3141" s="471"/>
      <c r="F3141" s="471"/>
      <c r="G3141" s="471"/>
      <c r="H3141" s="471"/>
      <c r="I3141" s="471" t="s">
        <v>605</v>
      </c>
      <c r="J3141" s="471"/>
      <c r="K3141" s="471">
        <v>7203</v>
      </c>
      <c r="L3141" s="471"/>
      <c r="M3141" s="471"/>
      <c r="N3141" s="84" t="s">
        <v>594</v>
      </c>
      <c r="O3141" s="471" t="s">
        <v>595</v>
      </c>
      <c r="P3141" s="471"/>
      <c r="Q3141" s="471"/>
      <c r="R3141" s="84"/>
      <c r="S3141" s="84"/>
      <c r="T3141" s="84"/>
      <c r="U3141" s="84"/>
      <c r="V3141" s="84"/>
      <c r="W3141" s="84"/>
      <c r="X3141" s="84"/>
      <c r="Y3141" s="84"/>
      <c r="Z3141" s="90"/>
      <c r="AA3141" s="91"/>
      <c r="AB3141" s="91"/>
      <c r="AC3141" s="91">
        <f>TRUNC(D3141*K3141*0.0000001,0)</f>
        <v>2649</v>
      </c>
      <c r="AD3141" s="92" t="s">
        <v>4</v>
      </c>
    </row>
    <row r="3142" spans="2:30" ht="19.7" customHeight="1">
      <c r="B3142" s="88" t="s">
        <v>4</v>
      </c>
      <c r="C3142" s="89" t="s">
        <v>4</v>
      </c>
      <c r="D3142" s="84"/>
      <c r="E3142" s="84"/>
      <c r="F3142" s="84"/>
      <c r="G3142" s="84"/>
      <c r="H3142" s="84"/>
      <c r="I3142" s="84"/>
      <c r="J3142" s="84"/>
      <c r="K3142" s="84"/>
      <c r="L3142" s="84"/>
      <c r="M3142" s="84"/>
      <c r="N3142" s="84"/>
      <c r="O3142" s="84"/>
      <c r="P3142" s="84"/>
      <c r="Q3142" s="84"/>
      <c r="R3142" s="84"/>
      <c r="S3142" s="84"/>
      <c r="T3142" s="84"/>
      <c r="U3142" s="84"/>
      <c r="V3142" s="84"/>
      <c r="W3142" s="84"/>
      <c r="X3142" s="84"/>
      <c r="Y3142" s="84"/>
      <c r="Z3142" s="90"/>
      <c r="AA3142" s="91"/>
      <c r="AB3142" s="91"/>
      <c r="AC3142" s="91"/>
      <c r="AD3142" s="92" t="s">
        <v>4</v>
      </c>
    </row>
    <row r="3143" spans="2:30" ht="19.7" customHeight="1">
      <c r="B3143" s="82" t="s">
        <v>1805</v>
      </c>
      <c r="C3143" s="83" t="s">
        <v>1806</v>
      </c>
      <c r="D3143" s="84"/>
      <c r="E3143" s="84"/>
      <c r="F3143" s="84"/>
      <c r="G3143" s="84"/>
      <c r="H3143" s="84"/>
      <c r="I3143" s="84"/>
      <c r="J3143" s="84"/>
      <c r="K3143" s="84"/>
      <c r="L3143" s="84"/>
      <c r="M3143" s="84"/>
      <c r="N3143" s="84"/>
      <c r="O3143" s="84"/>
      <c r="P3143" s="84"/>
      <c r="Q3143" s="84"/>
      <c r="R3143" s="84"/>
      <c r="S3143" s="84"/>
      <c r="T3143" s="84"/>
      <c r="U3143" s="84"/>
      <c r="V3143" s="84"/>
      <c r="W3143" s="84"/>
      <c r="X3143" s="84"/>
      <c r="Y3143" s="84"/>
      <c r="Z3143" s="85" t="str">
        <f>TEXT(AA3143+AB3143+AC3143,"#,##0")</f>
        <v>3,417</v>
      </c>
      <c r="AA3143" s="86">
        <f>TRUNC(AA3144)</f>
        <v>0</v>
      </c>
      <c r="AB3143" s="86">
        <f>TRUNC(AB3144)</f>
        <v>0</v>
      </c>
      <c r="AC3143" s="86">
        <f>TRUNC(AC3144)</f>
        <v>3417</v>
      </c>
      <c r="AD3143" s="87"/>
    </row>
    <row r="3144" spans="2:30" ht="19.7" customHeight="1">
      <c r="B3144" s="88" t="s">
        <v>592</v>
      </c>
      <c r="C3144" s="89" t="s">
        <v>4</v>
      </c>
      <c r="D3144" s="471">
        <v>4745000</v>
      </c>
      <c r="E3144" s="471"/>
      <c r="F3144" s="471"/>
      <c r="G3144" s="471"/>
      <c r="H3144" s="471"/>
      <c r="I3144" s="471" t="s">
        <v>605</v>
      </c>
      <c r="J3144" s="471"/>
      <c r="K3144" s="471">
        <v>7203</v>
      </c>
      <c r="L3144" s="471"/>
      <c r="M3144" s="471"/>
      <c r="N3144" s="84" t="s">
        <v>594</v>
      </c>
      <c r="O3144" s="471" t="s">
        <v>595</v>
      </c>
      <c r="P3144" s="471"/>
      <c r="Q3144" s="471"/>
      <c r="R3144" s="84"/>
      <c r="S3144" s="84"/>
      <c r="T3144" s="84"/>
      <c r="U3144" s="84"/>
      <c r="V3144" s="84"/>
      <c r="W3144" s="84"/>
      <c r="X3144" s="84"/>
      <c r="Y3144" s="84"/>
      <c r="Z3144" s="90"/>
      <c r="AA3144" s="91"/>
      <c r="AB3144" s="91"/>
      <c r="AC3144" s="91">
        <f>TRUNC(D3144*K3144*0.0000001,0)</f>
        <v>3417</v>
      </c>
      <c r="AD3144" s="92" t="s">
        <v>4</v>
      </c>
    </row>
    <row r="3145" spans="2:30" ht="19.7" customHeight="1">
      <c r="B3145" s="88" t="s">
        <v>4</v>
      </c>
      <c r="C3145" s="89" t="s">
        <v>4</v>
      </c>
      <c r="D3145" s="84"/>
      <c r="E3145" s="84"/>
      <c r="F3145" s="84"/>
      <c r="G3145" s="84"/>
      <c r="H3145" s="84"/>
      <c r="I3145" s="84"/>
      <c r="J3145" s="84"/>
      <c r="K3145" s="84"/>
      <c r="L3145" s="84"/>
      <c r="M3145" s="84"/>
      <c r="N3145" s="84"/>
      <c r="O3145" s="84"/>
      <c r="P3145" s="84"/>
      <c r="Q3145" s="84"/>
      <c r="R3145" s="84"/>
      <c r="S3145" s="84"/>
      <c r="T3145" s="84"/>
      <c r="U3145" s="84"/>
      <c r="V3145" s="84"/>
      <c r="W3145" s="84"/>
      <c r="X3145" s="84"/>
      <c r="Y3145" s="84"/>
      <c r="Z3145" s="90"/>
      <c r="AA3145" s="91"/>
      <c r="AB3145" s="91"/>
      <c r="AC3145" s="91"/>
      <c r="AD3145" s="92" t="s">
        <v>4</v>
      </c>
    </row>
    <row r="3146" spans="2:30" ht="19.7" customHeight="1">
      <c r="B3146" s="82" t="s">
        <v>1807</v>
      </c>
      <c r="C3146" s="83" t="s">
        <v>1808</v>
      </c>
      <c r="D3146" s="84"/>
      <c r="E3146" s="84"/>
      <c r="F3146" s="84"/>
      <c r="G3146" s="84"/>
      <c r="H3146" s="84"/>
      <c r="I3146" s="84"/>
      <c r="J3146" s="84"/>
      <c r="K3146" s="84"/>
      <c r="L3146" s="84"/>
      <c r="M3146" s="84"/>
      <c r="N3146" s="84"/>
      <c r="O3146" s="84"/>
      <c r="P3146" s="84"/>
      <c r="Q3146" s="84"/>
      <c r="R3146" s="84"/>
      <c r="S3146" s="84"/>
      <c r="T3146" s="84"/>
      <c r="U3146" s="84"/>
      <c r="V3146" s="84"/>
      <c r="W3146" s="84"/>
      <c r="X3146" s="84"/>
      <c r="Y3146" s="84"/>
      <c r="Z3146" s="85" t="str">
        <f>TEXT(AA3146+AB3146+AC3146,"#,##0")</f>
        <v>3,930</v>
      </c>
      <c r="AA3146" s="86">
        <f>TRUNC(AA3147)</f>
        <v>0</v>
      </c>
      <c r="AB3146" s="86">
        <f>TRUNC(AB3147)</f>
        <v>0</v>
      </c>
      <c r="AC3146" s="86">
        <f>TRUNC(AC3147)</f>
        <v>3930</v>
      </c>
      <c r="AD3146" s="87"/>
    </row>
    <row r="3147" spans="2:30" ht="19.7" customHeight="1">
      <c r="B3147" s="88" t="s">
        <v>592</v>
      </c>
      <c r="C3147" s="89" t="s">
        <v>4</v>
      </c>
      <c r="D3147" s="471">
        <v>5457000</v>
      </c>
      <c r="E3147" s="471"/>
      <c r="F3147" s="471"/>
      <c r="G3147" s="471"/>
      <c r="H3147" s="471"/>
      <c r="I3147" s="471" t="s">
        <v>605</v>
      </c>
      <c r="J3147" s="471"/>
      <c r="K3147" s="471">
        <v>7203</v>
      </c>
      <c r="L3147" s="471"/>
      <c r="M3147" s="471"/>
      <c r="N3147" s="84" t="s">
        <v>594</v>
      </c>
      <c r="O3147" s="471" t="s">
        <v>595</v>
      </c>
      <c r="P3147" s="471"/>
      <c r="Q3147" s="471"/>
      <c r="R3147" s="84"/>
      <c r="S3147" s="84"/>
      <c r="T3147" s="84"/>
      <c r="U3147" s="84"/>
      <c r="V3147" s="84"/>
      <c r="W3147" s="84"/>
      <c r="X3147" s="84"/>
      <c r="Y3147" s="84"/>
      <c r="Z3147" s="90"/>
      <c r="AA3147" s="91"/>
      <c r="AB3147" s="91"/>
      <c r="AC3147" s="91">
        <f>TRUNC(D3147*K3147*0.0000001,0)</f>
        <v>3930</v>
      </c>
      <c r="AD3147" s="92" t="s">
        <v>4</v>
      </c>
    </row>
    <row r="3148" spans="2:30" ht="19.7" customHeight="1">
      <c r="B3148" s="88" t="s">
        <v>4</v>
      </c>
      <c r="C3148" s="89" t="s">
        <v>4</v>
      </c>
      <c r="D3148" s="84"/>
      <c r="E3148" s="84"/>
      <c r="F3148" s="84"/>
      <c r="G3148" s="84"/>
      <c r="H3148" s="84"/>
      <c r="I3148" s="84"/>
      <c r="J3148" s="84"/>
      <c r="K3148" s="84"/>
      <c r="L3148" s="84"/>
      <c r="M3148" s="84"/>
      <c r="N3148" s="84"/>
      <c r="O3148" s="84"/>
      <c r="P3148" s="84"/>
      <c r="Q3148" s="84"/>
      <c r="R3148" s="84"/>
      <c r="S3148" s="84"/>
      <c r="T3148" s="84"/>
      <c r="U3148" s="84"/>
      <c r="V3148" s="84"/>
      <c r="W3148" s="84"/>
      <c r="X3148" s="84"/>
      <c r="Y3148" s="84"/>
      <c r="Z3148" s="90"/>
      <c r="AA3148" s="91"/>
      <c r="AB3148" s="91"/>
      <c r="AC3148" s="91"/>
      <c r="AD3148" s="92" t="s">
        <v>4</v>
      </c>
    </row>
    <row r="3149" spans="2:30" ht="19.7" customHeight="1">
      <c r="B3149" s="82" t="s">
        <v>1809</v>
      </c>
      <c r="C3149" s="83" t="s">
        <v>1810</v>
      </c>
      <c r="D3149" s="84"/>
      <c r="E3149" s="84"/>
      <c r="F3149" s="84"/>
      <c r="G3149" s="84"/>
      <c r="H3149" s="84"/>
      <c r="I3149" s="84"/>
      <c r="J3149" s="84"/>
      <c r="K3149" s="84"/>
      <c r="L3149" s="84"/>
      <c r="M3149" s="84"/>
      <c r="N3149" s="84"/>
      <c r="O3149" s="84"/>
      <c r="P3149" s="84"/>
      <c r="Q3149" s="84"/>
      <c r="R3149" s="84"/>
      <c r="S3149" s="84"/>
      <c r="T3149" s="84"/>
      <c r="U3149" s="84"/>
      <c r="V3149" s="84"/>
      <c r="W3149" s="84"/>
      <c r="X3149" s="84"/>
      <c r="Y3149" s="84"/>
      <c r="Z3149" s="85" t="str">
        <f>TEXT(AA3149+AB3149+AC3149,"#,##0")</f>
        <v>6,384</v>
      </c>
      <c r="AA3149" s="86">
        <f>TRUNC(AA3150)</f>
        <v>0</v>
      </c>
      <c r="AB3149" s="86">
        <f>TRUNC(AB3150)</f>
        <v>0</v>
      </c>
      <c r="AC3149" s="86">
        <f>TRUNC(AC3150)</f>
        <v>6384</v>
      </c>
      <c r="AD3149" s="87"/>
    </row>
    <row r="3150" spans="2:30" ht="19.7" customHeight="1">
      <c r="B3150" s="88" t="s">
        <v>592</v>
      </c>
      <c r="C3150" s="89" t="s">
        <v>4</v>
      </c>
      <c r="D3150" s="471">
        <v>8864000</v>
      </c>
      <c r="E3150" s="471"/>
      <c r="F3150" s="471"/>
      <c r="G3150" s="471"/>
      <c r="H3150" s="471"/>
      <c r="I3150" s="471" t="s">
        <v>605</v>
      </c>
      <c r="J3150" s="471"/>
      <c r="K3150" s="471">
        <v>7203</v>
      </c>
      <c r="L3150" s="471"/>
      <c r="M3150" s="471"/>
      <c r="N3150" s="84" t="s">
        <v>594</v>
      </c>
      <c r="O3150" s="471" t="s">
        <v>595</v>
      </c>
      <c r="P3150" s="471"/>
      <c r="Q3150" s="471"/>
      <c r="R3150" s="84"/>
      <c r="S3150" s="84"/>
      <c r="T3150" s="84"/>
      <c r="U3150" s="84"/>
      <c r="V3150" s="84"/>
      <c r="W3150" s="84"/>
      <c r="X3150" s="84"/>
      <c r="Y3150" s="84"/>
      <c r="Z3150" s="90"/>
      <c r="AA3150" s="91"/>
      <c r="AB3150" s="91"/>
      <c r="AC3150" s="91">
        <f>TRUNC(D3150*K3150*0.0000001,0)</f>
        <v>6384</v>
      </c>
      <c r="AD3150" s="92" t="s">
        <v>4</v>
      </c>
    </row>
    <row r="3151" spans="2:30" ht="19.7" customHeight="1">
      <c r="B3151" s="88" t="s">
        <v>4</v>
      </c>
      <c r="C3151" s="89" t="s">
        <v>4</v>
      </c>
      <c r="D3151" s="84"/>
      <c r="E3151" s="84"/>
      <c r="F3151" s="84"/>
      <c r="G3151" s="84"/>
      <c r="H3151" s="84"/>
      <c r="I3151" s="84"/>
      <c r="J3151" s="84"/>
      <c r="K3151" s="84"/>
      <c r="L3151" s="84"/>
      <c r="M3151" s="84"/>
      <c r="N3151" s="84"/>
      <c r="O3151" s="84"/>
      <c r="P3151" s="84"/>
      <c r="Q3151" s="84"/>
      <c r="R3151" s="84"/>
      <c r="S3151" s="84"/>
      <c r="T3151" s="84"/>
      <c r="U3151" s="84"/>
      <c r="V3151" s="84"/>
      <c r="W3151" s="84"/>
      <c r="X3151" s="84"/>
      <c r="Y3151" s="84"/>
      <c r="Z3151" s="90"/>
      <c r="AA3151" s="91"/>
      <c r="AB3151" s="91"/>
      <c r="AC3151" s="91"/>
      <c r="AD3151" s="92" t="s">
        <v>4</v>
      </c>
    </row>
    <row r="3152" spans="2:30" ht="19.7" customHeight="1">
      <c r="B3152" s="82" t="s">
        <v>1811</v>
      </c>
      <c r="C3152" s="83" t="s">
        <v>1812</v>
      </c>
      <c r="D3152" s="84"/>
      <c r="E3152" s="84"/>
      <c r="F3152" s="84"/>
      <c r="G3152" s="84"/>
      <c r="H3152" s="84"/>
      <c r="I3152" s="84"/>
      <c r="J3152" s="84"/>
      <c r="K3152" s="84"/>
      <c r="L3152" s="84"/>
      <c r="M3152" s="84"/>
      <c r="N3152" s="84"/>
      <c r="O3152" s="84"/>
      <c r="P3152" s="84"/>
      <c r="Q3152" s="84"/>
      <c r="R3152" s="84"/>
      <c r="S3152" s="84"/>
      <c r="T3152" s="84"/>
      <c r="U3152" s="84"/>
      <c r="V3152" s="84"/>
      <c r="W3152" s="84"/>
      <c r="X3152" s="84"/>
      <c r="Y3152" s="84"/>
      <c r="Z3152" s="85" t="str">
        <f>TEXT(AA3152+AB3152+AC3152,"#,##0")</f>
        <v>39,616</v>
      </c>
      <c r="AA3152" s="86">
        <f>TRUNC(AA3153)</f>
        <v>0</v>
      </c>
      <c r="AB3152" s="86">
        <f>TRUNC(AB3153)</f>
        <v>0</v>
      </c>
      <c r="AC3152" s="86">
        <f>TRUNC(AC3153)</f>
        <v>39616</v>
      </c>
      <c r="AD3152" s="87"/>
    </row>
    <row r="3153" spans="2:30" ht="19.7" customHeight="1">
      <c r="B3153" s="88" t="s">
        <v>592</v>
      </c>
      <c r="C3153" s="89" t="s">
        <v>4</v>
      </c>
      <c r="D3153" s="471">
        <v>55000000</v>
      </c>
      <c r="E3153" s="471"/>
      <c r="F3153" s="471"/>
      <c r="G3153" s="471"/>
      <c r="H3153" s="471"/>
      <c r="I3153" s="471" t="s">
        <v>605</v>
      </c>
      <c r="J3153" s="471"/>
      <c r="K3153" s="471">
        <v>7203</v>
      </c>
      <c r="L3153" s="471"/>
      <c r="M3153" s="471"/>
      <c r="N3153" s="84" t="s">
        <v>594</v>
      </c>
      <c r="O3153" s="471" t="s">
        <v>595</v>
      </c>
      <c r="P3153" s="471"/>
      <c r="Q3153" s="471"/>
      <c r="R3153" s="84"/>
      <c r="S3153" s="84"/>
      <c r="T3153" s="84"/>
      <c r="U3153" s="84"/>
      <c r="V3153" s="84"/>
      <c r="W3153" s="84"/>
      <c r="X3153" s="84"/>
      <c r="Y3153" s="84"/>
      <c r="Z3153" s="90"/>
      <c r="AA3153" s="91"/>
      <c r="AB3153" s="91"/>
      <c r="AC3153" s="91">
        <f>TRUNC(D3153*K3153*0.0000001,0)</f>
        <v>39616</v>
      </c>
      <c r="AD3153" s="92" t="s">
        <v>4</v>
      </c>
    </row>
    <row r="3154" spans="2:30" ht="19.7" customHeight="1">
      <c r="B3154" s="88" t="s">
        <v>4</v>
      </c>
      <c r="C3154" s="89" t="s">
        <v>4</v>
      </c>
      <c r="D3154" s="84"/>
      <c r="E3154" s="84"/>
      <c r="F3154" s="84"/>
      <c r="G3154" s="84"/>
      <c r="H3154" s="84"/>
      <c r="I3154" s="84"/>
      <c r="J3154" s="84"/>
      <c r="K3154" s="84"/>
      <c r="L3154" s="84"/>
      <c r="M3154" s="84"/>
      <c r="N3154" s="84"/>
      <c r="O3154" s="84"/>
      <c r="P3154" s="84"/>
      <c r="Q3154" s="84"/>
      <c r="R3154" s="84"/>
      <c r="S3154" s="84"/>
      <c r="T3154" s="84"/>
      <c r="U3154" s="84"/>
      <c r="V3154" s="84"/>
      <c r="W3154" s="84"/>
      <c r="X3154" s="84"/>
      <c r="Y3154" s="84"/>
      <c r="Z3154" s="90"/>
      <c r="AA3154" s="91"/>
      <c r="AB3154" s="91"/>
      <c r="AC3154" s="91"/>
      <c r="AD3154" s="92" t="s">
        <v>4</v>
      </c>
    </row>
    <row r="3155" spans="2:30" ht="19.7" customHeight="1">
      <c r="B3155" s="107" t="s">
        <v>1813</v>
      </c>
      <c r="C3155" s="108" t="s">
        <v>1814</v>
      </c>
      <c r="D3155" s="103"/>
      <c r="E3155" s="103"/>
      <c r="F3155" s="103"/>
      <c r="G3155" s="103"/>
      <c r="H3155" s="103"/>
      <c r="I3155" s="103"/>
      <c r="J3155" s="103"/>
      <c r="K3155" s="103"/>
      <c r="L3155" s="103"/>
      <c r="M3155" s="103"/>
      <c r="N3155" s="103"/>
      <c r="O3155" s="103"/>
      <c r="P3155" s="103"/>
      <c r="Q3155" s="103"/>
      <c r="R3155" s="103"/>
      <c r="S3155" s="103"/>
      <c r="T3155" s="103"/>
      <c r="U3155" s="103"/>
      <c r="V3155" s="103"/>
      <c r="W3155" s="103"/>
      <c r="X3155" s="103"/>
      <c r="Y3155" s="103"/>
      <c r="Z3155" s="109" t="str">
        <f>TEXT(AA3155+AB3155+AC3155,"#,##0")</f>
        <v>5,971</v>
      </c>
      <c r="AA3155" s="110">
        <f>TRUNC(AA3156)</f>
        <v>0</v>
      </c>
      <c r="AB3155" s="110">
        <f>TRUNC(AB3156)</f>
        <v>0</v>
      </c>
      <c r="AC3155" s="110">
        <f>TRUNC(AC3156)</f>
        <v>5971</v>
      </c>
      <c r="AD3155" s="111"/>
    </row>
    <row r="3156" spans="2:30" ht="19.7" customHeight="1">
      <c r="B3156" s="88" t="s">
        <v>592</v>
      </c>
      <c r="C3156" s="89" t="s">
        <v>4</v>
      </c>
      <c r="D3156" s="471">
        <v>31780000</v>
      </c>
      <c r="E3156" s="471"/>
      <c r="F3156" s="471"/>
      <c r="G3156" s="471"/>
      <c r="H3156" s="471"/>
      <c r="I3156" s="471" t="s">
        <v>605</v>
      </c>
      <c r="J3156" s="471"/>
      <c r="K3156" s="471">
        <v>1879</v>
      </c>
      <c r="L3156" s="471"/>
      <c r="M3156" s="471"/>
      <c r="N3156" s="84" t="s">
        <v>594</v>
      </c>
      <c r="O3156" s="471" t="s">
        <v>595</v>
      </c>
      <c r="P3156" s="471"/>
      <c r="Q3156" s="471"/>
      <c r="R3156" s="84"/>
      <c r="S3156" s="84"/>
      <c r="T3156" s="84"/>
      <c r="U3156" s="84"/>
      <c r="V3156" s="84"/>
      <c r="W3156" s="84"/>
      <c r="X3156" s="84"/>
      <c r="Y3156" s="84"/>
      <c r="Z3156" s="90"/>
      <c r="AA3156" s="91"/>
      <c r="AB3156" s="91"/>
      <c r="AC3156" s="91">
        <f>TRUNC(D3156*K3156*0.0000001,0)</f>
        <v>5971</v>
      </c>
      <c r="AD3156" s="92" t="s">
        <v>4</v>
      </c>
    </row>
    <row r="3157" spans="2:30" ht="19.7" customHeight="1">
      <c r="B3157" s="88" t="s">
        <v>4</v>
      </c>
      <c r="C3157" s="89" t="s">
        <v>4</v>
      </c>
      <c r="D3157" s="84"/>
      <c r="E3157" s="84"/>
      <c r="F3157" s="84"/>
      <c r="G3157" s="84"/>
      <c r="H3157" s="84"/>
      <c r="I3157" s="84"/>
      <c r="J3157" s="84"/>
      <c r="K3157" s="84"/>
      <c r="L3157" s="84"/>
      <c r="M3157" s="84"/>
      <c r="N3157" s="84"/>
      <c r="O3157" s="84"/>
      <c r="P3157" s="84"/>
      <c r="Q3157" s="84"/>
      <c r="R3157" s="84"/>
      <c r="S3157" s="84"/>
      <c r="T3157" s="84"/>
      <c r="U3157" s="84"/>
      <c r="V3157" s="84"/>
      <c r="W3157" s="84"/>
      <c r="X3157" s="84"/>
      <c r="Y3157" s="84"/>
      <c r="Z3157" s="90"/>
      <c r="AA3157" s="91"/>
      <c r="AB3157" s="91"/>
      <c r="AC3157" s="91"/>
      <c r="AD3157" s="92" t="s">
        <v>4</v>
      </c>
    </row>
    <row r="3158" spans="2:30" ht="19.7" customHeight="1">
      <c r="B3158" s="82" t="s">
        <v>1815</v>
      </c>
      <c r="C3158" s="83" t="s">
        <v>1816</v>
      </c>
      <c r="D3158" s="84"/>
      <c r="E3158" s="84"/>
      <c r="F3158" s="84"/>
      <c r="G3158" s="84"/>
      <c r="H3158" s="84"/>
      <c r="I3158" s="84"/>
      <c r="J3158" s="84"/>
      <c r="K3158" s="84"/>
      <c r="L3158" s="84"/>
      <c r="M3158" s="84"/>
      <c r="N3158" s="84"/>
      <c r="O3158" s="84"/>
      <c r="P3158" s="84"/>
      <c r="Q3158" s="84"/>
      <c r="R3158" s="84"/>
      <c r="S3158" s="84"/>
      <c r="T3158" s="84"/>
      <c r="U3158" s="84"/>
      <c r="V3158" s="84"/>
      <c r="W3158" s="84"/>
      <c r="X3158" s="84"/>
      <c r="Y3158" s="84"/>
      <c r="Z3158" s="85" t="str">
        <f>TEXT(AA3158+AB3158+AC3158,"#,##0")</f>
        <v>18,910</v>
      </c>
      <c r="AA3158" s="86">
        <f>TRUNC(AA3159)</f>
        <v>0</v>
      </c>
      <c r="AB3158" s="86">
        <f>TRUNC(AB3159)</f>
        <v>0</v>
      </c>
      <c r="AC3158" s="86">
        <f>TRUNC(AC3159)</f>
        <v>18910</v>
      </c>
      <c r="AD3158" s="87"/>
    </row>
    <row r="3159" spans="2:30" ht="19.7" customHeight="1">
      <c r="B3159" s="88" t="s">
        <v>592</v>
      </c>
      <c r="C3159" s="89" t="s">
        <v>4</v>
      </c>
      <c r="D3159" s="471">
        <v>100642500</v>
      </c>
      <c r="E3159" s="471"/>
      <c r="F3159" s="471"/>
      <c r="G3159" s="471"/>
      <c r="H3159" s="471"/>
      <c r="I3159" s="471" t="s">
        <v>605</v>
      </c>
      <c r="J3159" s="471"/>
      <c r="K3159" s="471">
        <v>1879</v>
      </c>
      <c r="L3159" s="471"/>
      <c r="M3159" s="471"/>
      <c r="N3159" s="84" t="s">
        <v>594</v>
      </c>
      <c r="O3159" s="471" t="s">
        <v>595</v>
      </c>
      <c r="P3159" s="471"/>
      <c r="Q3159" s="471"/>
      <c r="R3159" s="84"/>
      <c r="S3159" s="84"/>
      <c r="T3159" s="84"/>
      <c r="U3159" s="84"/>
      <c r="V3159" s="84"/>
      <c r="W3159" s="84"/>
      <c r="X3159" s="84"/>
      <c r="Y3159" s="84"/>
      <c r="Z3159" s="90"/>
      <c r="AA3159" s="91"/>
      <c r="AB3159" s="91"/>
      <c r="AC3159" s="91">
        <f>TRUNC(D3159*K3159*0.0000001,0)</f>
        <v>18910</v>
      </c>
      <c r="AD3159" s="92" t="s">
        <v>4</v>
      </c>
    </row>
    <row r="3160" spans="2:30" ht="19.7" customHeight="1">
      <c r="B3160" s="88" t="s">
        <v>4</v>
      </c>
      <c r="C3160" s="89" t="s">
        <v>4</v>
      </c>
      <c r="D3160" s="84"/>
      <c r="E3160" s="84"/>
      <c r="F3160" s="84"/>
      <c r="G3160" s="84"/>
      <c r="H3160" s="84"/>
      <c r="I3160" s="84"/>
      <c r="J3160" s="84"/>
      <c r="K3160" s="84"/>
      <c r="L3160" s="84"/>
      <c r="M3160" s="84"/>
      <c r="N3160" s="84"/>
      <c r="O3160" s="84"/>
      <c r="P3160" s="84"/>
      <c r="Q3160" s="84"/>
      <c r="R3160" s="84"/>
      <c r="S3160" s="84"/>
      <c r="T3160" s="84"/>
      <c r="U3160" s="84"/>
      <c r="V3160" s="84"/>
      <c r="W3160" s="84"/>
      <c r="X3160" s="84"/>
      <c r="Y3160" s="84"/>
      <c r="Z3160" s="90"/>
      <c r="AA3160" s="91"/>
      <c r="AB3160" s="91"/>
      <c r="AC3160" s="91"/>
      <c r="AD3160" s="92" t="s">
        <v>4</v>
      </c>
    </row>
    <row r="3161" spans="2:30" ht="19.7" customHeight="1">
      <c r="B3161" s="82" t="s">
        <v>1817</v>
      </c>
      <c r="C3161" s="83" t="s">
        <v>1806</v>
      </c>
      <c r="D3161" s="84"/>
      <c r="E3161" s="84"/>
      <c r="F3161" s="84"/>
      <c r="G3161" s="84"/>
      <c r="H3161" s="84"/>
      <c r="I3161" s="84"/>
      <c r="J3161" s="84"/>
      <c r="K3161" s="84"/>
      <c r="L3161" s="84"/>
      <c r="M3161" s="84"/>
      <c r="N3161" s="84"/>
      <c r="O3161" s="84"/>
      <c r="P3161" s="84"/>
      <c r="Q3161" s="84"/>
      <c r="R3161" s="84"/>
      <c r="S3161" s="84"/>
      <c r="T3161" s="84"/>
      <c r="U3161" s="84"/>
      <c r="V3161" s="84"/>
      <c r="W3161" s="84"/>
      <c r="X3161" s="84"/>
      <c r="Y3161" s="84"/>
      <c r="Z3161" s="85" t="str">
        <f>TEXT(AA3161+AB3161+AC3161,"#,##0")</f>
        <v>22,692</v>
      </c>
      <c r="AA3161" s="86">
        <f>TRUNC(AA3162)</f>
        <v>0</v>
      </c>
      <c r="AB3161" s="86">
        <f>TRUNC(AB3162)</f>
        <v>0</v>
      </c>
      <c r="AC3161" s="86">
        <f>TRUNC(AC3162)</f>
        <v>22692</v>
      </c>
      <c r="AD3161" s="87"/>
    </row>
    <row r="3162" spans="2:30" ht="19.7" customHeight="1">
      <c r="B3162" s="88" t="s">
        <v>592</v>
      </c>
      <c r="C3162" s="89" t="s">
        <v>4</v>
      </c>
      <c r="D3162" s="471">
        <v>120771000</v>
      </c>
      <c r="E3162" s="471"/>
      <c r="F3162" s="471"/>
      <c r="G3162" s="471"/>
      <c r="H3162" s="471"/>
      <c r="I3162" s="471" t="s">
        <v>605</v>
      </c>
      <c r="J3162" s="471"/>
      <c r="K3162" s="471">
        <v>1879</v>
      </c>
      <c r="L3162" s="471"/>
      <c r="M3162" s="471"/>
      <c r="N3162" s="84" t="s">
        <v>594</v>
      </c>
      <c r="O3162" s="471" t="s">
        <v>595</v>
      </c>
      <c r="P3162" s="471"/>
      <c r="Q3162" s="471"/>
      <c r="R3162" s="84"/>
      <c r="S3162" s="84"/>
      <c r="T3162" s="84"/>
      <c r="U3162" s="84"/>
      <c r="V3162" s="84"/>
      <c r="W3162" s="84"/>
      <c r="X3162" s="84"/>
      <c r="Y3162" s="84"/>
      <c r="Z3162" s="90"/>
      <c r="AA3162" s="91"/>
      <c r="AB3162" s="91"/>
      <c r="AC3162" s="91">
        <f>TRUNC(D3162*K3162*0.0000001,0)</f>
        <v>22692</v>
      </c>
      <c r="AD3162" s="92" t="s">
        <v>4</v>
      </c>
    </row>
    <row r="3163" spans="2:30" ht="19.7" customHeight="1">
      <c r="B3163" s="88" t="s">
        <v>4</v>
      </c>
      <c r="C3163" s="89" t="s">
        <v>4</v>
      </c>
      <c r="D3163" s="84"/>
      <c r="E3163" s="84"/>
      <c r="F3163" s="84"/>
      <c r="G3163" s="84"/>
      <c r="H3163" s="84"/>
      <c r="I3163" s="84"/>
      <c r="J3163" s="84"/>
      <c r="K3163" s="84"/>
      <c r="L3163" s="84"/>
      <c r="M3163" s="84"/>
      <c r="N3163" s="84"/>
      <c r="O3163" s="84"/>
      <c r="P3163" s="84"/>
      <c r="Q3163" s="84"/>
      <c r="R3163" s="84"/>
      <c r="S3163" s="84"/>
      <c r="T3163" s="84"/>
      <c r="U3163" s="84"/>
      <c r="V3163" s="84"/>
      <c r="W3163" s="84"/>
      <c r="X3163" s="84"/>
      <c r="Y3163" s="84"/>
      <c r="Z3163" s="90"/>
      <c r="AA3163" s="91"/>
      <c r="AB3163" s="91"/>
      <c r="AC3163" s="91"/>
      <c r="AD3163" s="92" t="s">
        <v>4</v>
      </c>
    </row>
    <row r="3164" spans="2:30" ht="19.7" customHeight="1">
      <c r="B3164" s="82" t="s">
        <v>1818</v>
      </c>
      <c r="C3164" s="83" t="s">
        <v>1819</v>
      </c>
      <c r="D3164" s="84"/>
      <c r="E3164" s="84"/>
      <c r="F3164" s="84"/>
      <c r="G3164" s="84"/>
      <c r="H3164" s="84"/>
      <c r="I3164" s="84"/>
      <c r="J3164" s="84"/>
      <c r="K3164" s="84"/>
      <c r="L3164" s="84"/>
      <c r="M3164" s="84"/>
      <c r="N3164" s="84"/>
      <c r="O3164" s="84"/>
      <c r="P3164" s="84"/>
      <c r="Q3164" s="84"/>
      <c r="R3164" s="84"/>
      <c r="S3164" s="84"/>
      <c r="T3164" s="84"/>
      <c r="U3164" s="84"/>
      <c r="V3164" s="84"/>
      <c r="W3164" s="84"/>
      <c r="X3164" s="84"/>
      <c r="Y3164" s="84"/>
      <c r="Z3164" s="85" t="str">
        <f>TEXT(AA3164+AB3164+AC3164,"#,##0")</f>
        <v>32,422</v>
      </c>
      <c r="AA3164" s="86">
        <f>TRUNC(AA3165)</f>
        <v>0</v>
      </c>
      <c r="AB3164" s="86">
        <f>TRUNC(AB3165)</f>
        <v>0</v>
      </c>
      <c r="AC3164" s="86">
        <f>TRUNC(AC3165)</f>
        <v>32422</v>
      </c>
      <c r="AD3164" s="87"/>
    </row>
    <row r="3165" spans="2:30" ht="19.7" customHeight="1">
      <c r="B3165" s="88" t="s">
        <v>592</v>
      </c>
      <c r="C3165" s="89" t="s">
        <v>4</v>
      </c>
      <c r="D3165" s="471">
        <v>172551000</v>
      </c>
      <c r="E3165" s="471"/>
      <c r="F3165" s="471"/>
      <c r="G3165" s="471"/>
      <c r="H3165" s="471"/>
      <c r="I3165" s="471" t="s">
        <v>605</v>
      </c>
      <c r="J3165" s="471"/>
      <c r="K3165" s="471">
        <v>1879</v>
      </c>
      <c r="L3165" s="471"/>
      <c r="M3165" s="471"/>
      <c r="N3165" s="84" t="s">
        <v>594</v>
      </c>
      <c r="O3165" s="471" t="s">
        <v>595</v>
      </c>
      <c r="P3165" s="471"/>
      <c r="Q3165" s="471"/>
      <c r="R3165" s="84"/>
      <c r="S3165" s="84"/>
      <c r="T3165" s="84"/>
      <c r="U3165" s="84"/>
      <c r="V3165" s="84"/>
      <c r="W3165" s="84"/>
      <c r="X3165" s="84"/>
      <c r="Y3165" s="84"/>
      <c r="Z3165" s="90"/>
      <c r="AA3165" s="91"/>
      <c r="AB3165" s="91"/>
      <c r="AC3165" s="91">
        <f>TRUNC(D3165*K3165*0.0000001,0)</f>
        <v>32422</v>
      </c>
      <c r="AD3165" s="92" t="s">
        <v>4</v>
      </c>
    </row>
    <row r="3166" spans="2:30" ht="19.7" customHeight="1">
      <c r="B3166" s="88" t="s">
        <v>4</v>
      </c>
      <c r="C3166" s="89" t="s">
        <v>4</v>
      </c>
      <c r="D3166" s="84"/>
      <c r="E3166" s="84"/>
      <c r="F3166" s="84"/>
      <c r="G3166" s="84"/>
      <c r="H3166" s="84"/>
      <c r="I3166" s="84"/>
      <c r="J3166" s="84"/>
      <c r="K3166" s="84"/>
      <c r="L3166" s="84"/>
      <c r="M3166" s="84"/>
      <c r="N3166" s="84"/>
      <c r="O3166" s="84"/>
      <c r="P3166" s="84"/>
      <c r="Q3166" s="84"/>
      <c r="R3166" s="84"/>
      <c r="S3166" s="84"/>
      <c r="T3166" s="84"/>
      <c r="U3166" s="84"/>
      <c r="V3166" s="84"/>
      <c r="W3166" s="84"/>
      <c r="X3166" s="84"/>
      <c r="Y3166" s="84"/>
      <c r="Z3166" s="90"/>
      <c r="AA3166" s="91"/>
      <c r="AB3166" s="91"/>
      <c r="AC3166" s="91"/>
      <c r="AD3166" s="92" t="s">
        <v>4</v>
      </c>
    </row>
    <row r="3167" spans="2:30" ht="19.7" customHeight="1">
      <c r="B3167" s="82" t="s">
        <v>1820</v>
      </c>
      <c r="C3167" s="83" t="s">
        <v>736</v>
      </c>
      <c r="D3167" s="84"/>
      <c r="E3167" s="84"/>
      <c r="F3167" s="84"/>
      <c r="G3167" s="84"/>
      <c r="H3167" s="84"/>
      <c r="I3167" s="84"/>
      <c r="J3167" s="84"/>
      <c r="K3167" s="84"/>
      <c r="L3167" s="84"/>
      <c r="M3167" s="84"/>
      <c r="N3167" s="84"/>
      <c r="O3167" s="84"/>
      <c r="P3167" s="84"/>
      <c r="Q3167" s="84"/>
      <c r="R3167" s="84"/>
      <c r="S3167" s="84"/>
      <c r="T3167" s="84"/>
      <c r="U3167" s="84"/>
      <c r="V3167" s="84"/>
      <c r="W3167" s="84"/>
      <c r="X3167" s="84"/>
      <c r="Y3167" s="84"/>
      <c r="Z3167" s="85" t="str">
        <f>TEXT(AA3167+AB3167+AC3167,"#,##0")</f>
        <v>19,453</v>
      </c>
      <c r="AA3167" s="86">
        <f>TRUNC(AA3168)</f>
        <v>0</v>
      </c>
      <c r="AB3167" s="86">
        <f>TRUNC(AB3168)</f>
        <v>0</v>
      </c>
      <c r="AC3167" s="86">
        <f>TRUNC(AC3168)</f>
        <v>19453</v>
      </c>
      <c r="AD3167" s="87"/>
    </row>
    <row r="3168" spans="2:30" ht="19.7" customHeight="1">
      <c r="B3168" s="88" t="s">
        <v>592</v>
      </c>
      <c r="C3168" s="89" t="s">
        <v>4</v>
      </c>
      <c r="D3168" s="471">
        <v>103531000</v>
      </c>
      <c r="E3168" s="471"/>
      <c r="F3168" s="471"/>
      <c r="G3168" s="471"/>
      <c r="H3168" s="471"/>
      <c r="I3168" s="471" t="s">
        <v>605</v>
      </c>
      <c r="J3168" s="471"/>
      <c r="K3168" s="471">
        <v>1879</v>
      </c>
      <c r="L3168" s="471"/>
      <c r="M3168" s="471"/>
      <c r="N3168" s="84" t="s">
        <v>594</v>
      </c>
      <c r="O3168" s="471" t="s">
        <v>595</v>
      </c>
      <c r="P3168" s="471"/>
      <c r="Q3168" s="471"/>
      <c r="R3168" s="84"/>
      <c r="S3168" s="84"/>
      <c r="T3168" s="84"/>
      <c r="U3168" s="84"/>
      <c r="V3168" s="84"/>
      <c r="W3168" s="84"/>
      <c r="X3168" s="84"/>
      <c r="Y3168" s="84"/>
      <c r="Z3168" s="90"/>
      <c r="AA3168" s="91"/>
      <c r="AB3168" s="91"/>
      <c r="AC3168" s="91">
        <f>TRUNC(D3168*K3168*0.0000001,0)</f>
        <v>19453</v>
      </c>
      <c r="AD3168" s="92" t="s">
        <v>4</v>
      </c>
    </row>
    <row r="3169" spans="2:30" ht="19.7" customHeight="1">
      <c r="B3169" s="88" t="s">
        <v>4</v>
      </c>
      <c r="C3169" s="89" t="s">
        <v>4</v>
      </c>
      <c r="D3169" s="84"/>
      <c r="E3169" s="84"/>
      <c r="F3169" s="84"/>
      <c r="G3169" s="84"/>
      <c r="H3169" s="84"/>
      <c r="I3169" s="84"/>
      <c r="J3169" s="84"/>
      <c r="K3169" s="84"/>
      <c r="L3169" s="84"/>
      <c r="M3169" s="84"/>
      <c r="N3169" s="84"/>
      <c r="O3169" s="84"/>
      <c r="P3169" s="84"/>
      <c r="Q3169" s="84"/>
      <c r="R3169" s="84"/>
      <c r="S3169" s="84"/>
      <c r="T3169" s="84"/>
      <c r="U3169" s="84"/>
      <c r="V3169" s="84"/>
      <c r="W3169" s="84"/>
      <c r="X3169" s="84"/>
      <c r="Y3169" s="84"/>
      <c r="Z3169" s="90"/>
      <c r="AA3169" s="91"/>
      <c r="AB3169" s="91"/>
      <c r="AC3169" s="91"/>
      <c r="AD3169" s="92" t="s">
        <v>4</v>
      </c>
    </row>
    <row r="3170" spans="2:30" ht="19.7" customHeight="1">
      <c r="B3170" s="82" t="s">
        <v>1821</v>
      </c>
      <c r="C3170" s="83" t="s">
        <v>1819</v>
      </c>
      <c r="D3170" s="84"/>
      <c r="E3170" s="84"/>
      <c r="F3170" s="84"/>
      <c r="G3170" s="84"/>
      <c r="H3170" s="84"/>
      <c r="I3170" s="84"/>
      <c r="J3170" s="84"/>
      <c r="K3170" s="84"/>
      <c r="L3170" s="84"/>
      <c r="M3170" s="84"/>
      <c r="N3170" s="84"/>
      <c r="O3170" s="84"/>
      <c r="P3170" s="84"/>
      <c r="Q3170" s="84"/>
      <c r="R3170" s="84"/>
      <c r="S3170" s="84"/>
      <c r="T3170" s="84"/>
      <c r="U3170" s="84"/>
      <c r="V3170" s="84"/>
      <c r="W3170" s="84"/>
      <c r="X3170" s="84"/>
      <c r="Y3170" s="84"/>
      <c r="Z3170" s="85" t="str">
        <f>TEXT(AA3170+AB3170+AC3170,"#,##0")</f>
        <v>31,943</v>
      </c>
      <c r="AA3170" s="86">
        <f>TRUNC(AA3171)</f>
        <v>0</v>
      </c>
      <c r="AB3170" s="86">
        <f>TRUNC(AB3171)</f>
        <v>0</v>
      </c>
      <c r="AC3170" s="86">
        <f>TRUNC(AC3171)</f>
        <v>31943</v>
      </c>
      <c r="AD3170" s="87"/>
    </row>
    <row r="3171" spans="2:30" ht="19.7" customHeight="1">
      <c r="B3171" s="88" t="s">
        <v>592</v>
      </c>
      <c r="C3171" s="89" t="s">
        <v>4</v>
      </c>
      <c r="D3171" s="471">
        <v>170000000</v>
      </c>
      <c r="E3171" s="471"/>
      <c r="F3171" s="471"/>
      <c r="G3171" s="471"/>
      <c r="H3171" s="471"/>
      <c r="I3171" s="471" t="s">
        <v>605</v>
      </c>
      <c r="J3171" s="471"/>
      <c r="K3171" s="471">
        <v>1879</v>
      </c>
      <c r="L3171" s="471"/>
      <c r="M3171" s="471"/>
      <c r="N3171" s="84" t="s">
        <v>594</v>
      </c>
      <c r="O3171" s="471" t="s">
        <v>595</v>
      </c>
      <c r="P3171" s="471"/>
      <c r="Q3171" s="471"/>
      <c r="R3171" s="84"/>
      <c r="S3171" s="84"/>
      <c r="T3171" s="84"/>
      <c r="U3171" s="84"/>
      <c r="V3171" s="84"/>
      <c r="W3171" s="84"/>
      <c r="X3171" s="84"/>
      <c r="Y3171" s="84"/>
      <c r="Z3171" s="90"/>
      <c r="AA3171" s="91"/>
      <c r="AB3171" s="91"/>
      <c r="AC3171" s="91">
        <f>TRUNC(D3171*K3171*0.0000001,0)</f>
        <v>31943</v>
      </c>
      <c r="AD3171" s="92" t="s">
        <v>4</v>
      </c>
    </row>
    <row r="3172" spans="2:30" ht="19.7" customHeight="1">
      <c r="B3172" s="88" t="s">
        <v>4</v>
      </c>
      <c r="C3172" s="89" t="s">
        <v>4</v>
      </c>
      <c r="D3172" s="84"/>
      <c r="E3172" s="84"/>
      <c r="F3172" s="84"/>
      <c r="G3172" s="84"/>
      <c r="H3172" s="84"/>
      <c r="I3172" s="84"/>
      <c r="J3172" s="84"/>
      <c r="K3172" s="84"/>
      <c r="L3172" s="84"/>
      <c r="M3172" s="84"/>
      <c r="N3172" s="84"/>
      <c r="O3172" s="84"/>
      <c r="P3172" s="84"/>
      <c r="Q3172" s="84"/>
      <c r="R3172" s="84"/>
      <c r="S3172" s="84"/>
      <c r="T3172" s="84"/>
      <c r="U3172" s="84"/>
      <c r="V3172" s="84"/>
      <c r="W3172" s="84"/>
      <c r="X3172" s="84"/>
      <c r="Y3172" s="84"/>
      <c r="Z3172" s="90"/>
      <c r="AA3172" s="91"/>
      <c r="AB3172" s="91"/>
      <c r="AC3172" s="91"/>
      <c r="AD3172" s="92" t="s">
        <v>4</v>
      </c>
    </row>
    <row r="3173" spans="2:30" ht="19.7" customHeight="1">
      <c r="B3173" s="82" t="s">
        <v>1822</v>
      </c>
      <c r="C3173" s="83" t="s">
        <v>1823</v>
      </c>
      <c r="D3173" s="84"/>
      <c r="E3173" s="84"/>
      <c r="F3173" s="84"/>
      <c r="G3173" s="84"/>
      <c r="H3173" s="84"/>
      <c r="I3173" s="84"/>
      <c r="J3173" s="84"/>
      <c r="K3173" s="84"/>
      <c r="L3173" s="84"/>
      <c r="M3173" s="84"/>
      <c r="N3173" s="84"/>
      <c r="O3173" s="84"/>
      <c r="P3173" s="84"/>
      <c r="Q3173" s="84"/>
      <c r="R3173" s="84"/>
      <c r="S3173" s="84"/>
      <c r="T3173" s="84"/>
      <c r="U3173" s="84"/>
      <c r="V3173" s="84"/>
      <c r="W3173" s="84"/>
      <c r="X3173" s="84"/>
      <c r="Y3173" s="84"/>
      <c r="Z3173" s="85" t="str">
        <f>TEXT(AA3173+AB3173+AC3173,"#,##0")</f>
        <v>2,564</v>
      </c>
      <c r="AA3173" s="86">
        <f>TRUNC(AA3174)</f>
        <v>0</v>
      </c>
      <c r="AB3173" s="86">
        <f>TRUNC(AB3174)</f>
        <v>0</v>
      </c>
      <c r="AC3173" s="86">
        <f>TRUNC(AC3174)</f>
        <v>2564</v>
      </c>
      <c r="AD3173" s="87"/>
    </row>
    <row r="3174" spans="2:30" ht="19.7" customHeight="1">
      <c r="B3174" s="88" t="s">
        <v>592</v>
      </c>
      <c r="C3174" s="89" t="s">
        <v>4</v>
      </c>
      <c r="D3174" s="471">
        <v>13650000</v>
      </c>
      <c r="E3174" s="471"/>
      <c r="F3174" s="471"/>
      <c r="G3174" s="471"/>
      <c r="H3174" s="471"/>
      <c r="I3174" s="471" t="s">
        <v>605</v>
      </c>
      <c r="J3174" s="471"/>
      <c r="K3174" s="471">
        <v>1879</v>
      </c>
      <c r="L3174" s="471"/>
      <c r="M3174" s="471"/>
      <c r="N3174" s="84" t="s">
        <v>594</v>
      </c>
      <c r="O3174" s="471" t="s">
        <v>595</v>
      </c>
      <c r="P3174" s="471"/>
      <c r="Q3174" s="471"/>
      <c r="R3174" s="84"/>
      <c r="S3174" s="84"/>
      <c r="T3174" s="84"/>
      <c r="U3174" s="84"/>
      <c r="V3174" s="84"/>
      <c r="W3174" s="84"/>
      <c r="X3174" s="84"/>
      <c r="Y3174" s="84"/>
      <c r="Z3174" s="90"/>
      <c r="AA3174" s="91"/>
      <c r="AB3174" s="91"/>
      <c r="AC3174" s="91">
        <f>TRUNC(D3174*K3174*0.0000001,0)</f>
        <v>2564</v>
      </c>
      <c r="AD3174" s="92" t="s">
        <v>4</v>
      </c>
    </row>
    <row r="3175" spans="2:30" ht="19.7" customHeight="1">
      <c r="B3175" s="88" t="s">
        <v>4</v>
      </c>
      <c r="C3175" s="89" t="s">
        <v>4</v>
      </c>
      <c r="D3175" s="84"/>
      <c r="E3175" s="84"/>
      <c r="F3175" s="84"/>
      <c r="G3175" s="84"/>
      <c r="H3175" s="84"/>
      <c r="I3175" s="84"/>
      <c r="J3175" s="84"/>
      <c r="K3175" s="84"/>
      <c r="L3175" s="84"/>
      <c r="M3175" s="84"/>
      <c r="N3175" s="84"/>
      <c r="O3175" s="84"/>
      <c r="P3175" s="84"/>
      <c r="Q3175" s="84"/>
      <c r="R3175" s="84"/>
      <c r="S3175" s="84"/>
      <c r="T3175" s="84"/>
      <c r="U3175" s="84"/>
      <c r="V3175" s="84"/>
      <c r="W3175" s="84"/>
      <c r="X3175" s="84"/>
      <c r="Y3175" s="84"/>
      <c r="Z3175" s="90"/>
      <c r="AA3175" s="91"/>
      <c r="AB3175" s="91"/>
      <c r="AC3175" s="91"/>
      <c r="AD3175" s="92" t="s">
        <v>4</v>
      </c>
    </row>
    <row r="3176" spans="2:30" ht="19.7" customHeight="1">
      <c r="B3176" s="82" t="s">
        <v>1824</v>
      </c>
      <c r="C3176" s="83" t="s">
        <v>1825</v>
      </c>
      <c r="D3176" s="84"/>
      <c r="E3176" s="84"/>
      <c r="F3176" s="84"/>
      <c r="G3176" s="84"/>
      <c r="H3176" s="84"/>
      <c r="I3176" s="84"/>
      <c r="J3176" s="84"/>
      <c r="K3176" s="84"/>
      <c r="L3176" s="84"/>
      <c r="M3176" s="84"/>
      <c r="N3176" s="84"/>
      <c r="O3176" s="84"/>
      <c r="P3176" s="84"/>
      <c r="Q3176" s="84"/>
      <c r="R3176" s="84"/>
      <c r="S3176" s="84"/>
      <c r="T3176" s="84"/>
      <c r="U3176" s="84"/>
      <c r="V3176" s="84"/>
      <c r="W3176" s="84"/>
      <c r="X3176" s="84"/>
      <c r="Y3176" s="84"/>
      <c r="Z3176" s="85" t="str">
        <f>TEXT(AA3176+AB3176+AC3176,"#,##0")</f>
        <v>4,152</v>
      </c>
      <c r="AA3176" s="86">
        <f>TRUNC(AA3177)</f>
        <v>0</v>
      </c>
      <c r="AB3176" s="86">
        <f>TRUNC(AB3177)</f>
        <v>0</v>
      </c>
      <c r="AC3176" s="86">
        <f>TRUNC(AC3177)</f>
        <v>4152</v>
      </c>
      <c r="AD3176" s="87"/>
    </row>
    <row r="3177" spans="2:30" ht="19.7" customHeight="1">
      <c r="B3177" s="88" t="s">
        <v>592</v>
      </c>
      <c r="C3177" s="89" t="s">
        <v>4</v>
      </c>
      <c r="D3177" s="471">
        <v>22100000</v>
      </c>
      <c r="E3177" s="471"/>
      <c r="F3177" s="471"/>
      <c r="G3177" s="471"/>
      <c r="H3177" s="471"/>
      <c r="I3177" s="471" t="s">
        <v>605</v>
      </c>
      <c r="J3177" s="471"/>
      <c r="K3177" s="471">
        <v>1879</v>
      </c>
      <c r="L3177" s="471"/>
      <c r="M3177" s="471"/>
      <c r="N3177" s="84" t="s">
        <v>594</v>
      </c>
      <c r="O3177" s="471" t="s">
        <v>595</v>
      </c>
      <c r="P3177" s="471"/>
      <c r="Q3177" s="471"/>
      <c r="R3177" s="84"/>
      <c r="S3177" s="84"/>
      <c r="T3177" s="84"/>
      <c r="U3177" s="84"/>
      <c r="V3177" s="84"/>
      <c r="W3177" s="84"/>
      <c r="X3177" s="84"/>
      <c r="Y3177" s="84"/>
      <c r="Z3177" s="90"/>
      <c r="AA3177" s="91"/>
      <c r="AB3177" s="91"/>
      <c r="AC3177" s="91">
        <f>TRUNC(D3177*K3177*0.0000001,0)</f>
        <v>4152</v>
      </c>
      <c r="AD3177" s="92" t="s">
        <v>4</v>
      </c>
    </row>
    <row r="3178" spans="2:30" ht="19.7" customHeight="1">
      <c r="B3178" s="88" t="s">
        <v>4</v>
      </c>
      <c r="C3178" s="89" t="s">
        <v>4</v>
      </c>
      <c r="D3178" s="84"/>
      <c r="E3178" s="84"/>
      <c r="F3178" s="84"/>
      <c r="G3178" s="84"/>
      <c r="H3178" s="84"/>
      <c r="I3178" s="84"/>
      <c r="J3178" s="84"/>
      <c r="K3178" s="84"/>
      <c r="L3178" s="84"/>
      <c r="M3178" s="84"/>
      <c r="N3178" s="84"/>
      <c r="O3178" s="84"/>
      <c r="P3178" s="84"/>
      <c r="Q3178" s="84"/>
      <c r="R3178" s="84"/>
      <c r="S3178" s="84"/>
      <c r="T3178" s="84"/>
      <c r="U3178" s="84"/>
      <c r="V3178" s="84"/>
      <c r="W3178" s="84"/>
      <c r="X3178" s="84"/>
      <c r="Y3178" s="84"/>
      <c r="Z3178" s="90"/>
      <c r="AA3178" s="91"/>
      <c r="AB3178" s="91"/>
      <c r="AC3178" s="91"/>
      <c r="AD3178" s="92" t="s">
        <v>4</v>
      </c>
    </row>
    <row r="3179" spans="2:30" ht="19.7" customHeight="1">
      <c r="B3179" s="82" t="s">
        <v>1826</v>
      </c>
      <c r="C3179" s="83" t="s">
        <v>1827</v>
      </c>
      <c r="D3179" s="84"/>
      <c r="E3179" s="84"/>
      <c r="F3179" s="84"/>
      <c r="G3179" s="84"/>
      <c r="H3179" s="84"/>
      <c r="I3179" s="84"/>
      <c r="J3179" s="84"/>
      <c r="K3179" s="84"/>
      <c r="L3179" s="84"/>
      <c r="M3179" s="84"/>
      <c r="N3179" s="84"/>
      <c r="O3179" s="84"/>
      <c r="P3179" s="84"/>
      <c r="Q3179" s="84"/>
      <c r="R3179" s="84"/>
      <c r="S3179" s="84"/>
      <c r="T3179" s="84"/>
      <c r="U3179" s="84"/>
      <c r="V3179" s="84"/>
      <c r="W3179" s="84"/>
      <c r="X3179" s="84"/>
      <c r="Y3179" s="84"/>
      <c r="Z3179" s="85" t="str">
        <f>TEXT(AA3179+AB3179+AC3179,"#,##0")</f>
        <v>5,251</v>
      </c>
      <c r="AA3179" s="86">
        <f>TRUNC(AA3180)</f>
        <v>0</v>
      </c>
      <c r="AB3179" s="86">
        <f>TRUNC(AB3180)</f>
        <v>0</v>
      </c>
      <c r="AC3179" s="86">
        <f>TRUNC(AC3180)</f>
        <v>5251</v>
      </c>
      <c r="AD3179" s="87"/>
    </row>
    <row r="3180" spans="2:30" ht="19.7" customHeight="1">
      <c r="B3180" s="88" t="s">
        <v>592</v>
      </c>
      <c r="C3180" s="89" t="s">
        <v>4</v>
      </c>
      <c r="D3180" s="471">
        <v>27950000</v>
      </c>
      <c r="E3180" s="471"/>
      <c r="F3180" s="471"/>
      <c r="G3180" s="471"/>
      <c r="H3180" s="471"/>
      <c r="I3180" s="471" t="s">
        <v>605</v>
      </c>
      <c r="J3180" s="471"/>
      <c r="K3180" s="471">
        <v>1879</v>
      </c>
      <c r="L3180" s="471"/>
      <c r="M3180" s="471"/>
      <c r="N3180" s="84" t="s">
        <v>594</v>
      </c>
      <c r="O3180" s="471" t="s">
        <v>595</v>
      </c>
      <c r="P3180" s="471"/>
      <c r="Q3180" s="471"/>
      <c r="R3180" s="84"/>
      <c r="S3180" s="84"/>
      <c r="T3180" s="84"/>
      <c r="U3180" s="84"/>
      <c r="V3180" s="84"/>
      <c r="W3180" s="84"/>
      <c r="X3180" s="84"/>
      <c r="Y3180" s="84"/>
      <c r="Z3180" s="90"/>
      <c r="AA3180" s="91"/>
      <c r="AB3180" s="91"/>
      <c r="AC3180" s="91">
        <f>TRUNC(D3180*K3180*0.0000001,0)</f>
        <v>5251</v>
      </c>
      <c r="AD3180" s="92" t="s">
        <v>4</v>
      </c>
    </row>
    <row r="3181" spans="2:30" ht="19.7" customHeight="1">
      <c r="B3181" s="101" t="s">
        <v>4</v>
      </c>
      <c r="C3181" s="102" t="s">
        <v>4</v>
      </c>
      <c r="D3181" s="103"/>
      <c r="E3181" s="103"/>
      <c r="F3181" s="103"/>
      <c r="G3181" s="103"/>
      <c r="H3181" s="103"/>
      <c r="I3181" s="103"/>
      <c r="J3181" s="103"/>
      <c r="K3181" s="103"/>
      <c r="L3181" s="103"/>
      <c r="M3181" s="103"/>
      <c r="N3181" s="103"/>
      <c r="O3181" s="103"/>
      <c r="P3181" s="103"/>
      <c r="Q3181" s="103"/>
      <c r="R3181" s="103"/>
      <c r="S3181" s="103"/>
      <c r="T3181" s="103"/>
      <c r="U3181" s="103"/>
      <c r="V3181" s="103"/>
      <c r="W3181" s="103"/>
      <c r="X3181" s="103"/>
      <c r="Y3181" s="103"/>
      <c r="Z3181" s="104"/>
      <c r="AA3181" s="105"/>
      <c r="AB3181" s="105"/>
      <c r="AC3181" s="105"/>
      <c r="AD3181" s="106" t="s">
        <v>4</v>
      </c>
    </row>
    <row r="3182" spans="2:30" ht="19.7" customHeight="1">
      <c r="B3182" s="82" t="s">
        <v>1828</v>
      </c>
      <c r="C3182" s="83" t="s">
        <v>1829</v>
      </c>
      <c r="D3182" s="84"/>
      <c r="E3182" s="84"/>
      <c r="F3182" s="84"/>
      <c r="G3182" s="84"/>
      <c r="H3182" s="84"/>
      <c r="I3182" s="84"/>
      <c r="J3182" s="84"/>
      <c r="K3182" s="84"/>
      <c r="L3182" s="84"/>
      <c r="M3182" s="84"/>
      <c r="N3182" s="84"/>
      <c r="O3182" s="84"/>
      <c r="P3182" s="84"/>
      <c r="Q3182" s="84"/>
      <c r="R3182" s="84"/>
      <c r="S3182" s="84"/>
      <c r="T3182" s="84"/>
      <c r="U3182" s="84"/>
      <c r="V3182" s="84"/>
      <c r="W3182" s="84"/>
      <c r="X3182" s="84"/>
      <c r="Y3182" s="84"/>
      <c r="Z3182" s="85" t="str">
        <f>TEXT(AA3182+AB3182+AC3182,"#,##0")</f>
        <v>5,984</v>
      </c>
      <c r="AA3182" s="86">
        <f>TRUNC(AA3183)</f>
        <v>0</v>
      </c>
      <c r="AB3182" s="86">
        <f>TRUNC(AB3183)</f>
        <v>0</v>
      </c>
      <c r="AC3182" s="86">
        <f>TRUNC(AC3183)</f>
        <v>5984</v>
      </c>
      <c r="AD3182" s="87"/>
    </row>
    <row r="3183" spans="2:30" ht="19.7" customHeight="1">
      <c r="B3183" s="88" t="s">
        <v>592</v>
      </c>
      <c r="C3183" s="89" t="s">
        <v>4</v>
      </c>
      <c r="D3183" s="471">
        <v>31850000</v>
      </c>
      <c r="E3183" s="471"/>
      <c r="F3183" s="471"/>
      <c r="G3183" s="471"/>
      <c r="H3183" s="471"/>
      <c r="I3183" s="471" t="s">
        <v>605</v>
      </c>
      <c r="J3183" s="471"/>
      <c r="K3183" s="471">
        <v>1879</v>
      </c>
      <c r="L3183" s="471"/>
      <c r="M3183" s="471"/>
      <c r="N3183" s="84" t="s">
        <v>594</v>
      </c>
      <c r="O3183" s="471" t="s">
        <v>595</v>
      </c>
      <c r="P3183" s="471"/>
      <c r="Q3183" s="471"/>
      <c r="R3183" s="84"/>
      <c r="S3183" s="84"/>
      <c r="T3183" s="84"/>
      <c r="U3183" s="84"/>
      <c r="V3183" s="84"/>
      <c r="W3183" s="84"/>
      <c r="X3183" s="84"/>
      <c r="Y3183" s="84"/>
      <c r="Z3183" s="90"/>
      <c r="AA3183" s="91"/>
      <c r="AB3183" s="91"/>
      <c r="AC3183" s="91">
        <f>TRUNC(D3183*K3183*0.0000001,0)</f>
        <v>5984</v>
      </c>
      <c r="AD3183" s="92" t="s">
        <v>4</v>
      </c>
    </row>
    <row r="3184" spans="2:30" ht="19.7" customHeight="1">
      <c r="B3184" s="88" t="s">
        <v>4</v>
      </c>
      <c r="C3184" s="89" t="s">
        <v>4</v>
      </c>
      <c r="D3184" s="84"/>
      <c r="E3184" s="84"/>
      <c r="F3184" s="84"/>
      <c r="G3184" s="84"/>
      <c r="H3184" s="84"/>
      <c r="I3184" s="84"/>
      <c r="J3184" s="84"/>
      <c r="K3184" s="84"/>
      <c r="L3184" s="84"/>
      <c r="M3184" s="84"/>
      <c r="N3184" s="84"/>
      <c r="O3184" s="84"/>
      <c r="P3184" s="84"/>
      <c r="Q3184" s="84"/>
      <c r="R3184" s="84"/>
      <c r="S3184" s="84"/>
      <c r="T3184" s="84"/>
      <c r="U3184" s="84"/>
      <c r="V3184" s="84"/>
      <c r="W3184" s="84"/>
      <c r="X3184" s="84"/>
      <c r="Y3184" s="84"/>
      <c r="Z3184" s="90"/>
      <c r="AA3184" s="91"/>
      <c r="AB3184" s="91"/>
      <c r="AC3184" s="91"/>
      <c r="AD3184" s="92" t="s">
        <v>4</v>
      </c>
    </row>
    <row r="3185" spans="2:30" ht="19.7" customHeight="1">
      <c r="B3185" s="82" t="s">
        <v>1830</v>
      </c>
      <c r="C3185" s="83" t="s">
        <v>1831</v>
      </c>
      <c r="D3185" s="84"/>
      <c r="E3185" s="84"/>
      <c r="F3185" s="84"/>
      <c r="G3185" s="84"/>
      <c r="H3185" s="84"/>
      <c r="I3185" s="84"/>
      <c r="J3185" s="84"/>
      <c r="K3185" s="84"/>
      <c r="L3185" s="84"/>
      <c r="M3185" s="84"/>
      <c r="N3185" s="84"/>
      <c r="O3185" s="84"/>
      <c r="P3185" s="84"/>
      <c r="Q3185" s="84"/>
      <c r="R3185" s="84"/>
      <c r="S3185" s="84"/>
      <c r="T3185" s="84"/>
      <c r="U3185" s="84"/>
      <c r="V3185" s="84"/>
      <c r="W3185" s="84"/>
      <c r="X3185" s="84"/>
      <c r="Y3185" s="84"/>
      <c r="Z3185" s="85" t="str">
        <f>TEXT(AA3185+AB3185+AC3185,"#,##0")</f>
        <v>12,064</v>
      </c>
      <c r="AA3185" s="86">
        <f>TRUNC(AA3186)</f>
        <v>0</v>
      </c>
      <c r="AB3185" s="86">
        <f>TRUNC(AB3186)</f>
        <v>0</v>
      </c>
      <c r="AC3185" s="86">
        <f>TRUNC(AC3186)</f>
        <v>12064</v>
      </c>
      <c r="AD3185" s="87"/>
    </row>
    <row r="3186" spans="2:30" ht="19.7" customHeight="1">
      <c r="B3186" s="88" t="s">
        <v>592</v>
      </c>
      <c r="C3186" s="89" t="s">
        <v>4</v>
      </c>
      <c r="D3186" s="471">
        <v>3832478</v>
      </c>
      <c r="E3186" s="471"/>
      <c r="F3186" s="471"/>
      <c r="G3186" s="471"/>
      <c r="H3186" s="471"/>
      <c r="I3186" s="471" t="s">
        <v>605</v>
      </c>
      <c r="J3186" s="471"/>
      <c r="K3186" s="471">
        <v>31480</v>
      </c>
      <c r="L3186" s="471"/>
      <c r="M3186" s="471"/>
      <c r="N3186" s="84" t="s">
        <v>594</v>
      </c>
      <c r="O3186" s="471" t="s">
        <v>595</v>
      </c>
      <c r="P3186" s="471"/>
      <c r="Q3186" s="471"/>
      <c r="R3186" s="84"/>
      <c r="S3186" s="84"/>
      <c r="T3186" s="84"/>
      <c r="U3186" s="84"/>
      <c r="V3186" s="84"/>
      <c r="W3186" s="84"/>
      <c r="X3186" s="84"/>
      <c r="Y3186" s="84"/>
      <c r="Z3186" s="90"/>
      <c r="AA3186" s="91"/>
      <c r="AB3186" s="91"/>
      <c r="AC3186" s="91">
        <f>TRUNC(D3186*K3186*0.0000001,0)</f>
        <v>12064</v>
      </c>
      <c r="AD3186" s="92" t="s">
        <v>4</v>
      </c>
    </row>
    <row r="3187" spans="2:30" ht="19.7" customHeight="1">
      <c r="B3187" s="88" t="s">
        <v>4</v>
      </c>
      <c r="C3187" s="89" t="s">
        <v>4</v>
      </c>
      <c r="D3187" s="84"/>
      <c r="E3187" s="84"/>
      <c r="F3187" s="84"/>
      <c r="G3187" s="84"/>
      <c r="H3187" s="84"/>
      <c r="I3187" s="84"/>
      <c r="J3187" s="84"/>
      <c r="K3187" s="84"/>
      <c r="L3187" s="84"/>
      <c r="M3187" s="84"/>
      <c r="N3187" s="84"/>
      <c r="O3187" s="84"/>
      <c r="P3187" s="84"/>
      <c r="Q3187" s="84"/>
      <c r="R3187" s="84"/>
      <c r="S3187" s="84"/>
      <c r="T3187" s="84"/>
      <c r="U3187" s="84"/>
      <c r="V3187" s="84"/>
      <c r="W3187" s="84"/>
      <c r="X3187" s="84"/>
      <c r="Y3187" s="84"/>
      <c r="Z3187" s="90"/>
      <c r="AA3187" s="91"/>
      <c r="AB3187" s="91"/>
      <c r="AC3187" s="91"/>
      <c r="AD3187" s="92" t="s">
        <v>4</v>
      </c>
    </row>
    <row r="3188" spans="2:30" ht="19.7" customHeight="1">
      <c r="B3188" s="82" t="s">
        <v>1832</v>
      </c>
      <c r="C3188" s="83" t="s">
        <v>1833</v>
      </c>
      <c r="D3188" s="84"/>
      <c r="E3188" s="84"/>
      <c r="F3188" s="84"/>
      <c r="G3188" s="84"/>
      <c r="H3188" s="84"/>
      <c r="I3188" s="84"/>
      <c r="J3188" s="84"/>
      <c r="K3188" s="84"/>
      <c r="L3188" s="84"/>
      <c r="M3188" s="84"/>
      <c r="N3188" s="84"/>
      <c r="O3188" s="84"/>
      <c r="P3188" s="84"/>
      <c r="Q3188" s="84"/>
      <c r="R3188" s="84"/>
      <c r="S3188" s="84"/>
      <c r="T3188" s="84"/>
      <c r="U3188" s="84"/>
      <c r="V3188" s="84"/>
      <c r="W3188" s="84"/>
      <c r="X3188" s="84"/>
      <c r="Y3188" s="84"/>
      <c r="Z3188" s="85" t="str">
        <f>TEXT(AA3188+AB3188+AC3188,"#,##0")</f>
        <v>1,342</v>
      </c>
      <c r="AA3188" s="86">
        <f>TRUNC(AA3189)</f>
        <v>0</v>
      </c>
      <c r="AB3188" s="86">
        <f>TRUNC(AB3189)</f>
        <v>0</v>
      </c>
      <c r="AC3188" s="86">
        <f>TRUNC(AC3189)</f>
        <v>1342</v>
      </c>
      <c r="AD3188" s="87"/>
    </row>
    <row r="3189" spans="2:30" ht="19.7" customHeight="1">
      <c r="B3189" s="88" t="s">
        <v>592</v>
      </c>
      <c r="C3189" s="89" t="s">
        <v>4</v>
      </c>
      <c r="D3189" s="471">
        <v>5100000</v>
      </c>
      <c r="E3189" s="471"/>
      <c r="F3189" s="471"/>
      <c r="G3189" s="471"/>
      <c r="H3189" s="471"/>
      <c r="I3189" s="471" t="s">
        <v>605</v>
      </c>
      <c r="J3189" s="471"/>
      <c r="K3189" s="471">
        <v>2633</v>
      </c>
      <c r="L3189" s="471"/>
      <c r="M3189" s="471"/>
      <c r="N3189" s="84" t="s">
        <v>594</v>
      </c>
      <c r="O3189" s="471" t="s">
        <v>595</v>
      </c>
      <c r="P3189" s="471"/>
      <c r="Q3189" s="471"/>
      <c r="R3189" s="84"/>
      <c r="S3189" s="84"/>
      <c r="T3189" s="84"/>
      <c r="U3189" s="84"/>
      <c r="V3189" s="84"/>
      <c r="W3189" s="84"/>
      <c r="X3189" s="84"/>
      <c r="Y3189" s="84"/>
      <c r="Z3189" s="90"/>
      <c r="AA3189" s="91"/>
      <c r="AB3189" s="91"/>
      <c r="AC3189" s="91">
        <f>TRUNC(D3189*K3189*0.0000001,0)</f>
        <v>1342</v>
      </c>
      <c r="AD3189" s="92" t="s">
        <v>4</v>
      </c>
    </row>
    <row r="3190" spans="2:30" ht="19.7" customHeight="1">
      <c r="B3190" s="88" t="s">
        <v>4</v>
      </c>
      <c r="C3190" s="89" t="s">
        <v>4</v>
      </c>
      <c r="D3190" s="84"/>
      <c r="E3190" s="84"/>
      <c r="F3190" s="84"/>
      <c r="G3190" s="84"/>
      <c r="H3190" s="84"/>
      <c r="I3190" s="84"/>
      <c r="J3190" s="84"/>
      <c r="K3190" s="84"/>
      <c r="L3190" s="84"/>
      <c r="M3190" s="84"/>
      <c r="N3190" s="84"/>
      <c r="O3190" s="84"/>
      <c r="P3190" s="84"/>
      <c r="Q3190" s="84"/>
      <c r="R3190" s="84"/>
      <c r="S3190" s="84"/>
      <c r="T3190" s="84"/>
      <c r="U3190" s="84"/>
      <c r="V3190" s="84"/>
      <c r="W3190" s="84"/>
      <c r="X3190" s="84"/>
      <c r="Y3190" s="84"/>
      <c r="Z3190" s="90"/>
      <c r="AA3190" s="91"/>
      <c r="AB3190" s="91"/>
      <c r="AC3190" s="91"/>
      <c r="AD3190" s="92" t="s">
        <v>4</v>
      </c>
    </row>
    <row r="3191" spans="2:30" ht="19.7" customHeight="1">
      <c r="B3191" s="82" t="s">
        <v>1834</v>
      </c>
      <c r="C3191" s="83" t="s">
        <v>1835</v>
      </c>
      <c r="D3191" s="84"/>
      <c r="E3191" s="84"/>
      <c r="F3191" s="84"/>
      <c r="G3191" s="84"/>
      <c r="H3191" s="84"/>
      <c r="I3191" s="84"/>
      <c r="J3191" s="84"/>
      <c r="K3191" s="84"/>
      <c r="L3191" s="84"/>
      <c r="M3191" s="84"/>
      <c r="N3191" s="84"/>
      <c r="O3191" s="84"/>
      <c r="P3191" s="84"/>
      <c r="Q3191" s="84"/>
      <c r="R3191" s="84"/>
      <c r="S3191" s="84"/>
      <c r="T3191" s="84"/>
      <c r="U3191" s="84"/>
      <c r="V3191" s="84"/>
      <c r="W3191" s="84"/>
      <c r="X3191" s="84"/>
      <c r="Y3191" s="84"/>
      <c r="Z3191" s="85" t="str">
        <f>TEXT(AA3191+AB3191+AC3191,"#,##0")</f>
        <v>7,529</v>
      </c>
      <c r="AA3191" s="86">
        <f>TRUNC(AA3192)</f>
        <v>0</v>
      </c>
      <c r="AB3191" s="86">
        <f>TRUNC(AB3192)</f>
        <v>0</v>
      </c>
      <c r="AC3191" s="86">
        <f>TRUNC(AC3192)</f>
        <v>7529</v>
      </c>
      <c r="AD3191" s="87"/>
    </row>
    <row r="3192" spans="2:30" ht="19.7" customHeight="1">
      <c r="B3192" s="88" t="s">
        <v>592</v>
      </c>
      <c r="C3192" s="89" t="s">
        <v>4</v>
      </c>
      <c r="D3192" s="471">
        <v>40071000</v>
      </c>
      <c r="E3192" s="471"/>
      <c r="F3192" s="471"/>
      <c r="G3192" s="471"/>
      <c r="H3192" s="471"/>
      <c r="I3192" s="471" t="s">
        <v>605</v>
      </c>
      <c r="J3192" s="471"/>
      <c r="K3192" s="471">
        <v>1879</v>
      </c>
      <c r="L3192" s="471"/>
      <c r="M3192" s="471"/>
      <c r="N3192" s="84" t="s">
        <v>594</v>
      </c>
      <c r="O3192" s="471" t="s">
        <v>595</v>
      </c>
      <c r="P3192" s="471"/>
      <c r="Q3192" s="471"/>
      <c r="R3192" s="84"/>
      <c r="S3192" s="84"/>
      <c r="T3192" s="84"/>
      <c r="U3192" s="84"/>
      <c r="V3192" s="84"/>
      <c r="W3192" s="84"/>
      <c r="X3192" s="84"/>
      <c r="Y3192" s="84"/>
      <c r="Z3192" s="90"/>
      <c r="AA3192" s="91"/>
      <c r="AB3192" s="91"/>
      <c r="AC3192" s="91">
        <f>TRUNC(D3192*K3192*0.0000001,0)</f>
        <v>7529</v>
      </c>
      <c r="AD3192" s="92" t="s">
        <v>4</v>
      </c>
    </row>
    <row r="3193" spans="2:30" ht="19.7" customHeight="1">
      <c r="B3193" s="88" t="s">
        <v>4</v>
      </c>
      <c r="C3193" s="89" t="s">
        <v>4</v>
      </c>
      <c r="D3193" s="84"/>
      <c r="E3193" s="84"/>
      <c r="F3193" s="84"/>
      <c r="G3193" s="84"/>
      <c r="H3193" s="84"/>
      <c r="I3193" s="84"/>
      <c r="J3193" s="84"/>
      <c r="K3193" s="84"/>
      <c r="L3193" s="84"/>
      <c r="M3193" s="84"/>
      <c r="N3193" s="84"/>
      <c r="O3193" s="84"/>
      <c r="P3193" s="84"/>
      <c r="Q3193" s="84"/>
      <c r="R3193" s="84"/>
      <c r="S3193" s="84"/>
      <c r="T3193" s="84"/>
      <c r="U3193" s="84"/>
      <c r="V3193" s="84"/>
      <c r="W3193" s="84"/>
      <c r="X3193" s="84"/>
      <c r="Y3193" s="84"/>
      <c r="Z3193" s="90"/>
      <c r="AA3193" s="91"/>
      <c r="AB3193" s="91"/>
      <c r="AC3193" s="91"/>
      <c r="AD3193" s="92" t="s">
        <v>4</v>
      </c>
    </row>
    <row r="3194" spans="2:30" ht="19.7" customHeight="1">
      <c r="B3194" s="82" t="s">
        <v>1836</v>
      </c>
      <c r="C3194" s="83" t="s">
        <v>1837</v>
      </c>
      <c r="D3194" s="84"/>
      <c r="E3194" s="84"/>
      <c r="F3194" s="84"/>
      <c r="G3194" s="84"/>
      <c r="H3194" s="84"/>
      <c r="I3194" s="84"/>
      <c r="J3194" s="84"/>
      <c r="K3194" s="84"/>
      <c r="L3194" s="84"/>
      <c r="M3194" s="84"/>
      <c r="N3194" s="84"/>
      <c r="O3194" s="84"/>
      <c r="P3194" s="84"/>
      <c r="Q3194" s="84"/>
      <c r="R3194" s="84"/>
      <c r="S3194" s="84"/>
      <c r="T3194" s="84"/>
      <c r="U3194" s="84"/>
      <c r="V3194" s="84"/>
      <c r="W3194" s="84"/>
      <c r="X3194" s="84"/>
      <c r="Y3194" s="84"/>
      <c r="Z3194" s="85" t="str">
        <f>TEXT(AA3194+AB3194+AC3194,"#,##0")</f>
        <v>207,782</v>
      </c>
      <c r="AA3194" s="86">
        <f>TRUNC(AA3195+AA3196+AA3197+AA3198)</f>
        <v>22864</v>
      </c>
      <c r="AB3194" s="86">
        <f>TRUNC(AB3195+AB3196+AB3197+AB3198)</f>
        <v>25682</v>
      </c>
      <c r="AC3194" s="86">
        <f>TRUNC(AC3195+AC3196+AC3197+AC3198)</f>
        <v>159236</v>
      </c>
      <c r="AD3194" s="87"/>
    </row>
    <row r="3195" spans="2:30" ht="19.7" customHeight="1">
      <c r="B3195" s="88" t="s">
        <v>592</v>
      </c>
      <c r="C3195" s="89" t="s">
        <v>4</v>
      </c>
      <c r="D3195" s="471">
        <v>510371906</v>
      </c>
      <c r="E3195" s="471"/>
      <c r="F3195" s="471"/>
      <c r="G3195" s="471"/>
      <c r="H3195" s="471"/>
      <c r="I3195" s="471" t="s">
        <v>605</v>
      </c>
      <c r="J3195" s="471"/>
      <c r="K3195" s="471">
        <v>3120</v>
      </c>
      <c r="L3195" s="471"/>
      <c r="M3195" s="471"/>
      <c r="N3195" s="84" t="s">
        <v>594</v>
      </c>
      <c r="O3195" s="471" t="s">
        <v>595</v>
      </c>
      <c r="P3195" s="471"/>
      <c r="Q3195" s="471"/>
      <c r="R3195" s="84"/>
      <c r="S3195" s="84"/>
      <c r="T3195" s="84"/>
      <c r="U3195" s="84"/>
      <c r="V3195" s="84"/>
      <c r="W3195" s="84"/>
      <c r="X3195" s="84"/>
      <c r="Y3195" s="84"/>
      <c r="Z3195" s="90"/>
      <c r="AA3195" s="91"/>
      <c r="AB3195" s="91"/>
      <c r="AC3195" s="91">
        <f>TRUNC(D3195*K3195*0.0000001,0)</f>
        <v>159236</v>
      </c>
      <c r="AD3195" s="92" t="s">
        <v>4</v>
      </c>
    </row>
    <row r="3196" spans="2:30" ht="19.7" customHeight="1">
      <c r="B3196" s="88" t="s">
        <v>596</v>
      </c>
      <c r="C3196" s="89" t="s">
        <v>597</v>
      </c>
      <c r="D3196" s="470">
        <v>14.8</v>
      </c>
      <c r="E3196" s="471"/>
      <c r="F3196" s="471"/>
      <c r="G3196" s="471"/>
      <c r="H3196" s="84" t="s">
        <v>598</v>
      </c>
      <c r="I3196" s="84" t="s">
        <v>594</v>
      </c>
      <c r="J3196" s="471">
        <f>[186]자재단가!R6</f>
        <v>1496</v>
      </c>
      <c r="K3196" s="471"/>
      <c r="L3196" s="471"/>
      <c r="M3196" s="471"/>
      <c r="N3196" s="84"/>
      <c r="O3196" s="84"/>
      <c r="P3196" s="84"/>
      <c r="Q3196" s="84"/>
      <c r="R3196" s="84"/>
      <c r="S3196" s="84"/>
      <c r="T3196" s="84"/>
      <c r="U3196" s="84"/>
      <c r="V3196" s="84"/>
      <c r="W3196" s="84"/>
      <c r="X3196" s="84"/>
      <c r="Y3196" s="84"/>
      <c r="Z3196" s="90"/>
      <c r="AA3196" s="91"/>
      <c r="AB3196" s="91">
        <f>TRUNC(D3196*J3196,0)</f>
        <v>22140</v>
      </c>
      <c r="AC3196" s="91"/>
      <c r="AD3196" s="92" t="s">
        <v>4</v>
      </c>
    </row>
    <row r="3197" spans="2:30" ht="19.7" customHeight="1">
      <c r="B3197" s="88" t="s">
        <v>599</v>
      </c>
      <c r="C3197" s="89" t="s">
        <v>600</v>
      </c>
      <c r="D3197" s="470">
        <v>16</v>
      </c>
      <c r="E3197" s="471"/>
      <c r="F3197" s="471"/>
      <c r="G3197" s="471"/>
      <c r="H3197" s="84" t="s">
        <v>601</v>
      </c>
      <c r="I3197" s="84" t="s">
        <v>594</v>
      </c>
      <c r="J3197" s="471">
        <f>AB3196</f>
        <v>22140</v>
      </c>
      <c r="K3197" s="471"/>
      <c r="L3197" s="471"/>
      <c r="M3197" s="471"/>
      <c r="N3197" s="84"/>
      <c r="O3197" s="84"/>
      <c r="P3197" s="84"/>
      <c r="Q3197" s="84"/>
      <c r="R3197" s="84"/>
      <c r="S3197" s="84"/>
      <c r="T3197" s="84"/>
      <c r="U3197" s="84"/>
      <c r="V3197" s="84"/>
      <c r="W3197" s="84"/>
      <c r="X3197" s="84"/>
      <c r="Y3197" s="84"/>
      <c r="Z3197" s="90"/>
      <c r="AA3197" s="91"/>
      <c r="AB3197" s="91">
        <f>TRUNC(D3197/100*J3197,0)</f>
        <v>3542</v>
      </c>
      <c r="AC3197" s="91"/>
      <c r="AD3197" s="92" t="s">
        <v>4</v>
      </c>
    </row>
    <row r="3198" spans="2:30" ht="19.7" customHeight="1">
      <c r="B3198" s="88" t="s">
        <v>602</v>
      </c>
      <c r="C3198" s="89" t="s">
        <v>4</v>
      </c>
      <c r="D3198" s="472">
        <v>1</v>
      </c>
      <c r="E3198" s="471"/>
      <c r="F3198" s="471"/>
      <c r="G3198" s="84" t="s">
        <v>98</v>
      </c>
      <c r="H3198" s="84" t="s">
        <v>594</v>
      </c>
      <c r="I3198" s="471">
        <f>[186]노임단가!L55</f>
        <v>109748</v>
      </c>
      <c r="J3198" s="471"/>
      <c r="K3198" s="471"/>
      <c r="L3198" s="471"/>
      <c r="M3198" s="84" t="s">
        <v>594</v>
      </c>
      <c r="N3198" s="471" t="s">
        <v>603</v>
      </c>
      <c r="O3198" s="471"/>
      <c r="P3198" s="471"/>
      <c r="Q3198" s="471"/>
      <c r="R3198" s="471"/>
      <c r="S3198" s="471"/>
      <c r="T3198" s="471"/>
      <c r="U3198" s="471"/>
      <c r="V3198" s="471"/>
      <c r="W3198" s="84"/>
      <c r="X3198" s="84"/>
      <c r="Y3198" s="84"/>
      <c r="Z3198" s="90"/>
      <c r="AA3198" s="91">
        <f>TRUNC(D3198*I3198*[186]기계경비적용기준!E18,0)</f>
        <v>22864</v>
      </c>
      <c r="AB3198" s="91"/>
      <c r="AC3198" s="91"/>
      <c r="AD3198" s="92" t="s">
        <v>4</v>
      </c>
    </row>
    <row r="3199" spans="2:30" ht="19.7" customHeight="1">
      <c r="B3199" s="88" t="s">
        <v>4</v>
      </c>
      <c r="C3199" s="89" t="s">
        <v>4</v>
      </c>
      <c r="D3199" s="84"/>
      <c r="E3199" s="84"/>
      <c r="F3199" s="84"/>
      <c r="G3199" s="84"/>
      <c r="H3199" s="84"/>
      <c r="I3199" s="84"/>
      <c r="J3199" s="84"/>
      <c r="K3199" s="84"/>
      <c r="L3199" s="84"/>
      <c r="M3199" s="84"/>
      <c r="N3199" s="84"/>
      <c r="O3199" s="84"/>
      <c r="P3199" s="84"/>
      <c r="Q3199" s="84"/>
      <c r="R3199" s="84"/>
      <c r="S3199" s="84"/>
      <c r="T3199" s="84"/>
      <c r="U3199" s="84"/>
      <c r="V3199" s="84"/>
      <c r="W3199" s="84"/>
      <c r="X3199" s="84"/>
      <c r="Y3199" s="84"/>
      <c r="Z3199" s="90"/>
      <c r="AA3199" s="91"/>
      <c r="AB3199" s="91"/>
      <c r="AC3199" s="91"/>
      <c r="AD3199" s="92" t="s">
        <v>4</v>
      </c>
    </row>
    <row r="3200" spans="2:30" ht="19.7" customHeight="1">
      <c r="B3200" s="82" t="s">
        <v>1838</v>
      </c>
      <c r="C3200" s="83" t="s">
        <v>1839</v>
      </c>
      <c r="D3200" s="84"/>
      <c r="E3200" s="84"/>
      <c r="F3200" s="84"/>
      <c r="G3200" s="84"/>
      <c r="H3200" s="84"/>
      <c r="I3200" s="84"/>
      <c r="J3200" s="84"/>
      <c r="K3200" s="84"/>
      <c r="L3200" s="84"/>
      <c r="M3200" s="84"/>
      <c r="N3200" s="84"/>
      <c r="O3200" s="84"/>
      <c r="P3200" s="84"/>
      <c r="Q3200" s="84"/>
      <c r="R3200" s="84"/>
      <c r="S3200" s="84"/>
      <c r="T3200" s="84"/>
      <c r="U3200" s="84"/>
      <c r="V3200" s="84"/>
      <c r="W3200" s="84"/>
      <c r="X3200" s="84"/>
      <c r="Y3200" s="84"/>
      <c r="Z3200" s="85" t="str">
        <f>TEXT(AA3200+AB3200+AC3200,"#,##0")</f>
        <v>138,230</v>
      </c>
      <c r="AA3200" s="86">
        <f>TRUNC(AA3201+AA3202+AA3203+AA3204)</f>
        <v>22864</v>
      </c>
      <c r="AB3200" s="86">
        <f>TRUNC(AB3201+AB3202+AB3203+AB3204)</f>
        <v>36789</v>
      </c>
      <c r="AC3200" s="86">
        <f>TRUNC(AC3201+AC3202+AC3203+AC3204)</f>
        <v>78577</v>
      </c>
      <c r="AD3200" s="87"/>
    </row>
    <row r="3201" spans="2:30" ht="19.7" customHeight="1">
      <c r="B3201" s="88" t="s">
        <v>592</v>
      </c>
      <c r="C3201" s="89" t="s">
        <v>4</v>
      </c>
      <c r="D3201" s="471">
        <v>362600</v>
      </c>
      <c r="E3201" s="471"/>
      <c r="F3201" s="471"/>
      <c r="G3201" s="471"/>
      <c r="H3201" s="471"/>
      <c r="I3201" s="471" t="s">
        <v>593</v>
      </c>
      <c r="J3201" s="471"/>
      <c r="K3201" s="476">
        <f>[186]기계경비적용기준!D7</f>
        <v>1153.3</v>
      </c>
      <c r="L3201" s="471"/>
      <c r="M3201" s="471"/>
      <c r="N3201" s="84" t="s">
        <v>594</v>
      </c>
      <c r="O3201" s="471">
        <v>1879</v>
      </c>
      <c r="P3201" s="471"/>
      <c r="Q3201" s="471"/>
      <c r="R3201" s="84" t="s">
        <v>594</v>
      </c>
      <c r="S3201" s="471" t="s">
        <v>595</v>
      </c>
      <c r="T3201" s="471"/>
      <c r="U3201" s="471"/>
      <c r="V3201" s="84"/>
      <c r="W3201" s="84"/>
      <c r="X3201" s="84"/>
      <c r="Y3201" s="84"/>
      <c r="Z3201" s="90"/>
      <c r="AA3201" s="91"/>
      <c r="AB3201" s="91"/>
      <c r="AC3201" s="91">
        <f>TRUNC(TRUNC(D3201*K3201)/1000) * 1000*O3201*0.0000001</f>
        <v>78577.149399999995</v>
      </c>
      <c r="AD3201" s="92" t="s">
        <v>4</v>
      </c>
    </row>
    <row r="3202" spans="2:30" ht="19.7" customHeight="1">
      <c r="B3202" s="88" t="s">
        <v>596</v>
      </c>
      <c r="C3202" s="89" t="s">
        <v>597</v>
      </c>
      <c r="D3202" s="470">
        <v>21.2</v>
      </c>
      <c r="E3202" s="471"/>
      <c r="F3202" s="471"/>
      <c r="G3202" s="471"/>
      <c r="H3202" s="84" t="s">
        <v>598</v>
      </c>
      <c r="I3202" s="84" t="s">
        <v>594</v>
      </c>
      <c r="J3202" s="471">
        <f>[186]자재단가!R6</f>
        <v>1496</v>
      </c>
      <c r="K3202" s="471"/>
      <c r="L3202" s="471"/>
      <c r="M3202" s="471"/>
      <c r="N3202" s="84"/>
      <c r="O3202" s="84"/>
      <c r="P3202" s="84"/>
      <c r="Q3202" s="84"/>
      <c r="R3202" s="84"/>
      <c r="S3202" s="84"/>
      <c r="T3202" s="84"/>
      <c r="U3202" s="84"/>
      <c r="V3202" s="84"/>
      <c r="W3202" s="84"/>
      <c r="X3202" s="84"/>
      <c r="Y3202" s="84"/>
      <c r="Z3202" s="90"/>
      <c r="AA3202" s="91"/>
      <c r="AB3202" s="91">
        <f>TRUNC(D3202*J3202,0)</f>
        <v>31715</v>
      </c>
      <c r="AC3202" s="91"/>
      <c r="AD3202" s="92" t="s">
        <v>4</v>
      </c>
    </row>
    <row r="3203" spans="2:30" ht="19.7" customHeight="1">
      <c r="B3203" s="88" t="s">
        <v>599</v>
      </c>
      <c r="C3203" s="89" t="s">
        <v>600</v>
      </c>
      <c r="D3203" s="470">
        <v>16</v>
      </c>
      <c r="E3203" s="471"/>
      <c r="F3203" s="471"/>
      <c r="G3203" s="471"/>
      <c r="H3203" s="84" t="s">
        <v>601</v>
      </c>
      <c r="I3203" s="84" t="s">
        <v>594</v>
      </c>
      <c r="J3203" s="471">
        <f>AB3202</f>
        <v>31715</v>
      </c>
      <c r="K3203" s="471"/>
      <c r="L3203" s="471"/>
      <c r="M3203" s="471"/>
      <c r="N3203" s="84"/>
      <c r="O3203" s="84"/>
      <c r="P3203" s="84"/>
      <c r="Q3203" s="84"/>
      <c r="R3203" s="84"/>
      <c r="S3203" s="84"/>
      <c r="T3203" s="84"/>
      <c r="U3203" s="84"/>
      <c r="V3203" s="84"/>
      <c r="W3203" s="84"/>
      <c r="X3203" s="84"/>
      <c r="Y3203" s="84"/>
      <c r="Z3203" s="90"/>
      <c r="AA3203" s="91"/>
      <c r="AB3203" s="91">
        <f>TRUNC(D3203/100*J3203,0)</f>
        <v>5074</v>
      </c>
      <c r="AC3203" s="91"/>
      <c r="AD3203" s="92" t="s">
        <v>4</v>
      </c>
    </row>
    <row r="3204" spans="2:30" ht="19.7" customHeight="1">
      <c r="B3204" s="88" t="s">
        <v>602</v>
      </c>
      <c r="C3204" s="89" t="s">
        <v>4</v>
      </c>
      <c r="D3204" s="472">
        <v>1</v>
      </c>
      <c r="E3204" s="471"/>
      <c r="F3204" s="471"/>
      <c r="G3204" s="84" t="s">
        <v>98</v>
      </c>
      <c r="H3204" s="84" t="s">
        <v>594</v>
      </c>
      <c r="I3204" s="471">
        <f>[186]노임단가!L55</f>
        <v>109748</v>
      </c>
      <c r="J3204" s="471"/>
      <c r="K3204" s="471"/>
      <c r="L3204" s="471"/>
      <c r="M3204" s="84" t="s">
        <v>594</v>
      </c>
      <c r="N3204" s="471" t="s">
        <v>603</v>
      </c>
      <c r="O3204" s="471"/>
      <c r="P3204" s="471"/>
      <c r="Q3204" s="471"/>
      <c r="R3204" s="471"/>
      <c r="S3204" s="471"/>
      <c r="T3204" s="471"/>
      <c r="U3204" s="471"/>
      <c r="V3204" s="471"/>
      <c r="W3204" s="84"/>
      <c r="X3204" s="84"/>
      <c r="Y3204" s="84"/>
      <c r="Z3204" s="90"/>
      <c r="AA3204" s="91">
        <f>TRUNC(D3204*I3204*[186]기계경비적용기준!E18,0)</f>
        <v>22864</v>
      </c>
      <c r="AB3204" s="91"/>
      <c r="AC3204" s="91"/>
      <c r="AD3204" s="92" t="s">
        <v>4</v>
      </c>
    </row>
    <row r="3205" spans="2:30" ht="19.7" customHeight="1">
      <c r="B3205" s="88" t="s">
        <v>4</v>
      </c>
      <c r="C3205" s="89" t="s">
        <v>4</v>
      </c>
      <c r="D3205" s="84"/>
      <c r="E3205" s="84"/>
      <c r="F3205" s="84"/>
      <c r="G3205" s="84"/>
      <c r="H3205" s="84"/>
      <c r="I3205" s="84"/>
      <c r="J3205" s="84"/>
      <c r="K3205" s="84"/>
      <c r="L3205" s="84"/>
      <c r="M3205" s="84"/>
      <c r="N3205" s="84"/>
      <c r="O3205" s="84"/>
      <c r="P3205" s="84"/>
      <c r="Q3205" s="84"/>
      <c r="R3205" s="84"/>
      <c r="S3205" s="84"/>
      <c r="T3205" s="84"/>
      <c r="U3205" s="84"/>
      <c r="V3205" s="84"/>
      <c r="W3205" s="84"/>
      <c r="X3205" s="84"/>
      <c r="Y3205" s="84"/>
      <c r="Z3205" s="90"/>
      <c r="AA3205" s="91"/>
      <c r="AB3205" s="91"/>
      <c r="AC3205" s="91"/>
      <c r="AD3205" s="92" t="s">
        <v>4</v>
      </c>
    </row>
    <row r="3206" spans="2:30" ht="19.7" customHeight="1">
      <c r="B3206" s="82" t="s">
        <v>1840</v>
      </c>
      <c r="C3206" s="83" t="s">
        <v>1841</v>
      </c>
      <c r="D3206" s="84"/>
      <c r="E3206" s="84"/>
      <c r="F3206" s="84"/>
      <c r="G3206" s="84"/>
      <c r="H3206" s="84"/>
      <c r="I3206" s="84"/>
      <c r="J3206" s="84"/>
      <c r="K3206" s="84"/>
      <c r="L3206" s="84"/>
      <c r="M3206" s="84"/>
      <c r="N3206" s="84"/>
      <c r="O3206" s="84"/>
      <c r="P3206" s="84"/>
      <c r="Q3206" s="84"/>
      <c r="R3206" s="84"/>
      <c r="S3206" s="84"/>
      <c r="T3206" s="84"/>
      <c r="U3206" s="84"/>
      <c r="V3206" s="84"/>
      <c r="W3206" s="84"/>
      <c r="X3206" s="84"/>
      <c r="Y3206" s="84"/>
      <c r="Z3206" s="85" t="str">
        <f>TEXT(AA3206+AB3206+AC3206,"#,##0")</f>
        <v>455</v>
      </c>
      <c r="AA3206" s="86">
        <f>TRUNC(AA3207+AA3208+AA3209+AA3210)</f>
        <v>323</v>
      </c>
      <c r="AB3206" s="86">
        <f>TRUNC(AB3207+AB3208+AB3209+AB3210)</f>
        <v>76</v>
      </c>
      <c r="AC3206" s="86">
        <f>TRUNC(AC3207+AC3208+AC3209+AC3210)</f>
        <v>56</v>
      </c>
      <c r="AD3206" s="87"/>
    </row>
    <row r="3207" spans="2:30" ht="19.7" customHeight="1">
      <c r="B3207" s="101" t="s">
        <v>592</v>
      </c>
      <c r="C3207" s="102" t="s">
        <v>4</v>
      </c>
      <c r="D3207" s="477">
        <v>86</v>
      </c>
      <c r="E3207" s="477"/>
      <c r="F3207" s="477"/>
      <c r="G3207" s="477"/>
      <c r="H3207" s="477"/>
      <c r="I3207" s="477" t="s">
        <v>593</v>
      </c>
      <c r="J3207" s="477"/>
      <c r="K3207" s="480">
        <f>[186]기계경비적용기준!D7</f>
        <v>1153.3</v>
      </c>
      <c r="L3207" s="477"/>
      <c r="M3207" s="477"/>
      <c r="N3207" s="103" t="s">
        <v>594</v>
      </c>
      <c r="O3207" s="477">
        <v>5733</v>
      </c>
      <c r="P3207" s="477"/>
      <c r="Q3207" s="477"/>
      <c r="R3207" s="103" t="s">
        <v>594</v>
      </c>
      <c r="S3207" s="477" t="s">
        <v>595</v>
      </c>
      <c r="T3207" s="477"/>
      <c r="U3207" s="477"/>
      <c r="V3207" s="103"/>
      <c r="W3207" s="103"/>
      <c r="X3207" s="103"/>
      <c r="Y3207" s="103"/>
      <c r="Z3207" s="104"/>
      <c r="AA3207" s="105"/>
      <c r="AB3207" s="105"/>
      <c r="AC3207" s="105">
        <f>TRUNC(TRUNC(D3207*K3207)/1000) * 1000*O3207*0.0000001</f>
        <v>56.756699999999995</v>
      </c>
      <c r="AD3207" s="106" t="s">
        <v>4</v>
      </c>
    </row>
    <row r="3208" spans="2:30" ht="19.7" customHeight="1">
      <c r="B3208" s="88" t="s">
        <v>596</v>
      </c>
      <c r="C3208" s="89" t="s">
        <v>851</v>
      </c>
      <c r="D3208" s="470">
        <v>0.04</v>
      </c>
      <c r="E3208" s="471"/>
      <c r="F3208" s="471"/>
      <c r="G3208" s="471"/>
      <c r="H3208" s="84" t="s">
        <v>598</v>
      </c>
      <c r="I3208" s="84" t="s">
        <v>594</v>
      </c>
      <c r="J3208" s="471">
        <f>[186]자재단가!R5</f>
        <v>1671</v>
      </c>
      <c r="K3208" s="471"/>
      <c r="L3208" s="471"/>
      <c r="M3208" s="471"/>
      <c r="N3208" s="84"/>
      <c r="O3208" s="84"/>
      <c r="P3208" s="84"/>
      <c r="Q3208" s="84"/>
      <c r="R3208" s="84"/>
      <c r="S3208" s="84"/>
      <c r="T3208" s="84"/>
      <c r="U3208" s="84"/>
      <c r="V3208" s="84"/>
      <c r="W3208" s="84"/>
      <c r="X3208" s="84"/>
      <c r="Y3208" s="84"/>
      <c r="Z3208" s="90"/>
      <c r="AA3208" s="91"/>
      <c r="AB3208" s="91">
        <f>TRUNC(D3208*J3208,0)</f>
        <v>66</v>
      </c>
      <c r="AC3208" s="91"/>
      <c r="AD3208" s="92" t="s">
        <v>4</v>
      </c>
    </row>
    <row r="3209" spans="2:30" ht="19.7" customHeight="1">
      <c r="B3209" s="88" t="s">
        <v>599</v>
      </c>
      <c r="C3209" s="89" t="s">
        <v>600</v>
      </c>
      <c r="D3209" s="470">
        <v>16</v>
      </c>
      <c r="E3209" s="471"/>
      <c r="F3209" s="471"/>
      <c r="G3209" s="471"/>
      <c r="H3209" s="84" t="s">
        <v>601</v>
      </c>
      <c r="I3209" s="84" t="s">
        <v>594</v>
      </c>
      <c r="J3209" s="471">
        <f>AB3208</f>
        <v>66</v>
      </c>
      <c r="K3209" s="471"/>
      <c r="L3209" s="471"/>
      <c r="M3209" s="471"/>
      <c r="N3209" s="84"/>
      <c r="O3209" s="84"/>
      <c r="P3209" s="84"/>
      <c r="Q3209" s="84"/>
      <c r="R3209" s="84"/>
      <c r="S3209" s="84"/>
      <c r="T3209" s="84"/>
      <c r="U3209" s="84"/>
      <c r="V3209" s="84"/>
      <c r="W3209" s="84"/>
      <c r="X3209" s="84"/>
      <c r="Y3209" s="84"/>
      <c r="Z3209" s="90"/>
      <c r="AA3209" s="91"/>
      <c r="AB3209" s="91">
        <f>TRUNC(D3209/100*J3209,0)</f>
        <v>10</v>
      </c>
      <c r="AC3209" s="91"/>
      <c r="AD3209" s="92" t="s">
        <v>4</v>
      </c>
    </row>
    <row r="3210" spans="2:30" ht="19.7" customHeight="1">
      <c r="B3210" s="88" t="s">
        <v>236</v>
      </c>
      <c r="C3210" s="89" t="s">
        <v>4</v>
      </c>
      <c r="D3210" s="472">
        <v>1.9E-2</v>
      </c>
      <c r="E3210" s="471"/>
      <c r="F3210" s="471"/>
      <c r="G3210" s="84" t="s">
        <v>98</v>
      </c>
      <c r="H3210" s="84" t="s">
        <v>594</v>
      </c>
      <c r="I3210" s="471">
        <f>[186]노임단가!L59</f>
        <v>81728</v>
      </c>
      <c r="J3210" s="471"/>
      <c r="K3210" s="471"/>
      <c r="L3210" s="471"/>
      <c r="M3210" s="84" t="s">
        <v>594</v>
      </c>
      <c r="N3210" s="471" t="s">
        <v>603</v>
      </c>
      <c r="O3210" s="471"/>
      <c r="P3210" s="471"/>
      <c r="Q3210" s="471"/>
      <c r="R3210" s="471"/>
      <c r="S3210" s="471"/>
      <c r="T3210" s="471"/>
      <c r="U3210" s="471"/>
      <c r="V3210" s="471"/>
      <c r="W3210" s="84"/>
      <c r="X3210" s="84"/>
      <c r="Y3210" s="84"/>
      <c r="Z3210" s="90"/>
      <c r="AA3210" s="91">
        <f>TRUNC(D3210*I3210*[186]기계경비적용기준!E18,0)</f>
        <v>323</v>
      </c>
      <c r="AB3210" s="91"/>
      <c r="AC3210" s="91"/>
      <c r="AD3210" s="92" t="s">
        <v>4</v>
      </c>
    </row>
    <row r="3211" spans="2:30" ht="19.7" customHeight="1">
      <c r="B3211" s="88" t="s">
        <v>4</v>
      </c>
      <c r="C3211" s="89" t="s">
        <v>4</v>
      </c>
      <c r="D3211" s="84"/>
      <c r="E3211" s="84"/>
      <c r="F3211" s="84"/>
      <c r="G3211" s="84"/>
      <c r="H3211" s="84"/>
      <c r="I3211" s="84"/>
      <c r="J3211" s="84"/>
      <c r="K3211" s="84"/>
      <c r="L3211" s="84"/>
      <c r="M3211" s="84"/>
      <c r="N3211" s="84"/>
      <c r="O3211" s="84"/>
      <c r="P3211" s="84"/>
      <c r="Q3211" s="84"/>
      <c r="R3211" s="84"/>
      <c r="S3211" s="84"/>
      <c r="T3211" s="84"/>
      <c r="U3211" s="84"/>
      <c r="V3211" s="84"/>
      <c r="W3211" s="84"/>
      <c r="X3211" s="84"/>
      <c r="Y3211" s="84"/>
      <c r="Z3211" s="90"/>
      <c r="AA3211" s="91"/>
      <c r="AB3211" s="91"/>
      <c r="AC3211" s="91"/>
      <c r="AD3211" s="92" t="s">
        <v>4</v>
      </c>
    </row>
    <row r="3212" spans="2:30" ht="19.7" customHeight="1">
      <c r="B3212" s="82" t="s">
        <v>1842</v>
      </c>
      <c r="C3212" s="83" t="s">
        <v>1843</v>
      </c>
      <c r="D3212" s="84"/>
      <c r="E3212" s="84"/>
      <c r="F3212" s="84"/>
      <c r="G3212" s="84"/>
      <c r="H3212" s="84"/>
      <c r="I3212" s="84"/>
      <c r="J3212" s="84"/>
      <c r="K3212" s="84"/>
      <c r="L3212" s="84"/>
      <c r="M3212" s="84"/>
      <c r="N3212" s="84"/>
      <c r="O3212" s="84"/>
      <c r="P3212" s="84"/>
      <c r="Q3212" s="84"/>
      <c r="R3212" s="84"/>
      <c r="S3212" s="84"/>
      <c r="T3212" s="84"/>
      <c r="U3212" s="84"/>
      <c r="V3212" s="84"/>
      <c r="W3212" s="84"/>
      <c r="X3212" s="84"/>
      <c r="Y3212" s="84"/>
      <c r="Z3212" s="85" t="str">
        <f>TEXT(AA3212+AB3212+AC3212,"#,##0")</f>
        <v>3,584</v>
      </c>
      <c r="AA3212" s="86">
        <f>TRUNC(AA3213)</f>
        <v>0</v>
      </c>
      <c r="AB3212" s="86">
        <f>TRUNC(AB3213)</f>
        <v>0</v>
      </c>
      <c r="AC3212" s="86">
        <f>TRUNC(AC3213)</f>
        <v>3584</v>
      </c>
      <c r="AD3212" s="87"/>
    </row>
    <row r="3213" spans="2:30" ht="19.7" customHeight="1">
      <c r="B3213" s="88" t="s">
        <v>592</v>
      </c>
      <c r="C3213" s="89" t="s">
        <v>4</v>
      </c>
      <c r="D3213" s="471">
        <v>8000000</v>
      </c>
      <c r="E3213" s="471"/>
      <c r="F3213" s="471"/>
      <c r="G3213" s="471"/>
      <c r="H3213" s="471"/>
      <c r="I3213" s="471" t="s">
        <v>605</v>
      </c>
      <c r="J3213" s="471"/>
      <c r="K3213" s="471">
        <v>4480</v>
      </c>
      <c r="L3213" s="471"/>
      <c r="M3213" s="471"/>
      <c r="N3213" s="84" t="s">
        <v>594</v>
      </c>
      <c r="O3213" s="471" t="s">
        <v>595</v>
      </c>
      <c r="P3213" s="471"/>
      <c r="Q3213" s="471"/>
      <c r="R3213" s="84"/>
      <c r="S3213" s="84"/>
      <c r="T3213" s="84"/>
      <c r="U3213" s="84"/>
      <c r="V3213" s="84"/>
      <c r="W3213" s="84"/>
      <c r="X3213" s="84"/>
      <c r="Y3213" s="84"/>
      <c r="Z3213" s="90"/>
      <c r="AA3213" s="91"/>
      <c r="AB3213" s="91"/>
      <c r="AC3213" s="91">
        <f>TRUNC(D3213*K3213*0.0000001,0)</f>
        <v>3584</v>
      </c>
      <c r="AD3213" s="92" t="s">
        <v>4</v>
      </c>
    </row>
    <row r="3214" spans="2:30" ht="19.7" customHeight="1">
      <c r="B3214" s="88" t="s">
        <v>4</v>
      </c>
      <c r="C3214" s="89" t="s">
        <v>4</v>
      </c>
      <c r="D3214" s="84"/>
      <c r="E3214" s="84"/>
      <c r="F3214" s="84"/>
      <c r="G3214" s="84"/>
      <c r="H3214" s="84"/>
      <c r="I3214" s="84"/>
      <c r="J3214" s="84"/>
      <c r="K3214" s="84"/>
      <c r="L3214" s="84"/>
      <c r="M3214" s="84"/>
      <c r="N3214" s="84"/>
      <c r="O3214" s="84"/>
      <c r="P3214" s="84"/>
      <c r="Q3214" s="84"/>
      <c r="R3214" s="84"/>
      <c r="S3214" s="84"/>
      <c r="T3214" s="84"/>
      <c r="U3214" s="84"/>
      <c r="V3214" s="84"/>
      <c r="W3214" s="84"/>
      <c r="X3214" s="84"/>
      <c r="Y3214" s="84"/>
      <c r="Z3214" s="90"/>
      <c r="AA3214" s="91"/>
      <c r="AB3214" s="91"/>
      <c r="AC3214" s="91"/>
      <c r="AD3214" s="92" t="s">
        <v>4</v>
      </c>
    </row>
    <row r="3215" spans="2:30" ht="19.7" customHeight="1">
      <c r="B3215" s="82" t="s">
        <v>1844</v>
      </c>
      <c r="C3215" s="83" t="s">
        <v>1845</v>
      </c>
      <c r="D3215" s="84"/>
      <c r="E3215" s="84"/>
      <c r="F3215" s="84"/>
      <c r="G3215" s="84"/>
      <c r="H3215" s="84"/>
      <c r="I3215" s="84"/>
      <c r="J3215" s="84"/>
      <c r="K3215" s="84"/>
      <c r="L3215" s="84"/>
      <c r="M3215" s="84"/>
      <c r="N3215" s="84"/>
      <c r="O3215" s="84"/>
      <c r="P3215" s="84"/>
      <c r="Q3215" s="84"/>
      <c r="R3215" s="84"/>
      <c r="S3215" s="84"/>
      <c r="T3215" s="84"/>
      <c r="U3215" s="84"/>
      <c r="V3215" s="84"/>
      <c r="W3215" s="84"/>
      <c r="X3215" s="84"/>
      <c r="Y3215" s="84"/>
      <c r="Z3215" s="85" t="str">
        <f>TEXT(AA3215+AB3215+AC3215,"#,##0")</f>
        <v>314</v>
      </c>
      <c r="AA3215" s="86">
        <f>TRUNC(AA3216)</f>
        <v>0</v>
      </c>
      <c r="AB3215" s="86">
        <f>TRUNC(AB3216)</f>
        <v>0</v>
      </c>
      <c r="AC3215" s="86">
        <f>TRUNC(AC3216)</f>
        <v>314</v>
      </c>
      <c r="AD3215" s="87"/>
    </row>
    <row r="3216" spans="2:30" ht="19.7" customHeight="1">
      <c r="B3216" s="88" t="s">
        <v>592</v>
      </c>
      <c r="C3216" s="89" t="s">
        <v>4</v>
      </c>
      <c r="D3216" s="471">
        <v>2300000</v>
      </c>
      <c r="E3216" s="471"/>
      <c r="F3216" s="471"/>
      <c r="G3216" s="471"/>
      <c r="H3216" s="471"/>
      <c r="I3216" s="471" t="s">
        <v>605</v>
      </c>
      <c r="J3216" s="471"/>
      <c r="K3216" s="471">
        <v>1368</v>
      </c>
      <c r="L3216" s="471"/>
      <c r="M3216" s="471"/>
      <c r="N3216" s="84" t="s">
        <v>594</v>
      </c>
      <c r="O3216" s="471" t="s">
        <v>595</v>
      </c>
      <c r="P3216" s="471"/>
      <c r="Q3216" s="471"/>
      <c r="R3216" s="84"/>
      <c r="S3216" s="84"/>
      <c r="T3216" s="84"/>
      <c r="U3216" s="84"/>
      <c r="V3216" s="84"/>
      <c r="W3216" s="84"/>
      <c r="X3216" s="84"/>
      <c r="Y3216" s="84"/>
      <c r="Z3216" s="90"/>
      <c r="AA3216" s="91"/>
      <c r="AB3216" s="91"/>
      <c r="AC3216" s="91">
        <f>TRUNC(D3216*K3216*0.0000001,0)</f>
        <v>314</v>
      </c>
      <c r="AD3216" s="92" t="s">
        <v>4</v>
      </c>
    </row>
    <row r="3217" spans="2:30" ht="19.7" customHeight="1">
      <c r="B3217" s="88" t="s">
        <v>4</v>
      </c>
      <c r="C3217" s="89" t="s">
        <v>4</v>
      </c>
      <c r="D3217" s="84"/>
      <c r="E3217" s="84"/>
      <c r="F3217" s="84"/>
      <c r="G3217" s="84"/>
      <c r="H3217" s="84"/>
      <c r="I3217" s="84"/>
      <c r="J3217" s="84"/>
      <c r="K3217" s="84"/>
      <c r="L3217" s="84"/>
      <c r="M3217" s="84"/>
      <c r="N3217" s="84"/>
      <c r="O3217" s="84"/>
      <c r="P3217" s="84"/>
      <c r="Q3217" s="84"/>
      <c r="R3217" s="84"/>
      <c r="S3217" s="84"/>
      <c r="T3217" s="84"/>
      <c r="U3217" s="84"/>
      <c r="V3217" s="84"/>
      <c r="W3217" s="84"/>
      <c r="X3217" s="84"/>
      <c r="Y3217" s="84"/>
      <c r="Z3217" s="90"/>
      <c r="AA3217" s="91"/>
      <c r="AB3217" s="91"/>
      <c r="AC3217" s="91"/>
      <c r="AD3217" s="92" t="s">
        <v>4</v>
      </c>
    </row>
    <row r="3218" spans="2:30" ht="19.7" customHeight="1">
      <c r="B3218" s="82" t="s">
        <v>1846</v>
      </c>
      <c r="C3218" s="83" t="s">
        <v>1847</v>
      </c>
      <c r="D3218" s="84"/>
      <c r="E3218" s="84"/>
      <c r="F3218" s="84"/>
      <c r="G3218" s="84"/>
      <c r="H3218" s="84"/>
      <c r="I3218" s="84"/>
      <c r="J3218" s="84"/>
      <c r="K3218" s="84"/>
      <c r="L3218" s="84"/>
      <c r="M3218" s="84"/>
      <c r="N3218" s="84"/>
      <c r="O3218" s="84"/>
      <c r="P3218" s="84"/>
      <c r="Q3218" s="84"/>
      <c r="R3218" s="84"/>
      <c r="S3218" s="84"/>
      <c r="T3218" s="84"/>
      <c r="U3218" s="84"/>
      <c r="V3218" s="84"/>
      <c r="W3218" s="84"/>
      <c r="X3218" s="84"/>
      <c r="Y3218" s="84"/>
      <c r="Z3218" s="85" t="str">
        <f>TEXT(AA3218+AB3218+AC3218,"#,##0")</f>
        <v>21,052</v>
      </c>
      <c r="AA3218" s="86">
        <f>TRUNC(AA3219)</f>
        <v>0</v>
      </c>
      <c r="AB3218" s="86">
        <f>TRUNC(AB3219)</f>
        <v>0</v>
      </c>
      <c r="AC3218" s="86">
        <f>TRUNC(AC3219)</f>
        <v>21052</v>
      </c>
      <c r="AD3218" s="87"/>
    </row>
    <row r="3219" spans="2:30" ht="19.7" customHeight="1">
      <c r="B3219" s="88" t="s">
        <v>2</v>
      </c>
      <c r="C3219" s="89" t="s">
        <v>4</v>
      </c>
      <c r="D3219" s="471">
        <v>53500000</v>
      </c>
      <c r="E3219" s="471"/>
      <c r="F3219" s="471"/>
      <c r="G3219" s="471"/>
      <c r="H3219" s="471"/>
      <c r="I3219" s="471" t="s">
        <v>605</v>
      </c>
      <c r="J3219" s="471"/>
      <c r="K3219" s="471">
        <v>3935</v>
      </c>
      <c r="L3219" s="471"/>
      <c r="M3219" s="471"/>
      <c r="N3219" s="84" t="s">
        <v>594</v>
      </c>
      <c r="O3219" s="471" t="s">
        <v>595</v>
      </c>
      <c r="P3219" s="471"/>
      <c r="Q3219" s="471"/>
      <c r="R3219" s="84"/>
      <c r="S3219" s="84"/>
      <c r="T3219" s="84"/>
      <c r="U3219" s="84"/>
      <c r="V3219" s="84"/>
      <c r="W3219" s="84"/>
      <c r="X3219" s="84"/>
      <c r="Y3219" s="84"/>
      <c r="Z3219" s="90"/>
      <c r="AA3219" s="91"/>
      <c r="AB3219" s="91"/>
      <c r="AC3219" s="91">
        <f>TRUNC(D3219*K3219*0.0000001,0)</f>
        <v>21052</v>
      </c>
      <c r="AD3219" s="92" t="s">
        <v>4</v>
      </c>
    </row>
    <row r="3220" spans="2:30" ht="19.7" customHeight="1">
      <c r="B3220" s="88" t="s">
        <v>4</v>
      </c>
      <c r="C3220" s="89" t="s">
        <v>4</v>
      </c>
      <c r="D3220" s="84"/>
      <c r="E3220" s="84"/>
      <c r="F3220" s="84"/>
      <c r="G3220" s="84"/>
      <c r="H3220" s="84"/>
      <c r="I3220" s="84"/>
      <c r="J3220" s="84"/>
      <c r="K3220" s="84"/>
      <c r="L3220" s="84"/>
      <c r="M3220" s="84"/>
      <c r="N3220" s="84"/>
      <c r="O3220" s="84"/>
      <c r="P3220" s="84"/>
      <c r="Q3220" s="84"/>
      <c r="R3220" s="84"/>
      <c r="S3220" s="84"/>
      <c r="T3220" s="84"/>
      <c r="U3220" s="84"/>
      <c r="V3220" s="84"/>
      <c r="W3220" s="84"/>
      <c r="X3220" s="84"/>
      <c r="Y3220" s="84"/>
      <c r="Z3220" s="90"/>
      <c r="AA3220" s="91"/>
      <c r="AB3220" s="91"/>
      <c r="AC3220" s="91"/>
      <c r="AD3220" s="92" t="s">
        <v>4</v>
      </c>
    </row>
    <row r="3221" spans="2:30" ht="19.7" customHeight="1">
      <c r="B3221" s="82" t="s">
        <v>1848</v>
      </c>
      <c r="C3221" s="83" t="s">
        <v>1849</v>
      </c>
      <c r="D3221" s="84"/>
      <c r="E3221" s="84"/>
      <c r="F3221" s="84"/>
      <c r="G3221" s="84"/>
      <c r="H3221" s="84"/>
      <c r="I3221" s="84"/>
      <c r="J3221" s="84"/>
      <c r="K3221" s="84"/>
      <c r="L3221" s="84"/>
      <c r="M3221" s="84"/>
      <c r="N3221" s="84"/>
      <c r="O3221" s="84"/>
      <c r="P3221" s="84"/>
      <c r="Q3221" s="84"/>
      <c r="R3221" s="84"/>
      <c r="S3221" s="84"/>
      <c r="T3221" s="84"/>
      <c r="U3221" s="84"/>
      <c r="V3221" s="84"/>
      <c r="W3221" s="84"/>
      <c r="X3221" s="84"/>
      <c r="Y3221" s="84"/>
      <c r="Z3221" s="85" t="str">
        <f>TEXT(AA3221+AB3221+AC3221,"#,##0")</f>
        <v>32,636</v>
      </c>
      <c r="AA3221" s="86">
        <f>TRUNC(AA3222)</f>
        <v>0</v>
      </c>
      <c r="AB3221" s="86">
        <f>TRUNC(AB3222)</f>
        <v>0</v>
      </c>
      <c r="AC3221" s="86">
        <f>TRUNC(AC3222)</f>
        <v>32636</v>
      </c>
      <c r="AD3221" s="87"/>
    </row>
    <row r="3222" spans="2:30" ht="19.7" customHeight="1">
      <c r="B3222" s="88" t="s">
        <v>2</v>
      </c>
      <c r="C3222" s="89" t="s">
        <v>4</v>
      </c>
      <c r="D3222" s="471">
        <v>69780000</v>
      </c>
      <c r="E3222" s="471"/>
      <c r="F3222" s="471"/>
      <c r="G3222" s="471"/>
      <c r="H3222" s="471"/>
      <c r="I3222" s="471" t="s">
        <v>605</v>
      </c>
      <c r="J3222" s="471"/>
      <c r="K3222" s="471">
        <v>4677</v>
      </c>
      <c r="L3222" s="471"/>
      <c r="M3222" s="471"/>
      <c r="N3222" s="84" t="s">
        <v>594</v>
      </c>
      <c r="O3222" s="471" t="s">
        <v>595</v>
      </c>
      <c r="P3222" s="471"/>
      <c r="Q3222" s="471"/>
      <c r="R3222" s="84"/>
      <c r="S3222" s="84"/>
      <c r="T3222" s="84"/>
      <c r="U3222" s="84"/>
      <c r="V3222" s="84"/>
      <c r="W3222" s="84"/>
      <c r="X3222" s="84"/>
      <c r="Y3222" s="84"/>
      <c r="Z3222" s="90"/>
      <c r="AA3222" s="91"/>
      <c r="AB3222" s="91"/>
      <c r="AC3222" s="91">
        <f>TRUNC(D3222*K3222*0.0000001,0)</f>
        <v>32636</v>
      </c>
      <c r="AD3222" s="92" t="s">
        <v>4</v>
      </c>
    </row>
    <row r="3223" spans="2:30" ht="19.7" customHeight="1">
      <c r="B3223" s="88" t="s">
        <v>4</v>
      </c>
      <c r="C3223" s="89" t="s">
        <v>4</v>
      </c>
      <c r="D3223" s="84"/>
      <c r="E3223" s="84"/>
      <c r="F3223" s="84"/>
      <c r="G3223" s="84"/>
      <c r="H3223" s="84"/>
      <c r="I3223" s="84"/>
      <c r="J3223" s="84"/>
      <c r="K3223" s="84"/>
      <c r="L3223" s="84"/>
      <c r="M3223" s="84"/>
      <c r="N3223" s="84"/>
      <c r="O3223" s="84"/>
      <c r="P3223" s="84"/>
      <c r="Q3223" s="84"/>
      <c r="R3223" s="84"/>
      <c r="S3223" s="84"/>
      <c r="T3223" s="84"/>
      <c r="U3223" s="84"/>
      <c r="V3223" s="84"/>
      <c r="W3223" s="84"/>
      <c r="X3223" s="84"/>
      <c r="Y3223" s="84"/>
      <c r="Z3223" s="90"/>
      <c r="AA3223" s="91"/>
      <c r="AB3223" s="91"/>
      <c r="AC3223" s="91"/>
      <c r="AD3223" s="92" t="s">
        <v>4</v>
      </c>
    </row>
    <row r="3224" spans="2:30" ht="19.7" customHeight="1">
      <c r="B3224" s="82" t="s">
        <v>1850</v>
      </c>
      <c r="C3224" s="83" t="s">
        <v>1071</v>
      </c>
      <c r="D3224" s="84"/>
      <c r="E3224" s="84"/>
      <c r="F3224" s="84"/>
      <c r="G3224" s="84"/>
      <c r="H3224" s="84"/>
      <c r="I3224" s="84"/>
      <c r="J3224" s="84"/>
      <c r="K3224" s="84"/>
      <c r="L3224" s="84"/>
      <c r="M3224" s="84"/>
      <c r="N3224" s="84"/>
      <c r="O3224" s="84"/>
      <c r="P3224" s="84"/>
      <c r="Q3224" s="84"/>
      <c r="R3224" s="84"/>
      <c r="S3224" s="84"/>
      <c r="T3224" s="84"/>
      <c r="U3224" s="84"/>
      <c r="V3224" s="84"/>
      <c r="W3224" s="84"/>
      <c r="X3224" s="84"/>
      <c r="Y3224" s="84"/>
      <c r="Z3224" s="85" t="str">
        <f>TEXT(AA3224+AB3224+AC3224,"#,##0")</f>
        <v>65,272</v>
      </c>
      <c r="AA3224" s="86">
        <f>TRUNC(AA3225)</f>
        <v>0</v>
      </c>
      <c r="AB3224" s="86">
        <f>TRUNC(AB3225)</f>
        <v>0</v>
      </c>
      <c r="AC3224" s="86">
        <f>TRUNC(AC3225)</f>
        <v>65272</v>
      </c>
      <c r="AD3224" s="87"/>
    </row>
    <row r="3225" spans="2:30" ht="19.7" customHeight="1">
      <c r="B3225" s="88" t="s">
        <v>2</v>
      </c>
      <c r="C3225" s="89" t="s">
        <v>4</v>
      </c>
      <c r="D3225" s="471">
        <v>139560000</v>
      </c>
      <c r="E3225" s="471"/>
      <c r="F3225" s="471"/>
      <c r="G3225" s="471"/>
      <c r="H3225" s="471"/>
      <c r="I3225" s="471" t="s">
        <v>605</v>
      </c>
      <c r="J3225" s="471"/>
      <c r="K3225" s="471">
        <v>4677</v>
      </c>
      <c r="L3225" s="471"/>
      <c r="M3225" s="471"/>
      <c r="N3225" s="84" t="s">
        <v>594</v>
      </c>
      <c r="O3225" s="471" t="s">
        <v>595</v>
      </c>
      <c r="P3225" s="471"/>
      <c r="Q3225" s="471"/>
      <c r="R3225" s="84"/>
      <c r="S3225" s="84"/>
      <c r="T3225" s="84"/>
      <c r="U3225" s="84"/>
      <c r="V3225" s="84"/>
      <c r="W3225" s="84"/>
      <c r="X3225" s="84"/>
      <c r="Y3225" s="84"/>
      <c r="Z3225" s="90"/>
      <c r="AA3225" s="91"/>
      <c r="AB3225" s="91"/>
      <c r="AC3225" s="91">
        <f>TRUNC(D3225*K3225*0.0000001,0)</f>
        <v>65272</v>
      </c>
      <c r="AD3225" s="92" t="s">
        <v>4</v>
      </c>
    </row>
    <row r="3226" spans="2:30" ht="19.7" customHeight="1">
      <c r="B3226" s="88" t="s">
        <v>4</v>
      </c>
      <c r="C3226" s="89" t="s">
        <v>4</v>
      </c>
      <c r="D3226" s="84"/>
      <c r="E3226" s="84"/>
      <c r="F3226" s="84"/>
      <c r="G3226" s="84"/>
      <c r="H3226" s="84"/>
      <c r="I3226" s="84"/>
      <c r="J3226" s="84"/>
      <c r="K3226" s="84"/>
      <c r="L3226" s="84"/>
      <c r="M3226" s="84"/>
      <c r="N3226" s="84"/>
      <c r="O3226" s="84"/>
      <c r="P3226" s="84"/>
      <c r="Q3226" s="84"/>
      <c r="R3226" s="84"/>
      <c r="S3226" s="84"/>
      <c r="T3226" s="84"/>
      <c r="U3226" s="84"/>
      <c r="V3226" s="84"/>
      <c r="W3226" s="84"/>
      <c r="X3226" s="84"/>
      <c r="Y3226" s="84"/>
      <c r="Z3226" s="90"/>
      <c r="AA3226" s="91"/>
      <c r="AB3226" s="91"/>
      <c r="AC3226" s="91"/>
      <c r="AD3226" s="92" t="s">
        <v>4</v>
      </c>
    </row>
    <row r="3227" spans="2:30" ht="19.7" customHeight="1">
      <c r="B3227" s="82" t="s">
        <v>1851</v>
      </c>
      <c r="C3227" s="83" t="s">
        <v>1852</v>
      </c>
      <c r="D3227" s="84"/>
      <c r="E3227" s="84"/>
      <c r="F3227" s="84"/>
      <c r="G3227" s="84"/>
      <c r="H3227" s="84"/>
      <c r="I3227" s="84"/>
      <c r="J3227" s="84"/>
      <c r="K3227" s="84"/>
      <c r="L3227" s="84"/>
      <c r="M3227" s="84"/>
      <c r="N3227" s="84"/>
      <c r="O3227" s="84"/>
      <c r="P3227" s="84"/>
      <c r="Q3227" s="84"/>
      <c r="R3227" s="84"/>
      <c r="S3227" s="84"/>
      <c r="T3227" s="84"/>
      <c r="U3227" s="84"/>
      <c r="V3227" s="84"/>
      <c r="W3227" s="84"/>
      <c r="X3227" s="84"/>
      <c r="Y3227" s="84"/>
      <c r="Z3227" s="85" t="str">
        <f>TEXT(AA3227+AB3227+AC3227,"#,##0")</f>
        <v>2,965</v>
      </c>
      <c r="AA3227" s="86">
        <f>TRUNC(AA3228)</f>
        <v>0</v>
      </c>
      <c r="AB3227" s="86">
        <f>TRUNC(AB3228)</f>
        <v>0</v>
      </c>
      <c r="AC3227" s="86">
        <f>TRUNC(AC3228)</f>
        <v>2965</v>
      </c>
      <c r="AD3227" s="87"/>
    </row>
    <row r="3228" spans="2:30" ht="19.7" customHeight="1">
      <c r="B3228" s="88" t="s">
        <v>2</v>
      </c>
      <c r="C3228" s="89" t="s">
        <v>4</v>
      </c>
      <c r="D3228" s="471">
        <v>8000000</v>
      </c>
      <c r="E3228" s="471"/>
      <c r="F3228" s="471"/>
      <c r="G3228" s="471"/>
      <c r="H3228" s="471"/>
      <c r="I3228" s="471" t="s">
        <v>605</v>
      </c>
      <c r="J3228" s="471"/>
      <c r="K3228" s="471">
        <v>3707</v>
      </c>
      <c r="L3228" s="471"/>
      <c r="M3228" s="471"/>
      <c r="N3228" s="84" t="s">
        <v>594</v>
      </c>
      <c r="O3228" s="471" t="s">
        <v>595</v>
      </c>
      <c r="P3228" s="471"/>
      <c r="Q3228" s="471"/>
      <c r="R3228" s="84"/>
      <c r="S3228" s="84"/>
      <c r="T3228" s="84"/>
      <c r="U3228" s="84"/>
      <c r="V3228" s="84"/>
      <c r="W3228" s="84"/>
      <c r="X3228" s="84"/>
      <c r="Y3228" s="84"/>
      <c r="Z3228" s="90"/>
      <c r="AA3228" s="91"/>
      <c r="AB3228" s="91"/>
      <c r="AC3228" s="91">
        <f>TRUNC(D3228*K3228*0.0000001,0)</f>
        <v>2965</v>
      </c>
      <c r="AD3228" s="92" t="s">
        <v>4</v>
      </c>
    </row>
    <row r="3229" spans="2:30" ht="19.7" customHeight="1">
      <c r="B3229" s="88" t="s">
        <v>4</v>
      </c>
      <c r="C3229" s="89" t="s">
        <v>4</v>
      </c>
      <c r="D3229" s="84"/>
      <c r="E3229" s="84"/>
      <c r="F3229" s="84"/>
      <c r="G3229" s="84"/>
      <c r="H3229" s="84"/>
      <c r="I3229" s="84"/>
      <c r="J3229" s="84"/>
      <c r="K3229" s="84"/>
      <c r="L3229" s="84"/>
      <c r="M3229" s="84"/>
      <c r="N3229" s="84"/>
      <c r="O3229" s="84"/>
      <c r="P3229" s="84"/>
      <c r="Q3229" s="84"/>
      <c r="R3229" s="84"/>
      <c r="S3229" s="84"/>
      <c r="T3229" s="84"/>
      <c r="U3229" s="84"/>
      <c r="V3229" s="84"/>
      <c r="W3229" s="84"/>
      <c r="X3229" s="84"/>
      <c r="Y3229" s="84"/>
      <c r="Z3229" s="90"/>
      <c r="AA3229" s="91"/>
      <c r="AB3229" s="91"/>
      <c r="AC3229" s="91"/>
      <c r="AD3229" s="92" t="s">
        <v>4</v>
      </c>
    </row>
    <row r="3230" spans="2:30" ht="19.7" customHeight="1">
      <c r="B3230" s="82" t="s">
        <v>1853</v>
      </c>
      <c r="C3230" s="83" t="s">
        <v>1854</v>
      </c>
      <c r="D3230" s="84"/>
      <c r="E3230" s="84"/>
      <c r="F3230" s="84"/>
      <c r="G3230" s="84"/>
      <c r="H3230" s="84"/>
      <c r="I3230" s="84"/>
      <c r="J3230" s="84"/>
      <c r="K3230" s="84"/>
      <c r="L3230" s="84"/>
      <c r="M3230" s="84"/>
      <c r="N3230" s="84"/>
      <c r="O3230" s="84"/>
      <c r="P3230" s="84"/>
      <c r="Q3230" s="84"/>
      <c r="R3230" s="84"/>
      <c r="S3230" s="84"/>
      <c r="T3230" s="84"/>
      <c r="U3230" s="84"/>
      <c r="V3230" s="84"/>
      <c r="W3230" s="84"/>
      <c r="X3230" s="84"/>
      <c r="Y3230" s="84"/>
      <c r="Z3230" s="85" t="str">
        <f>TEXT(AA3230+AB3230+AC3230,"#,##0")</f>
        <v>162</v>
      </c>
      <c r="AA3230" s="86">
        <f>TRUNC(AA3231)</f>
        <v>0</v>
      </c>
      <c r="AB3230" s="86">
        <f>TRUNC(AB3231)</f>
        <v>0</v>
      </c>
      <c r="AC3230" s="86">
        <f>TRUNC(AC3231)</f>
        <v>162</v>
      </c>
      <c r="AD3230" s="87"/>
    </row>
    <row r="3231" spans="2:30" ht="19.7" customHeight="1">
      <c r="B3231" s="88" t="s">
        <v>2</v>
      </c>
      <c r="C3231" s="89" t="s">
        <v>4</v>
      </c>
      <c r="D3231" s="471">
        <v>480000</v>
      </c>
      <c r="E3231" s="471"/>
      <c r="F3231" s="471"/>
      <c r="G3231" s="471"/>
      <c r="H3231" s="471"/>
      <c r="I3231" s="471" t="s">
        <v>605</v>
      </c>
      <c r="J3231" s="471"/>
      <c r="K3231" s="471">
        <v>3375</v>
      </c>
      <c r="L3231" s="471"/>
      <c r="M3231" s="471"/>
      <c r="N3231" s="84" t="s">
        <v>594</v>
      </c>
      <c r="O3231" s="471" t="s">
        <v>595</v>
      </c>
      <c r="P3231" s="471"/>
      <c r="Q3231" s="471"/>
      <c r="R3231" s="84"/>
      <c r="S3231" s="84"/>
      <c r="T3231" s="84"/>
      <c r="U3231" s="84"/>
      <c r="V3231" s="84"/>
      <c r="W3231" s="84"/>
      <c r="X3231" s="84"/>
      <c r="Y3231" s="84"/>
      <c r="Z3231" s="90"/>
      <c r="AA3231" s="91"/>
      <c r="AB3231" s="91"/>
      <c r="AC3231" s="91">
        <f>TRUNC(D3231*K3231*0.0000001,0)</f>
        <v>162</v>
      </c>
      <c r="AD3231" s="92" t="s">
        <v>4</v>
      </c>
    </row>
    <row r="3232" spans="2:30" ht="19.7" customHeight="1">
      <c r="B3232" s="88" t="s">
        <v>4</v>
      </c>
      <c r="C3232" s="89" t="s">
        <v>4</v>
      </c>
      <c r="D3232" s="84"/>
      <c r="E3232" s="84"/>
      <c r="F3232" s="84"/>
      <c r="G3232" s="84"/>
      <c r="H3232" s="84"/>
      <c r="I3232" s="84"/>
      <c r="J3232" s="84"/>
      <c r="K3232" s="84"/>
      <c r="L3232" s="84"/>
      <c r="M3232" s="84"/>
      <c r="N3232" s="84"/>
      <c r="O3232" s="84"/>
      <c r="P3232" s="84"/>
      <c r="Q3232" s="84"/>
      <c r="R3232" s="84"/>
      <c r="S3232" s="84"/>
      <c r="T3232" s="84"/>
      <c r="U3232" s="84"/>
      <c r="V3232" s="84"/>
      <c r="W3232" s="84"/>
      <c r="X3232" s="84"/>
      <c r="Y3232" s="84"/>
      <c r="Z3232" s="90"/>
      <c r="AA3232" s="91"/>
      <c r="AB3232" s="91"/>
      <c r="AC3232" s="91"/>
      <c r="AD3232" s="92" t="s">
        <v>4</v>
      </c>
    </row>
    <row r="3233" spans="2:30" ht="19.7" customHeight="1">
      <c r="B3233" s="107" t="s">
        <v>1855</v>
      </c>
      <c r="C3233" s="108" t="s">
        <v>1856</v>
      </c>
      <c r="D3233" s="103"/>
      <c r="E3233" s="103"/>
      <c r="F3233" s="103"/>
      <c r="G3233" s="103"/>
      <c r="H3233" s="103"/>
      <c r="I3233" s="103"/>
      <c r="J3233" s="103"/>
      <c r="K3233" s="103"/>
      <c r="L3233" s="103"/>
      <c r="M3233" s="103"/>
      <c r="N3233" s="103"/>
      <c r="O3233" s="103"/>
      <c r="P3233" s="103"/>
      <c r="Q3233" s="103"/>
      <c r="R3233" s="103"/>
      <c r="S3233" s="103"/>
      <c r="T3233" s="103"/>
      <c r="U3233" s="103"/>
      <c r="V3233" s="103"/>
      <c r="W3233" s="103"/>
      <c r="X3233" s="103"/>
      <c r="Y3233" s="103"/>
      <c r="Z3233" s="109" t="str">
        <f>TEXT(AA3233+AB3233+AC3233,"#,##0")</f>
        <v>52,325</v>
      </c>
      <c r="AA3233" s="110">
        <f>TRUNC(AA3234)</f>
        <v>0</v>
      </c>
      <c r="AB3233" s="110">
        <f>TRUNC(AB3234)</f>
        <v>0</v>
      </c>
      <c r="AC3233" s="110">
        <f>TRUNC(AC3234)</f>
        <v>52325</v>
      </c>
      <c r="AD3233" s="111"/>
    </row>
    <row r="3234" spans="2:30" ht="19.7" customHeight="1">
      <c r="B3234" s="88" t="s">
        <v>2</v>
      </c>
      <c r="C3234" s="89" t="s">
        <v>4</v>
      </c>
      <c r="D3234" s="471">
        <v>250525</v>
      </c>
      <c r="E3234" s="471"/>
      <c r="F3234" s="471"/>
      <c r="G3234" s="471"/>
      <c r="H3234" s="471"/>
      <c r="I3234" s="471" t="s">
        <v>593</v>
      </c>
      <c r="J3234" s="471"/>
      <c r="K3234" s="476">
        <f>[186]기계경비적용기준!D7</f>
        <v>1153.3</v>
      </c>
      <c r="L3234" s="471"/>
      <c r="M3234" s="471"/>
      <c r="N3234" s="84" t="s">
        <v>594</v>
      </c>
      <c r="O3234" s="471">
        <v>1811</v>
      </c>
      <c r="P3234" s="471"/>
      <c r="Q3234" s="471"/>
      <c r="R3234" s="84" t="s">
        <v>594</v>
      </c>
      <c r="S3234" s="471" t="s">
        <v>595</v>
      </c>
      <c r="T3234" s="471"/>
      <c r="U3234" s="471"/>
      <c r="V3234" s="84"/>
      <c r="W3234" s="84"/>
      <c r="X3234" s="84"/>
      <c r="Y3234" s="84"/>
      <c r="Z3234" s="90"/>
      <c r="AA3234" s="91"/>
      <c r="AB3234" s="91"/>
      <c r="AC3234" s="91">
        <f>TRUNC(TRUNC(D3234*K3234)/1000) * 1000*O3234*0.0000001</f>
        <v>52325.222999999998</v>
      </c>
      <c r="AD3234" s="92" t="s">
        <v>4</v>
      </c>
    </row>
    <row r="3235" spans="2:30" ht="19.7" customHeight="1">
      <c r="B3235" s="88" t="s">
        <v>4</v>
      </c>
      <c r="C3235" s="89" t="s">
        <v>4</v>
      </c>
      <c r="D3235" s="84"/>
      <c r="E3235" s="84"/>
      <c r="F3235" s="84"/>
      <c r="G3235" s="84"/>
      <c r="H3235" s="84"/>
      <c r="I3235" s="84"/>
      <c r="J3235" s="84"/>
      <c r="K3235" s="84"/>
      <c r="L3235" s="84"/>
      <c r="M3235" s="84"/>
      <c r="N3235" s="84"/>
      <c r="O3235" s="84"/>
      <c r="P3235" s="84"/>
      <c r="Q3235" s="84"/>
      <c r="R3235" s="84"/>
      <c r="S3235" s="84"/>
      <c r="T3235" s="84"/>
      <c r="U3235" s="84"/>
      <c r="V3235" s="84"/>
      <c r="W3235" s="84"/>
      <c r="X3235" s="84"/>
      <c r="Y3235" s="84"/>
      <c r="Z3235" s="90"/>
      <c r="AA3235" s="91"/>
      <c r="AB3235" s="91"/>
      <c r="AC3235" s="91"/>
      <c r="AD3235" s="92" t="s">
        <v>4</v>
      </c>
    </row>
    <row r="3236" spans="2:30" ht="19.7" customHeight="1">
      <c r="B3236" s="82" t="s">
        <v>1857</v>
      </c>
      <c r="C3236" s="83" t="s">
        <v>1858</v>
      </c>
      <c r="D3236" s="84"/>
      <c r="E3236" s="84"/>
      <c r="F3236" s="84"/>
      <c r="G3236" s="84"/>
      <c r="H3236" s="84"/>
      <c r="I3236" s="84"/>
      <c r="J3236" s="84"/>
      <c r="K3236" s="84"/>
      <c r="L3236" s="84"/>
      <c r="M3236" s="84"/>
      <c r="N3236" s="84"/>
      <c r="O3236" s="84"/>
      <c r="P3236" s="84"/>
      <c r="Q3236" s="84"/>
      <c r="R3236" s="84"/>
      <c r="S3236" s="84"/>
      <c r="T3236" s="84"/>
      <c r="U3236" s="84"/>
      <c r="V3236" s="84"/>
      <c r="W3236" s="84"/>
      <c r="X3236" s="84"/>
      <c r="Y3236" s="84"/>
      <c r="Z3236" s="85" t="str">
        <f>TEXT(AA3236+AB3236+AC3236,"#,##0")</f>
        <v>742</v>
      </c>
      <c r="AA3236" s="86">
        <f>TRUNC(AA3237)</f>
        <v>0</v>
      </c>
      <c r="AB3236" s="86">
        <f>TRUNC(AB3237)</f>
        <v>0</v>
      </c>
      <c r="AC3236" s="86">
        <f>TRUNC(AC3237)</f>
        <v>742</v>
      </c>
      <c r="AD3236" s="87"/>
    </row>
    <row r="3237" spans="2:30" ht="19.7" customHeight="1">
      <c r="B3237" s="88" t="s">
        <v>2</v>
      </c>
      <c r="C3237" s="89" t="s">
        <v>4</v>
      </c>
      <c r="D3237" s="471">
        <v>3952000</v>
      </c>
      <c r="E3237" s="471"/>
      <c r="F3237" s="471"/>
      <c r="G3237" s="471"/>
      <c r="H3237" s="471"/>
      <c r="I3237" s="471" t="s">
        <v>605</v>
      </c>
      <c r="J3237" s="471"/>
      <c r="K3237" s="471">
        <v>1879</v>
      </c>
      <c r="L3237" s="471"/>
      <c r="M3237" s="471"/>
      <c r="N3237" s="84" t="s">
        <v>594</v>
      </c>
      <c r="O3237" s="471" t="s">
        <v>595</v>
      </c>
      <c r="P3237" s="471"/>
      <c r="Q3237" s="471"/>
      <c r="R3237" s="84"/>
      <c r="S3237" s="84"/>
      <c r="T3237" s="84"/>
      <c r="U3237" s="84"/>
      <c r="V3237" s="84"/>
      <c r="W3237" s="84"/>
      <c r="X3237" s="84"/>
      <c r="Y3237" s="84"/>
      <c r="Z3237" s="90"/>
      <c r="AA3237" s="91"/>
      <c r="AB3237" s="91"/>
      <c r="AC3237" s="91">
        <f>TRUNC(D3237*K3237*0.0000001,0)</f>
        <v>742</v>
      </c>
      <c r="AD3237" s="92" t="s">
        <v>4</v>
      </c>
    </row>
    <row r="3238" spans="2:30" ht="19.7" customHeight="1">
      <c r="B3238" s="88" t="s">
        <v>4</v>
      </c>
      <c r="C3238" s="89" t="s">
        <v>4</v>
      </c>
      <c r="D3238" s="84"/>
      <c r="E3238" s="84"/>
      <c r="F3238" s="84"/>
      <c r="G3238" s="84"/>
      <c r="H3238" s="84"/>
      <c r="I3238" s="84"/>
      <c r="J3238" s="84"/>
      <c r="K3238" s="84"/>
      <c r="L3238" s="84"/>
      <c r="M3238" s="84"/>
      <c r="N3238" s="84"/>
      <c r="O3238" s="84"/>
      <c r="P3238" s="84"/>
      <c r="Q3238" s="84"/>
      <c r="R3238" s="84"/>
      <c r="S3238" s="84"/>
      <c r="T3238" s="84"/>
      <c r="U3238" s="84"/>
      <c r="V3238" s="84"/>
      <c r="W3238" s="84"/>
      <c r="X3238" s="84"/>
      <c r="Y3238" s="84"/>
      <c r="Z3238" s="90"/>
      <c r="AA3238" s="91"/>
      <c r="AB3238" s="91"/>
      <c r="AC3238" s="91"/>
      <c r="AD3238" s="92" t="s">
        <v>4</v>
      </c>
    </row>
    <row r="3239" spans="2:30" ht="19.7" customHeight="1">
      <c r="B3239" s="82" t="s">
        <v>1859</v>
      </c>
      <c r="C3239" s="83" t="s">
        <v>1148</v>
      </c>
      <c r="D3239" s="84"/>
      <c r="E3239" s="84"/>
      <c r="F3239" s="84"/>
      <c r="G3239" s="84"/>
      <c r="H3239" s="84"/>
      <c r="I3239" s="84"/>
      <c r="J3239" s="84"/>
      <c r="K3239" s="84"/>
      <c r="L3239" s="84"/>
      <c r="M3239" s="84"/>
      <c r="N3239" s="84"/>
      <c r="O3239" s="84"/>
      <c r="P3239" s="84"/>
      <c r="Q3239" s="84"/>
      <c r="R3239" s="84"/>
      <c r="S3239" s="84"/>
      <c r="T3239" s="84"/>
      <c r="U3239" s="84"/>
      <c r="V3239" s="84"/>
      <c r="W3239" s="84"/>
      <c r="X3239" s="84"/>
      <c r="Y3239" s="84"/>
      <c r="Z3239" s="85" t="str">
        <f>TEXT(AA3239+AB3239+AC3239,"#,##0")</f>
        <v>61,317</v>
      </c>
      <c r="AA3239" s="86">
        <f>TRUNC(AA3240)</f>
        <v>0</v>
      </c>
      <c r="AB3239" s="86">
        <f>TRUNC(AB3240)</f>
        <v>0</v>
      </c>
      <c r="AC3239" s="86">
        <f>TRUNC(AC3240)</f>
        <v>61317</v>
      </c>
      <c r="AD3239" s="87"/>
    </row>
    <row r="3240" spans="2:30" ht="19.7" customHeight="1">
      <c r="B3240" s="88" t="s">
        <v>2</v>
      </c>
      <c r="C3240" s="89" t="s">
        <v>4</v>
      </c>
      <c r="D3240" s="471">
        <v>169000</v>
      </c>
      <c r="E3240" s="471"/>
      <c r="F3240" s="471"/>
      <c r="G3240" s="471"/>
      <c r="H3240" s="471"/>
      <c r="I3240" s="471" t="s">
        <v>593</v>
      </c>
      <c r="J3240" s="471"/>
      <c r="K3240" s="476">
        <f>[186]기계경비적용기준!D7</f>
        <v>1153.3</v>
      </c>
      <c r="L3240" s="471"/>
      <c r="M3240" s="471"/>
      <c r="N3240" s="84" t="s">
        <v>594</v>
      </c>
      <c r="O3240" s="471">
        <v>3146</v>
      </c>
      <c r="P3240" s="471"/>
      <c r="Q3240" s="471"/>
      <c r="R3240" s="84" t="s">
        <v>594</v>
      </c>
      <c r="S3240" s="471" t="s">
        <v>595</v>
      </c>
      <c r="T3240" s="471"/>
      <c r="U3240" s="471"/>
      <c r="V3240" s="84"/>
      <c r="W3240" s="84"/>
      <c r="X3240" s="84"/>
      <c r="Y3240" s="84"/>
      <c r="Z3240" s="90"/>
      <c r="AA3240" s="91"/>
      <c r="AB3240" s="91"/>
      <c r="AC3240" s="91">
        <f>TRUNC(TRUNC(D3240*K3240)/1000) * 1000*O3240*0.0000001</f>
        <v>61317.742200000001</v>
      </c>
      <c r="AD3240" s="92" t="s">
        <v>4</v>
      </c>
    </row>
    <row r="3241" spans="2:30" ht="19.7" customHeight="1">
      <c r="B3241" s="88" t="s">
        <v>4</v>
      </c>
      <c r="C3241" s="89" t="s">
        <v>4</v>
      </c>
      <c r="D3241" s="84"/>
      <c r="E3241" s="84"/>
      <c r="F3241" s="84"/>
      <c r="G3241" s="84"/>
      <c r="H3241" s="84"/>
      <c r="I3241" s="84"/>
      <c r="J3241" s="84"/>
      <c r="K3241" s="84"/>
      <c r="L3241" s="84"/>
      <c r="M3241" s="84"/>
      <c r="N3241" s="84"/>
      <c r="O3241" s="84"/>
      <c r="P3241" s="84"/>
      <c r="Q3241" s="84"/>
      <c r="R3241" s="84"/>
      <c r="S3241" s="84"/>
      <c r="T3241" s="84"/>
      <c r="U3241" s="84"/>
      <c r="V3241" s="84"/>
      <c r="W3241" s="84"/>
      <c r="X3241" s="84"/>
      <c r="Y3241" s="84"/>
      <c r="Z3241" s="90"/>
      <c r="AA3241" s="91"/>
      <c r="AB3241" s="91"/>
      <c r="AC3241" s="91"/>
      <c r="AD3241" s="92" t="s">
        <v>4</v>
      </c>
    </row>
    <row r="3242" spans="2:30" ht="19.7" customHeight="1">
      <c r="B3242" s="82" t="s">
        <v>1860</v>
      </c>
      <c r="C3242" s="83" t="s">
        <v>1812</v>
      </c>
      <c r="D3242" s="84"/>
      <c r="E3242" s="84"/>
      <c r="F3242" s="84"/>
      <c r="G3242" s="84"/>
      <c r="H3242" s="84"/>
      <c r="I3242" s="84"/>
      <c r="J3242" s="84"/>
      <c r="K3242" s="84"/>
      <c r="L3242" s="84"/>
      <c r="M3242" s="84"/>
      <c r="N3242" s="84"/>
      <c r="O3242" s="84"/>
      <c r="P3242" s="84"/>
      <c r="Q3242" s="84"/>
      <c r="R3242" s="84"/>
      <c r="S3242" s="84"/>
      <c r="T3242" s="84"/>
      <c r="U3242" s="84"/>
      <c r="V3242" s="84"/>
      <c r="W3242" s="84"/>
      <c r="X3242" s="84"/>
      <c r="Y3242" s="84"/>
      <c r="Z3242" s="85" t="str">
        <f>TEXT(AA3242+AB3242+AC3242,"#,##0")</f>
        <v>2,818</v>
      </c>
      <c r="AA3242" s="86">
        <f>TRUNC(AA3243)</f>
        <v>0</v>
      </c>
      <c r="AB3242" s="86">
        <f>TRUNC(AB3243)</f>
        <v>0</v>
      </c>
      <c r="AC3242" s="86">
        <f>TRUNC(AC3243)</f>
        <v>2818</v>
      </c>
      <c r="AD3242" s="87"/>
    </row>
    <row r="3243" spans="2:30" ht="19.7" customHeight="1">
      <c r="B3243" s="88" t="s">
        <v>2</v>
      </c>
      <c r="C3243" s="89" t="s">
        <v>4</v>
      </c>
      <c r="D3243" s="471">
        <v>15000000</v>
      </c>
      <c r="E3243" s="471"/>
      <c r="F3243" s="471"/>
      <c r="G3243" s="471"/>
      <c r="H3243" s="471"/>
      <c r="I3243" s="471" t="s">
        <v>605</v>
      </c>
      <c r="J3243" s="471"/>
      <c r="K3243" s="471">
        <v>1879</v>
      </c>
      <c r="L3243" s="471"/>
      <c r="M3243" s="471"/>
      <c r="N3243" s="84" t="s">
        <v>594</v>
      </c>
      <c r="O3243" s="471" t="s">
        <v>595</v>
      </c>
      <c r="P3243" s="471"/>
      <c r="Q3243" s="471"/>
      <c r="R3243" s="84"/>
      <c r="S3243" s="84"/>
      <c r="T3243" s="84"/>
      <c r="U3243" s="84"/>
      <c r="V3243" s="84"/>
      <c r="W3243" s="84"/>
      <c r="X3243" s="84"/>
      <c r="Y3243" s="84"/>
      <c r="Z3243" s="90"/>
      <c r="AA3243" s="91"/>
      <c r="AB3243" s="91"/>
      <c r="AC3243" s="91">
        <f>TRUNC(D3243*K3243*0.0000001,0)</f>
        <v>2818</v>
      </c>
      <c r="AD3243" s="92" t="s">
        <v>4</v>
      </c>
    </row>
    <row r="3244" spans="2:30" ht="19.7" customHeight="1">
      <c r="B3244" s="88" t="s">
        <v>4</v>
      </c>
      <c r="C3244" s="89" t="s">
        <v>4</v>
      </c>
      <c r="D3244" s="84"/>
      <c r="E3244" s="84"/>
      <c r="F3244" s="84"/>
      <c r="G3244" s="84"/>
      <c r="H3244" s="84"/>
      <c r="I3244" s="84"/>
      <c r="J3244" s="84"/>
      <c r="K3244" s="84"/>
      <c r="L3244" s="84"/>
      <c r="M3244" s="84"/>
      <c r="N3244" s="84"/>
      <c r="O3244" s="84"/>
      <c r="P3244" s="84"/>
      <c r="Q3244" s="84"/>
      <c r="R3244" s="84"/>
      <c r="S3244" s="84"/>
      <c r="T3244" s="84"/>
      <c r="U3244" s="84"/>
      <c r="V3244" s="84"/>
      <c r="W3244" s="84"/>
      <c r="X3244" s="84"/>
      <c r="Y3244" s="84"/>
      <c r="Z3244" s="90"/>
      <c r="AA3244" s="91"/>
      <c r="AB3244" s="91"/>
      <c r="AC3244" s="91"/>
      <c r="AD3244" s="92" t="s">
        <v>4</v>
      </c>
    </row>
    <row r="3245" spans="2:30" ht="19.7" customHeight="1">
      <c r="B3245" s="82" t="s">
        <v>1861</v>
      </c>
      <c r="C3245" s="83" t="s">
        <v>4</v>
      </c>
      <c r="D3245" s="84"/>
      <c r="E3245" s="84"/>
      <c r="F3245" s="84"/>
      <c r="G3245" s="84"/>
      <c r="H3245" s="84"/>
      <c r="I3245" s="84"/>
      <c r="J3245" s="84"/>
      <c r="K3245" s="84"/>
      <c r="L3245" s="84"/>
      <c r="M3245" s="84"/>
      <c r="N3245" s="84"/>
      <c r="O3245" s="84"/>
      <c r="P3245" s="84"/>
      <c r="Q3245" s="84"/>
      <c r="R3245" s="84"/>
      <c r="S3245" s="84"/>
      <c r="T3245" s="84"/>
      <c r="U3245" s="84"/>
      <c r="V3245" s="84"/>
      <c r="W3245" s="84"/>
      <c r="X3245" s="84"/>
      <c r="Y3245" s="84"/>
      <c r="Z3245" s="85" t="str">
        <f>TEXT(AA3245+AB3245+AC3245,"#,##0")</f>
        <v>209,488</v>
      </c>
      <c r="AA3245" s="86">
        <f>TRUNC(AA3246+AA3247+AA3248+AA3249)</f>
        <v>34840</v>
      </c>
      <c r="AB3245" s="86">
        <f>TRUNC(AB3246+AB3247+AB3248+AB3249)</f>
        <v>34707</v>
      </c>
      <c r="AC3245" s="86">
        <f>TRUNC(AC3246+AC3247+AC3248+AC3249)</f>
        <v>139941</v>
      </c>
      <c r="AD3245" s="87"/>
    </row>
    <row r="3246" spans="2:30" ht="19.7" customHeight="1">
      <c r="B3246" s="88" t="s">
        <v>821</v>
      </c>
      <c r="C3246" s="89" t="s">
        <v>4</v>
      </c>
      <c r="D3246" s="471">
        <v>922488665</v>
      </c>
      <c r="E3246" s="471"/>
      <c r="F3246" s="471"/>
      <c r="G3246" s="471"/>
      <c r="H3246" s="471"/>
      <c r="I3246" s="471" t="s">
        <v>605</v>
      </c>
      <c r="J3246" s="471"/>
      <c r="K3246" s="471">
        <v>1517</v>
      </c>
      <c r="L3246" s="471"/>
      <c r="M3246" s="471"/>
      <c r="N3246" s="84" t="s">
        <v>594</v>
      </c>
      <c r="O3246" s="471" t="s">
        <v>595</v>
      </c>
      <c r="P3246" s="471"/>
      <c r="Q3246" s="471"/>
      <c r="R3246" s="84"/>
      <c r="S3246" s="84"/>
      <c r="T3246" s="84"/>
      <c r="U3246" s="84"/>
      <c r="V3246" s="84"/>
      <c r="W3246" s="84"/>
      <c r="X3246" s="84"/>
      <c r="Y3246" s="84"/>
      <c r="Z3246" s="90"/>
      <c r="AA3246" s="91"/>
      <c r="AB3246" s="91"/>
      <c r="AC3246" s="91">
        <f>TRUNC(D3246*K3246*0.0000001,0)</f>
        <v>139941</v>
      </c>
      <c r="AD3246" s="92" t="s">
        <v>4</v>
      </c>
    </row>
    <row r="3247" spans="2:30" ht="19.7" customHeight="1">
      <c r="B3247" s="88" t="s">
        <v>596</v>
      </c>
      <c r="C3247" s="89" t="s">
        <v>1862</v>
      </c>
      <c r="D3247" s="470">
        <v>20</v>
      </c>
      <c r="E3247" s="471"/>
      <c r="F3247" s="471"/>
      <c r="G3247" s="471"/>
      <c r="H3247" s="84" t="s">
        <v>598</v>
      </c>
      <c r="I3247" s="84" t="s">
        <v>594</v>
      </c>
      <c r="J3247" s="471">
        <f>[186]자재단가!R6</f>
        <v>1496</v>
      </c>
      <c r="K3247" s="471"/>
      <c r="L3247" s="471"/>
      <c r="M3247" s="471"/>
      <c r="N3247" s="84"/>
      <c r="O3247" s="84"/>
      <c r="P3247" s="84"/>
      <c r="Q3247" s="84"/>
      <c r="R3247" s="84"/>
      <c r="S3247" s="84"/>
      <c r="T3247" s="84"/>
      <c r="U3247" s="84"/>
      <c r="V3247" s="84"/>
      <c r="W3247" s="84"/>
      <c r="X3247" s="84"/>
      <c r="Y3247" s="84"/>
      <c r="Z3247" s="90"/>
      <c r="AA3247" s="91"/>
      <c r="AB3247" s="91">
        <f>TRUNC(D3247*J3247,0)</f>
        <v>29920</v>
      </c>
      <c r="AC3247" s="91"/>
      <c r="AD3247" s="92" t="s">
        <v>4</v>
      </c>
    </row>
    <row r="3248" spans="2:30" ht="19.7" customHeight="1">
      <c r="B3248" s="88" t="s">
        <v>822</v>
      </c>
      <c r="C3248" s="89" t="s">
        <v>600</v>
      </c>
      <c r="D3248" s="470">
        <v>16</v>
      </c>
      <c r="E3248" s="471"/>
      <c r="F3248" s="471"/>
      <c r="G3248" s="471"/>
      <c r="H3248" s="84" t="s">
        <v>601</v>
      </c>
      <c r="I3248" s="84" t="s">
        <v>594</v>
      </c>
      <c r="J3248" s="471">
        <f>AB3247</f>
        <v>29920</v>
      </c>
      <c r="K3248" s="471"/>
      <c r="L3248" s="471"/>
      <c r="M3248" s="471"/>
      <c r="N3248" s="84"/>
      <c r="O3248" s="84"/>
      <c r="P3248" s="84"/>
      <c r="Q3248" s="84"/>
      <c r="R3248" s="84"/>
      <c r="S3248" s="84"/>
      <c r="T3248" s="84"/>
      <c r="U3248" s="84"/>
      <c r="V3248" s="84"/>
      <c r="W3248" s="84"/>
      <c r="X3248" s="84"/>
      <c r="Y3248" s="84"/>
      <c r="Z3248" s="90"/>
      <c r="AA3248" s="91"/>
      <c r="AB3248" s="91">
        <f>TRUNC(D3248/100*J3248,0)</f>
        <v>4787</v>
      </c>
      <c r="AC3248" s="91"/>
      <c r="AD3248" s="92" t="s">
        <v>4</v>
      </c>
    </row>
    <row r="3249" spans="2:30" ht="19.7" customHeight="1">
      <c r="B3249" s="88" t="s">
        <v>1452</v>
      </c>
      <c r="C3249" s="89" t="s">
        <v>4</v>
      </c>
      <c r="D3249" s="472">
        <v>2</v>
      </c>
      <c r="E3249" s="471"/>
      <c r="F3249" s="471"/>
      <c r="G3249" s="84" t="s">
        <v>98</v>
      </c>
      <c r="H3249" s="84" t="s">
        <v>594</v>
      </c>
      <c r="I3249" s="471">
        <f>[186]노임단가!L67</f>
        <v>83617</v>
      </c>
      <c r="J3249" s="471"/>
      <c r="K3249" s="471"/>
      <c r="L3249" s="471"/>
      <c r="M3249" s="84" t="s">
        <v>594</v>
      </c>
      <c r="N3249" s="471" t="s">
        <v>603</v>
      </c>
      <c r="O3249" s="471"/>
      <c r="P3249" s="471"/>
      <c r="Q3249" s="471"/>
      <c r="R3249" s="471"/>
      <c r="S3249" s="471"/>
      <c r="T3249" s="471"/>
      <c r="U3249" s="471"/>
      <c r="V3249" s="471"/>
      <c r="W3249" s="84"/>
      <c r="X3249" s="84"/>
      <c r="Y3249" s="84"/>
      <c r="Z3249" s="90"/>
      <c r="AA3249" s="91">
        <f>TRUNC(D3249*I3249*[186]기계경비적용기준!E18,0)</f>
        <v>34840</v>
      </c>
      <c r="AB3249" s="91"/>
      <c r="AC3249" s="91"/>
      <c r="AD3249" s="92" t="s">
        <v>4</v>
      </c>
    </row>
    <row r="3250" spans="2:30" ht="19.7" customHeight="1">
      <c r="B3250" s="88" t="s">
        <v>4</v>
      </c>
      <c r="C3250" s="89" t="s">
        <v>4</v>
      </c>
      <c r="D3250" s="84"/>
      <c r="E3250" s="84"/>
      <c r="F3250" s="84"/>
      <c r="G3250" s="84"/>
      <c r="H3250" s="84"/>
      <c r="I3250" s="84"/>
      <c r="J3250" s="84"/>
      <c r="K3250" s="84"/>
      <c r="L3250" s="84"/>
      <c r="M3250" s="84"/>
      <c r="N3250" s="84"/>
      <c r="O3250" s="84"/>
      <c r="P3250" s="84"/>
      <c r="Q3250" s="84"/>
      <c r="R3250" s="84"/>
      <c r="S3250" s="84"/>
      <c r="T3250" s="84"/>
      <c r="U3250" s="84"/>
      <c r="V3250" s="84"/>
      <c r="W3250" s="84"/>
      <c r="X3250" s="84"/>
      <c r="Y3250" s="84"/>
      <c r="Z3250" s="90"/>
      <c r="AA3250" s="91"/>
      <c r="AB3250" s="91"/>
      <c r="AC3250" s="91"/>
      <c r="AD3250" s="92" t="s">
        <v>4</v>
      </c>
    </row>
    <row r="3251" spans="2:30" ht="19.7" customHeight="1">
      <c r="B3251" s="82" t="s">
        <v>1863</v>
      </c>
      <c r="C3251" s="83" t="s">
        <v>4</v>
      </c>
      <c r="D3251" s="84"/>
      <c r="E3251" s="84"/>
      <c r="F3251" s="84"/>
      <c r="G3251" s="84"/>
      <c r="H3251" s="84"/>
      <c r="I3251" s="84"/>
      <c r="J3251" s="84"/>
      <c r="K3251" s="84"/>
      <c r="L3251" s="84"/>
      <c r="M3251" s="84"/>
      <c r="N3251" s="84"/>
      <c r="O3251" s="84"/>
      <c r="P3251" s="84"/>
      <c r="Q3251" s="84"/>
      <c r="R3251" s="84"/>
      <c r="S3251" s="84"/>
      <c r="T3251" s="84"/>
      <c r="U3251" s="84"/>
      <c r="V3251" s="84"/>
      <c r="W3251" s="84"/>
      <c r="X3251" s="84"/>
      <c r="Y3251" s="84"/>
      <c r="Z3251" s="85" t="str">
        <f>TEXT(AA3251+AB3251+AC3251,"#,##0")</f>
        <v>19,353</v>
      </c>
      <c r="AA3251" s="86">
        <f>TRUNC(AA3252)</f>
        <v>0</v>
      </c>
      <c r="AB3251" s="86">
        <f>TRUNC(AB3252)</f>
        <v>0</v>
      </c>
      <c r="AC3251" s="86">
        <f>TRUNC(AC3252)</f>
        <v>19353</v>
      </c>
      <c r="AD3251" s="87"/>
    </row>
    <row r="3252" spans="2:30" ht="19.7" customHeight="1">
      <c r="B3252" s="88" t="s">
        <v>673</v>
      </c>
      <c r="C3252" s="89" t="s">
        <v>4</v>
      </c>
      <c r="D3252" s="471">
        <v>103000000</v>
      </c>
      <c r="E3252" s="471"/>
      <c r="F3252" s="471"/>
      <c r="G3252" s="471"/>
      <c r="H3252" s="471"/>
      <c r="I3252" s="471" t="s">
        <v>605</v>
      </c>
      <c r="J3252" s="471"/>
      <c r="K3252" s="471">
        <v>1879</v>
      </c>
      <c r="L3252" s="471"/>
      <c r="M3252" s="471"/>
      <c r="N3252" s="84" t="s">
        <v>594</v>
      </c>
      <c r="O3252" s="471" t="s">
        <v>595</v>
      </c>
      <c r="P3252" s="471"/>
      <c r="Q3252" s="471"/>
      <c r="R3252" s="84"/>
      <c r="S3252" s="84"/>
      <c r="T3252" s="84"/>
      <c r="U3252" s="84"/>
      <c r="V3252" s="84"/>
      <c r="W3252" s="84"/>
      <c r="X3252" s="84"/>
      <c r="Y3252" s="84"/>
      <c r="Z3252" s="90"/>
      <c r="AA3252" s="91"/>
      <c r="AB3252" s="91"/>
      <c r="AC3252" s="91">
        <f>TRUNC(D3252*K3252*0.0000001,0)</f>
        <v>19353</v>
      </c>
      <c r="AD3252" s="92" t="s">
        <v>4</v>
      </c>
    </row>
    <row r="3253" spans="2:30" ht="19.7" customHeight="1">
      <c r="B3253" s="88" t="s">
        <v>4</v>
      </c>
      <c r="C3253" s="89" t="s">
        <v>4</v>
      </c>
      <c r="D3253" s="84"/>
      <c r="E3253" s="84"/>
      <c r="F3253" s="84"/>
      <c r="G3253" s="84"/>
      <c r="H3253" s="84"/>
      <c r="I3253" s="84"/>
      <c r="J3253" s="84"/>
      <c r="K3253" s="84"/>
      <c r="L3253" s="84"/>
      <c r="M3253" s="84"/>
      <c r="N3253" s="84"/>
      <c r="O3253" s="84"/>
      <c r="P3253" s="84"/>
      <c r="Q3253" s="84"/>
      <c r="R3253" s="84"/>
      <c r="S3253" s="84"/>
      <c r="T3253" s="84"/>
      <c r="U3253" s="84"/>
      <c r="V3253" s="84"/>
      <c r="W3253" s="84"/>
      <c r="X3253" s="84"/>
      <c r="Y3253" s="84"/>
      <c r="Z3253" s="90"/>
      <c r="AA3253" s="91"/>
      <c r="AB3253" s="91"/>
      <c r="AC3253" s="91"/>
      <c r="AD3253" s="92" t="s">
        <v>4</v>
      </c>
    </row>
    <row r="3254" spans="2:30" ht="19.7" customHeight="1">
      <c r="B3254" s="82" t="s">
        <v>1864</v>
      </c>
      <c r="C3254" s="83" t="s">
        <v>1865</v>
      </c>
      <c r="D3254" s="84"/>
      <c r="E3254" s="84"/>
      <c r="F3254" s="84"/>
      <c r="G3254" s="84"/>
      <c r="H3254" s="84"/>
      <c r="I3254" s="84"/>
      <c r="J3254" s="84"/>
      <c r="K3254" s="84"/>
      <c r="L3254" s="84"/>
      <c r="M3254" s="84"/>
      <c r="N3254" s="84"/>
      <c r="O3254" s="84"/>
      <c r="P3254" s="84"/>
      <c r="Q3254" s="84"/>
      <c r="R3254" s="84"/>
      <c r="S3254" s="84"/>
      <c r="T3254" s="84"/>
      <c r="U3254" s="84"/>
      <c r="V3254" s="84"/>
      <c r="W3254" s="84"/>
      <c r="X3254" s="84"/>
      <c r="Y3254" s="84"/>
      <c r="Z3254" s="85" t="str">
        <f>TEXT(AA3254+AB3254+AC3254,"#,##0")</f>
        <v>5,267</v>
      </c>
      <c r="AA3254" s="86">
        <f>TRUNC(AA3255+AA3256+AA3257)</f>
        <v>0</v>
      </c>
      <c r="AB3254" s="86">
        <f>TRUNC(AB3255+AB3256+AB3257)</f>
        <v>2057</v>
      </c>
      <c r="AC3254" s="86">
        <f>TRUNC(AC3255+AC3256+AC3257)</f>
        <v>3210</v>
      </c>
      <c r="AD3254" s="87"/>
    </row>
    <row r="3255" spans="2:30" ht="19.7" customHeight="1">
      <c r="B3255" s="88" t="s">
        <v>592</v>
      </c>
      <c r="C3255" s="89" t="s">
        <v>4</v>
      </c>
      <c r="D3255" s="471">
        <v>24340000</v>
      </c>
      <c r="E3255" s="471"/>
      <c r="F3255" s="471"/>
      <c r="G3255" s="471"/>
      <c r="H3255" s="471"/>
      <c r="I3255" s="471" t="s">
        <v>605</v>
      </c>
      <c r="J3255" s="471"/>
      <c r="K3255" s="471">
        <v>1319</v>
      </c>
      <c r="L3255" s="471"/>
      <c r="M3255" s="471"/>
      <c r="N3255" s="84" t="s">
        <v>594</v>
      </c>
      <c r="O3255" s="471" t="s">
        <v>595</v>
      </c>
      <c r="P3255" s="471"/>
      <c r="Q3255" s="471"/>
      <c r="R3255" s="84"/>
      <c r="S3255" s="84"/>
      <c r="T3255" s="84"/>
      <c r="U3255" s="84"/>
      <c r="V3255" s="84"/>
      <c r="W3255" s="84"/>
      <c r="X3255" s="84"/>
      <c r="Y3255" s="84"/>
      <c r="Z3255" s="90"/>
      <c r="AA3255" s="91"/>
      <c r="AB3255" s="91"/>
      <c r="AC3255" s="91">
        <f>TRUNC(D3255*K3255*0.0000001,0)</f>
        <v>3210</v>
      </c>
      <c r="AD3255" s="92" t="s">
        <v>4</v>
      </c>
    </row>
    <row r="3256" spans="2:30" ht="19.7" customHeight="1">
      <c r="B3256" s="88" t="s">
        <v>596</v>
      </c>
      <c r="C3256" s="89" t="s">
        <v>597</v>
      </c>
      <c r="D3256" s="470">
        <v>1.25</v>
      </c>
      <c r="E3256" s="471"/>
      <c r="F3256" s="471"/>
      <c r="G3256" s="471"/>
      <c r="H3256" s="84" t="s">
        <v>598</v>
      </c>
      <c r="I3256" s="84" t="s">
        <v>594</v>
      </c>
      <c r="J3256" s="471">
        <f>[186]자재단가!R6</f>
        <v>1496</v>
      </c>
      <c r="K3256" s="471"/>
      <c r="L3256" s="471"/>
      <c r="M3256" s="471"/>
      <c r="N3256" s="84"/>
      <c r="O3256" s="84"/>
      <c r="P3256" s="84"/>
      <c r="Q3256" s="84"/>
      <c r="R3256" s="84"/>
      <c r="S3256" s="84"/>
      <c r="T3256" s="84"/>
      <c r="U3256" s="84"/>
      <c r="V3256" s="84"/>
      <c r="W3256" s="84"/>
      <c r="X3256" s="84"/>
      <c r="Y3256" s="84"/>
      <c r="Z3256" s="90"/>
      <c r="AA3256" s="91"/>
      <c r="AB3256" s="91">
        <f>TRUNC(D3256*J3256,0)</f>
        <v>1870</v>
      </c>
      <c r="AC3256" s="91"/>
      <c r="AD3256" s="92" t="s">
        <v>4</v>
      </c>
    </row>
    <row r="3257" spans="2:30" ht="19.7" customHeight="1">
      <c r="B3257" s="88" t="s">
        <v>903</v>
      </c>
      <c r="C3257" s="89" t="s">
        <v>600</v>
      </c>
      <c r="D3257" s="470">
        <v>10</v>
      </c>
      <c r="E3257" s="471"/>
      <c r="F3257" s="471"/>
      <c r="G3257" s="471"/>
      <c r="H3257" s="84" t="s">
        <v>601</v>
      </c>
      <c r="I3257" s="84" t="s">
        <v>594</v>
      </c>
      <c r="J3257" s="471">
        <f>AB3256</f>
        <v>1870</v>
      </c>
      <c r="K3257" s="471"/>
      <c r="L3257" s="471"/>
      <c r="M3257" s="471"/>
      <c r="N3257" s="84"/>
      <c r="O3257" s="84"/>
      <c r="P3257" s="84"/>
      <c r="Q3257" s="84"/>
      <c r="R3257" s="84"/>
      <c r="S3257" s="84"/>
      <c r="T3257" s="84"/>
      <c r="U3257" s="84"/>
      <c r="V3257" s="84"/>
      <c r="W3257" s="84"/>
      <c r="X3257" s="84"/>
      <c r="Y3257" s="84"/>
      <c r="Z3257" s="90"/>
      <c r="AA3257" s="91"/>
      <c r="AB3257" s="91">
        <f>TRUNC(D3257/100*J3257,0)</f>
        <v>187</v>
      </c>
      <c r="AC3257" s="91"/>
      <c r="AD3257" s="92" t="s">
        <v>4</v>
      </c>
    </row>
    <row r="3258" spans="2:30" ht="19.7" customHeight="1">
      <c r="B3258" s="88" t="s">
        <v>4</v>
      </c>
      <c r="C3258" s="89" t="s">
        <v>4</v>
      </c>
      <c r="D3258" s="84"/>
      <c r="E3258" s="84"/>
      <c r="F3258" s="84"/>
      <c r="G3258" s="84"/>
      <c r="H3258" s="84"/>
      <c r="I3258" s="84"/>
      <c r="J3258" s="84"/>
      <c r="K3258" s="84"/>
      <c r="L3258" s="84"/>
      <c r="M3258" s="84"/>
      <c r="N3258" s="84"/>
      <c r="O3258" s="84"/>
      <c r="P3258" s="84"/>
      <c r="Q3258" s="84"/>
      <c r="R3258" s="84"/>
      <c r="S3258" s="84"/>
      <c r="T3258" s="84"/>
      <c r="U3258" s="84"/>
      <c r="V3258" s="84"/>
      <c r="W3258" s="84"/>
      <c r="X3258" s="84"/>
      <c r="Y3258" s="84"/>
      <c r="Z3258" s="90"/>
      <c r="AA3258" s="91"/>
      <c r="AB3258" s="91"/>
      <c r="AC3258" s="91"/>
      <c r="AD3258" s="92" t="s">
        <v>4</v>
      </c>
    </row>
    <row r="3259" spans="2:30" ht="19.7" customHeight="1">
      <c r="B3259" s="107" t="s">
        <v>1866</v>
      </c>
      <c r="C3259" s="108" t="s">
        <v>4</v>
      </c>
      <c r="D3259" s="103"/>
      <c r="E3259" s="103"/>
      <c r="F3259" s="103"/>
      <c r="G3259" s="103"/>
      <c r="H3259" s="103"/>
      <c r="I3259" s="103"/>
      <c r="J3259" s="103"/>
      <c r="K3259" s="103"/>
      <c r="L3259" s="103"/>
      <c r="M3259" s="103"/>
      <c r="N3259" s="103"/>
      <c r="O3259" s="103"/>
      <c r="P3259" s="103"/>
      <c r="Q3259" s="103"/>
      <c r="R3259" s="103"/>
      <c r="S3259" s="103"/>
      <c r="T3259" s="103"/>
      <c r="U3259" s="103"/>
      <c r="V3259" s="103"/>
      <c r="W3259" s="103"/>
      <c r="X3259" s="103"/>
      <c r="Y3259" s="103"/>
      <c r="Z3259" s="109" t="str">
        <f>TEXT(AA3259+AB3259+AC3259,"#,##0")</f>
        <v>2,818</v>
      </c>
      <c r="AA3259" s="110">
        <f>TRUNC(AA3260)</f>
        <v>0</v>
      </c>
      <c r="AB3259" s="110">
        <f>TRUNC(AB3260)</f>
        <v>0</v>
      </c>
      <c r="AC3259" s="110">
        <f>TRUNC(AC3260)</f>
        <v>2818</v>
      </c>
      <c r="AD3259" s="111"/>
    </row>
    <row r="3260" spans="2:30" ht="19.7" customHeight="1">
      <c r="B3260" s="88" t="s">
        <v>673</v>
      </c>
      <c r="C3260" s="89" t="s">
        <v>4</v>
      </c>
      <c r="D3260" s="471">
        <v>15000000</v>
      </c>
      <c r="E3260" s="471"/>
      <c r="F3260" s="471"/>
      <c r="G3260" s="471"/>
      <c r="H3260" s="471"/>
      <c r="I3260" s="471" t="s">
        <v>605</v>
      </c>
      <c r="J3260" s="471"/>
      <c r="K3260" s="471">
        <v>1879</v>
      </c>
      <c r="L3260" s="471"/>
      <c r="M3260" s="471"/>
      <c r="N3260" s="84" t="s">
        <v>594</v>
      </c>
      <c r="O3260" s="471" t="s">
        <v>595</v>
      </c>
      <c r="P3260" s="471"/>
      <c r="Q3260" s="471"/>
      <c r="R3260" s="84"/>
      <c r="S3260" s="84"/>
      <c r="T3260" s="84"/>
      <c r="U3260" s="84"/>
      <c r="V3260" s="84"/>
      <c r="W3260" s="84"/>
      <c r="X3260" s="84"/>
      <c r="Y3260" s="84"/>
      <c r="Z3260" s="90"/>
      <c r="AA3260" s="91"/>
      <c r="AB3260" s="91"/>
      <c r="AC3260" s="91">
        <f>TRUNC(D3260*K3260*0.0000001,0)</f>
        <v>2818</v>
      </c>
      <c r="AD3260" s="92" t="s">
        <v>4</v>
      </c>
    </row>
    <row r="3261" spans="2:30" ht="19.7" customHeight="1">
      <c r="B3261" s="88" t="s">
        <v>4</v>
      </c>
      <c r="C3261" s="89" t="s">
        <v>4</v>
      </c>
      <c r="D3261" s="84"/>
      <c r="E3261" s="84"/>
      <c r="F3261" s="84"/>
      <c r="G3261" s="84"/>
      <c r="H3261" s="84"/>
      <c r="I3261" s="84"/>
      <c r="J3261" s="84"/>
      <c r="K3261" s="84"/>
      <c r="L3261" s="84"/>
      <c r="M3261" s="84"/>
      <c r="N3261" s="84"/>
      <c r="O3261" s="84"/>
      <c r="P3261" s="84"/>
      <c r="Q3261" s="84"/>
      <c r="R3261" s="84"/>
      <c r="S3261" s="84"/>
      <c r="T3261" s="84"/>
      <c r="U3261" s="84"/>
      <c r="V3261" s="84"/>
      <c r="W3261" s="84"/>
      <c r="X3261" s="84"/>
      <c r="Y3261" s="84"/>
      <c r="Z3261" s="90"/>
      <c r="AA3261" s="91"/>
      <c r="AB3261" s="91"/>
      <c r="AC3261" s="91"/>
      <c r="AD3261" s="92" t="s">
        <v>4</v>
      </c>
    </row>
    <row r="3262" spans="2:30" ht="19.7" customHeight="1">
      <c r="B3262" s="82" t="s">
        <v>1867</v>
      </c>
      <c r="C3262" s="83" t="s">
        <v>4</v>
      </c>
      <c r="D3262" s="84"/>
      <c r="E3262" s="84"/>
      <c r="F3262" s="84"/>
      <c r="G3262" s="84"/>
      <c r="H3262" s="84"/>
      <c r="I3262" s="84"/>
      <c r="J3262" s="84"/>
      <c r="K3262" s="84"/>
      <c r="L3262" s="84"/>
      <c r="M3262" s="84"/>
      <c r="N3262" s="84"/>
      <c r="O3262" s="84"/>
      <c r="P3262" s="84"/>
      <c r="Q3262" s="84"/>
      <c r="R3262" s="84"/>
      <c r="S3262" s="84"/>
      <c r="T3262" s="84"/>
      <c r="U3262" s="84"/>
      <c r="V3262" s="84"/>
      <c r="W3262" s="84"/>
      <c r="X3262" s="84"/>
      <c r="Y3262" s="84"/>
      <c r="Z3262" s="85" t="str">
        <f>TEXT(AA3262+AB3262+AC3262,"#,##0")</f>
        <v>563</v>
      </c>
      <c r="AA3262" s="86">
        <f>TRUNC(AA3263)</f>
        <v>0</v>
      </c>
      <c r="AB3262" s="86">
        <f>TRUNC(AB3263)</f>
        <v>0</v>
      </c>
      <c r="AC3262" s="86">
        <f>TRUNC(AC3263)</f>
        <v>563</v>
      </c>
      <c r="AD3262" s="87"/>
    </row>
    <row r="3263" spans="2:30" ht="19.7" customHeight="1">
      <c r="B3263" s="88" t="s">
        <v>673</v>
      </c>
      <c r="C3263" s="89" t="s">
        <v>4</v>
      </c>
      <c r="D3263" s="471">
        <v>3000000</v>
      </c>
      <c r="E3263" s="471"/>
      <c r="F3263" s="471"/>
      <c r="G3263" s="471"/>
      <c r="H3263" s="471"/>
      <c r="I3263" s="471" t="s">
        <v>605</v>
      </c>
      <c r="J3263" s="471"/>
      <c r="K3263" s="471">
        <v>1879</v>
      </c>
      <c r="L3263" s="471"/>
      <c r="M3263" s="471"/>
      <c r="N3263" s="84" t="s">
        <v>594</v>
      </c>
      <c r="O3263" s="471" t="s">
        <v>595</v>
      </c>
      <c r="P3263" s="471"/>
      <c r="Q3263" s="471"/>
      <c r="R3263" s="84"/>
      <c r="S3263" s="84"/>
      <c r="T3263" s="84"/>
      <c r="U3263" s="84"/>
      <c r="V3263" s="84"/>
      <c r="W3263" s="84"/>
      <c r="X3263" s="84"/>
      <c r="Y3263" s="84"/>
      <c r="Z3263" s="90"/>
      <c r="AA3263" s="91"/>
      <c r="AB3263" s="91"/>
      <c r="AC3263" s="91">
        <f>TRUNC(D3263*K3263*0.0000001,0)</f>
        <v>563</v>
      </c>
      <c r="AD3263" s="92" t="s">
        <v>4</v>
      </c>
    </row>
    <row r="3264" spans="2:30" ht="19.7" customHeight="1">
      <c r="B3264" s="88" t="s">
        <v>4</v>
      </c>
      <c r="C3264" s="89" t="s">
        <v>4</v>
      </c>
      <c r="D3264" s="84"/>
      <c r="E3264" s="84"/>
      <c r="F3264" s="84"/>
      <c r="G3264" s="84"/>
      <c r="H3264" s="84"/>
      <c r="I3264" s="84"/>
      <c r="J3264" s="84"/>
      <c r="K3264" s="84"/>
      <c r="L3264" s="84"/>
      <c r="M3264" s="84"/>
      <c r="N3264" s="84"/>
      <c r="O3264" s="84"/>
      <c r="P3264" s="84"/>
      <c r="Q3264" s="84"/>
      <c r="R3264" s="84"/>
      <c r="S3264" s="84"/>
      <c r="T3264" s="84"/>
      <c r="U3264" s="84"/>
      <c r="V3264" s="84"/>
      <c r="W3264" s="84"/>
      <c r="X3264" s="84"/>
      <c r="Y3264" s="84"/>
      <c r="Z3264" s="90"/>
      <c r="AA3264" s="91"/>
      <c r="AB3264" s="91"/>
      <c r="AC3264" s="91"/>
      <c r="AD3264" s="92" t="s">
        <v>4</v>
      </c>
    </row>
    <row r="3265" spans="2:30" ht="19.7" customHeight="1">
      <c r="B3265" s="82" t="s">
        <v>1868</v>
      </c>
      <c r="C3265" s="83" t="s">
        <v>853</v>
      </c>
      <c r="D3265" s="84"/>
      <c r="E3265" s="84"/>
      <c r="F3265" s="84"/>
      <c r="G3265" s="84"/>
      <c r="H3265" s="84"/>
      <c r="I3265" s="84"/>
      <c r="J3265" s="84"/>
      <c r="K3265" s="84"/>
      <c r="L3265" s="84"/>
      <c r="M3265" s="84"/>
      <c r="N3265" s="84"/>
      <c r="O3265" s="84"/>
      <c r="P3265" s="84"/>
      <c r="Q3265" s="84"/>
      <c r="R3265" s="84"/>
      <c r="S3265" s="84"/>
      <c r="T3265" s="84"/>
      <c r="U3265" s="84"/>
      <c r="V3265" s="84"/>
      <c r="W3265" s="84"/>
      <c r="X3265" s="84"/>
      <c r="Y3265" s="84"/>
      <c r="Z3265" s="85" t="str">
        <f>TEXT(AA3265+AB3265+AC3265,"#,##0")</f>
        <v>100,534</v>
      </c>
      <c r="AA3265" s="86">
        <f>TRUNC(AA3266+AA3267+AA3268+AA3269)</f>
        <v>2858</v>
      </c>
      <c r="AB3265" s="86">
        <f>TRUNC(AB3266+AB3267+AB3268+AB3269)</f>
        <v>8676</v>
      </c>
      <c r="AC3265" s="86">
        <f>TRUNC(AC3266+AC3267+AC3268+AC3269)</f>
        <v>89000</v>
      </c>
      <c r="AD3265" s="87"/>
    </row>
    <row r="3266" spans="2:30" ht="19.7" customHeight="1">
      <c r="B3266" s="88" t="s">
        <v>673</v>
      </c>
      <c r="C3266" s="89" t="s">
        <v>4</v>
      </c>
      <c r="D3266" s="471">
        <v>165000</v>
      </c>
      <c r="E3266" s="471"/>
      <c r="F3266" s="471"/>
      <c r="G3266" s="471"/>
      <c r="H3266" s="471"/>
      <c r="I3266" s="471" t="s">
        <v>593</v>
      </c>
      <c r="J3266" s="471"/>
      <c r="K3266" s="476">
        <f>[186]기계경비적용기준!D7</f>
        <v>1153.3</v>
      </c>
      <c r="L3266" s="471"/>
      <c r="M3266" s="471"/>
      <c r="N3266" s="84" t="s">
        <v>594</v>
      </c>
      <c r="O3266" s="471">
        <v>4677</v>
      </c>
      <c r="P3266" s="471"/>
      <c r="Q3266" s="471"/>
      <c r="R3266" s="84" t="s">
        <v>594</v>
      </c>
      <c r="S3266" s="471" t="s">
        <v>595</v>
      </c>
      <c r="T3266" s="471"/>
      <c r="U3266" s="471"/>
      <c r="V3266" s="84"/>
      <c r="W3266" s="84"/>
      <c r="X3266" s="84"/>
      <c r="Y3266" s="84"/>
      <c r="Z3266" s="90"/>
      <c r="AA3266" s="91"/>
      <c r="AB3266" s="91"/>
      <c r="AC3266" s="91">
        <f>TRUNC(TRUNC(D3266*K3266)/1000) * 1000*O3266*0.0000001</f>
        <v>89000.503799999991</v>
      </c>
      <c r="AD3266" s="92" t="s">
        <v>4</v>
      </c>
    </row>
    <row r="3267" spans="2:30" ht="19.7" customHeight="1">
      <c r="B3267" s="88" t="s">
        <v>602</v>
      </c>
      <c r="C3267" s="89" t="s">
        <v>4</v>
      </c>
      <c r="D3267" s="472">
        <v>0.125</v>
      </c>
      <c r="E3267" s="471"/>
      <c r="F3267" s="471"/>
      <c r="G3267" s="84" t="s">
        <v>98</v>
      </c>
      <c r="H3267" s="84" t="s">
        <v>594</v>
      </c>
      <c r="I3267" s="471">
        <f>[186]노임단가!L55</f>
        <v>109748</v>
      </c>
      <c r="J3267" s="471"/>
      <c r="K3267" s="471"/>
      <c r="L3267" s="471"/>
      <c r="M3267" s="84" t="s">
        <v>594</v>
      </c>
      <c r="N3267" s="471" t="s">
        <v>603</v>
      </c>
      <c r="O3267" s="471"/>
      <c r="P3267" s="471"/>
      <c r="Q3267" s="471"/>
      <c r="R3267" s="471"/>
      <c r="S3267" s="471"/>
      <c r="T3267" s="471"/>
      <c r="U3267" s="471"/>
      <c r="V3267" s="471"/>
      <c r="W3267" s="84"/>
      <c r="X3267" s="84"/>
      <c r="Y3267" s="84"/>
      <c r="Z3267" s="90"/>
      <c r="AA3267" s="91">
        <f>TRUNC(D3267*I3267*[186]기계경비적용기준!E18,0)</f>
        <v>2858</v>
      </c>
      <c r="AB3267" s="91"/>
      <c r="AC3267" s="91"/>
      <c r="AD3267" s="92" t="s">
        <v>4</v>
      </c>
    </row>
    <row r="3268" spans="2:30" ht="19.7" customHeight="1">
      <c r="B3268" s="88" t="s">
        <v>596</v>
      </c>
      <c r="C3268" s="89" t="s">
        <v>597</v>
      </c>
      <c r="D3268" s="470">
        <v>5</v>
      </c>
      <c r="E3268" s="471"/>
      <c r="F3268" s="471"/>
      <c r="G3268" s="471"/>
      <c r="H3268" s="84" t="s">
        <v>598</v>
      </c>
      <c r="I3268" s="84" t="s">
        <v>594</v>
      </c>
      <c r="J3268" s="471">
        <f>[186]자재단가!R6</f>
        <v>1496</v>
      </c>
      <c r="K3268" s="471"/>
      <c r="L3268" s="471"/>
      <c r="M3268" s="471"/>
      <c r="N3268" s="84"/>
      <c r="O3268" s="84"/>
      <c r="P3268" s="84"/>
      <c r="Q3268" s="84"/>
      <c r="R3268" s="84"/>
      <c r="S3268" s="84"/>
      <c r="T3268" s="84"/>
      <c r="U3268" s="84"/>
      <c r="V3268" s="84"/>
      <c r="W3268" s="84"/>
      <c r="X3268" s="84"/>
      <c r="Y3268" s="84"/>
      <c r="Z3268" s="90"/>
      <c r="AA3268" s="91"/>
      <c r="AB3268" s="91">
        <f>TRUNC(D3268*J3268,0)</f>
        <v>7480</v>
      </c>
      <c r="AC3268" s="91"/>
      <c r="AD3268" s="92" t="s">
        <v>4</v>
      </c>
    </row>
    <row r="3269" spans="2:30" ht="19.7" customHeight="1">
      <c r="B3269" s="88" t="s">
        <v>903</v>
      </c>
      <c r="C3269" s="89" t="s">
        <v>600</v>
      </c>
      <c r="D3269" s="470">
        <v>16</v>
      </c>
      <c r="E3269" s="471"/>
      <c r="F3269" s="471"/>
      <c r="G3269" s="471"/>
      <c r="H3269" s="84" t="s">
        <v>601</v>
      </c>
      <c r="I3269" s="84" t="s">
        <v>594</v>
      </c>
      <c r="J3269" s="471">
        <f>AB3268</f>
        <v>7480</v>
      </c>
      <c r="K3269" s="471"/>
      <c r="L3269" s="471"/>
      <c r="M3269" s="471"/>
      <c r="N3269" s="84"/>
      <c r="O3269" s="84"/>
      <c r="P3269" s="84"/>
      <c r="Q3269" s="84"/>
      <c r="R3269" s="84"/>
      <c r="S3269" s="84"/>
      <c r="T3269" s="84"/>
      <c r="U3269" s="84"/>
      <c r="V3269" s="84"/>
      <c r="W3269" s="84"/>
      <c r="X3269" s="84"/>
      <c r="Y3269" s="84"/>
      <c r="Z3269" s="90"/>
      <c r="AA3269" s="91"/>
      <c r="AB3269" s="91">
        <f>TRUNC(D3269/100*J3269,0)</f>
        <v>1196</v>
      </c>
      <c r="AC3269" s="91"/>
      <c r="AD3269" s="92" t="s">
        <v>4</v>
      </c>
    </row>
    <row r="3270" spans="2:30" ht="19.7" customHeight="1">
      <c r="B3270" s="88" t="s">
        <v>4</v>
      </c>
      <c r="C3270" s="89" t="s">
        <v>4</v>
      </c>
      <c r="D3270" s="84"/>
      <c r="E3270" s="84"/>
      <c r="F3270" s="84"/>
      <c r="G3270" s="84"/>
      <c r="H3270" s="84"/>
      <c r="I3270" s="84"/>
      <c r="J3270" s="84"/>
      <c r="K3270" s="84"/>
      <c r="L3270" s="84"/>
      <c r="M3270" s="84"/>
      <c r="N3270" s="84"/>
      <c r="O3270" s="84"/>
      <c r="P3270" s="84"/>
      <c r="Q3270" s="84"/>
      <c r="R3270" s="84"/>
      <c r="S3270" s="84"/>
      <c r="T3270" s="84"/>
      <c r="U3270" s="84"/>
      <c r="V3270" s="84"/>
      <c r="W3270" s="84"/>
      <c r="X3270" s="84"/>
      <c r="Y3270" s="84"/>
      <c r="Z3270" s="90"/>
      <c r="AA3270" s="91"/>
      <c r="AB3270" s="91"/>
      <c r="AC3270" s="91"/>
      <c r="AD3270" s="92" t="s">
        <v>4</v>
      </c>
    </row>
    <row r="3271" spans="2:30" ht="19.7" customHeight="1">
      <c r="B3271" s="82" t="s">
        <v>1869</v>
      </c>
      <c r="C3271" s="83" t="s">
        <v>4</v>
      </c>
      <c r="D3271" s="84"/>
      <c r="E3271" s="84"/>
      <c r="F3271" s="84"/>
      <c r="G3271" s="84"/>
      <c r="H3271" s="84"/>
      <c r="I3271" s="84"/>
      <c r="J3271" s="84"/>
      <c r="K3271" s="84"/>
      <c r="L3271" s="84"/>
      <c r="M3271" s="84"/>
      <c r="N3271" s="84"/>
      <c r="O3271" s="84"/>
      <c r="P3271" s="84"/>
      <c r="Q3271" s="84"/>
      <c r="R3271" s="84"/>
      <c r="S3271" s="84"/>
      <c r="T3271" s="84"/>
      <c r="U3271" s="84"/>
      <c r="V3271" s="84"/>
      <c r="W3271" s="84"/>
      <c r="X3271" s="84"/>
      <c r="Y3271" s="84"/>
      <c r="Z3271" s="85" t="str">
        <f>TEXT(AA3271+AB3271+AC3271,"#,##0")</f>
        <v>51,556</v>
      </c>
      <c r="AA3271" s="86">
        <f>TRUNC(AA3272+AA3273+AA3274+AA3275)</f>
        <v>2858</v>
      </c>
      <c r="AB3271" s="86">
        <f>TRUNC(AB3272+AB3273+AB3274+AB3275)</f>
        <v>8676</v>
      </c>
      <c r="AC3271" s="86">
        <f>TRUNC(AC3272+AC3273+AC3274+AC3275)</f>
        <v>40022</v>
      </c>
      <c r="AD3271" s="87"/>
    </row>
    <row r="3272" spans="2:30" ht="19.7" customHeight="1">
      <c r="B3272" s="88" t="s">
        <v>673</v>
      </c>
      <c r="C3272" s="89" t="s">
        <v>4</v>
      </c>
      <c r="D3272" s="471">
        <v>74200</v>
      </c>
      <c r="E3272" s="471"/>
      <c r="F3272" s="471"/>
      <c r="G3272" s="471"/>
      <c r="H3272" s="471"/>
      <c r="I3272" s="471" t="s">
        <v>593</v>
      </c>
      <c r="J3272" s="471"/>
      <c r="K3272" s="476">
        <f>[186]기계경비적용기준!D7</f>
        <v>1153.3</v>
      </c>
      <c r="L3272" s="471"/>
      <c r="M3272" s="471"/>
      <c r="N3272" s="84" t="s">
        <v>594</v>
      </c>
      <c r="O3272" s="471">
        <v>4677</v>
      </c>
      <c r="P3272" s="471"/>
      <c r="Q3272" s="471"/>
      <c r="R3272" s="84" t="s">
        <v>594</v>
      </c>
      <c r="S3272" s="471" t="s">
        <v>595</v>
      </c>
      <c r="T3272" s="471"/>
      <c r="U3272" s="471"/>
      <c r="V3272" s="84"/>
      <c r="W3272" s="84"/>
      <c r="X3272" s="84"/>
      <c r="Y3272" s="84"/>
      <c r="Z3272" s="90"/>
      <c r="AA3272" s="91"/>
      <c r="AB3272" s="91"/>
      <c r="AC3272" s="91">
        <f>TRUNC(TRUNC(D3272*K3272)/1000) * 1000*O3272*0.0000001</f>
        <v>40022.959799999997</v>
      </c>
      <c r="AD3272" s="92" t="s">
        <v>4</v>
      </c>
    </row>
    <row r="3273" spans="2:30" ht="19.7" customHeight="1">
      <c r="B3273" s="88" t="s">
        <v>596</v>
      </c>
      <c r="C3273" s="89" t="s">
        <v>597</v>
      </c>
      <c r="D3273" s="470">
        <v>5</v>
      </c>
      <c r="E3273" s="471"/>
      <c r="F3273" s="471"/>
      <c r="G3273" s="471"/>
      <c r="H3273" s="84" t="s">
        <v>598</v>
      </c>
      <c r="I3273" s="84" t="s">
        <v>594</v>
      </c>
      <c r="J3273" s="471">
        <f>[186]자재단가!R6</f>
        <v>1496</v>
      </c>
      <c r="K3273" s="471"/>
      <c r="L3273" s="471"/>
      <c r="M3273" s="471"/>
      <c r="N3273" s="84"/>
      <c r="O3273" s="84"/>
      <c r="P3273" s="84"/>
      <c r="Q3273" s="84"/>
      <c r="R3273" s="84"/>
      <c r="S3273" s="84"/>
      <c r="T3273" s="84"/>
      <c r="U3273" s="84"/>
      <c r="V3273" s="84"/>
      <c r="W3273" s="84"/>
      <c r="X3273" s="84"/>
      <c r="Y3273" s="84"/>
      <c r="Z3273" s="90"/>
      <c r="AA3273" s="91"/>
      <c r="AB3273" s="91">
        <f>TRUNC(D3273*J3273,0)</f>
        <v>7480</v>
      </c>
      <c r="AC3273" s="91"/>
      <c r="AD3273" s="92" t="s">
        <v>4</v>
      </c>
    </row>
    <row r="3274" spans="2:30" ht="19.7" customHeight="1">
      <c r="B3274" s="88" t="s">
        <v>1475</v>
      </c>
      <c r="C3274" s="89" t="s">
        <v>600</v>
      </c>
      <c r="D3274" s="470">
        <v>16</v>
      </c>
      <c r="E3274" s="471"/>
      <c r="F3274" s="471"/>
      <c r="G3274" s="471"/>
      <c r="H3274" s="84" t="s">
        <v>601</v>
      </c>
      <c r="I3274" s="84" t="s">
        <v>594</v>
      </c>
      <c r="J3274" s="471">
        <f>AB3273</f>
        <v>7480</v>
      </c>
      <c r="K3274" s="471"/>
      <c r="L3274" s="471"/>
      <c r="M3274" s="471"/>
      <c r="N3274" s="84"/>
      <c r="O3274" s="84"/>
      <c r="P3274" s="84"/>
      <c r="Q3274" s="84"/>
      <c r="R3274" s="84"/>
      <c r="S3274" s="84"/>
      <c r="T3274" s="84"/>
      <c r="U3274" s="84"/>
      <c r="V3274" s="84"/>
      <c r="W3274" s="84"/>
      <c r="X3274" s="84"/>
      <c r="Y3274" s="84"/>
      <c r="Z3274" s="90"/>
      <c r="AA3274" s="91"/>
      <c r="AB3274" s="91">
        <f>TRUNC(D3274/100*J3274,0)</f>
        <v>1196</v>
      </c>
      <c r="AC3274" s="91"/>
      <c r="AD3274" s="92" t="s">
        <v>4</v>
      </c>
    </row>
    <row r="3275" spans="2:30" ht="19.7" customHeight="1">
      <c r="B3275" s="88" t="s">
        <v>602</v>
      </c>
      <c r="C3275" s="89" t="s">
        <v>4</v>
      </c>
      <c r="D3275" s="472">
        <v>0.125</v>
      </c>
      <c r="E3275" s="471"/>
      <c r="F3275" s="471"/>
      <c r="G3275" s="84" t="s">
        <v>98</v>
      </c>
      <c r="H3275" s="84" t="s">
        <v>594</v>
      </c>
      <c r="I3275" s="471">
        <f>[186]노임단가!L55</f>
        <v>109748</v>
      </c>
      <c r="J3275" s="471"/>
      <c r="K3275" s="471"/>
      <c r="L3275" s="471"/>
      <c r="M3275" s="84" t="s">
        <v>594</v>
      </c>
      <c r="N3275" s="471" t="s">
        <v>603</v>
      </c>
      <c r="O3275" s="471"/>
      <c r="P3275" s="471"/>
      <c r="Q3275" s="471"/>
      <c r="R3275" s="471"/>
      <c r="S3275" s="471"/>
      <c r="T3275" s="471"/>
      <c r="U3275" s="471"/>
      <c r="V3275" s="471"/>
      <c r="W3275" s="84"/>
      <c r="X3275" s="84"/>
      <c r="Y3275" s="84"/>
      <c r="Z3275" s="90"/>
      <c r="AA3275" s="91">
        <f>TRUNC(D3275*I3275*[186]기계경비적용기준!E18,0)</f>
        <v>2858</v>
      </c>
      <c r="AB3275" s="91"/>
      <c r="AC3275" s="91"/>
      <c r="AD3275" s="92" t="s">
        <v>4</v>
      </c>
    </row>
    <row r="3276" spans="2:30" ht="19.7" customHeight="1">
      <c r="B3276" s="88" t="s">
        <v>4</v>
      </c>
      <c r="C3276" s="89" t="s">
        <v>4</v>
      </c>
      <c r="D3276" s="84"/>
      <c r="E3276" s="84"/>
      <c r="F3276" s="84"/>
      <c r="G3276" s="84"/>
      <c r="H3276" s="84"/>
      <c r="I3276" s="84"/>
      <c r="J3276" s="84"/>
      <c r="K3276" s="84"/>
      <c r="L3276" s="84"/>
      <c r="M3276" s="84"/>
      <c r="N3276" s="84"/>
      <c r="O3276" s="84"/>
      <c r="P3276" s="84"/>
      <c r="Q3276" s="84"/>
      <c r="R3276" s="84"/>
      <c r="S3276" s="84"/>
      <c r="T3276" s="84"/>
      <c r="U3276" s="84"/>
      <c r="V3276" s="84"/>
      <c r="W3276" s="84"/>
      <c r="X3276" s="84"/>
      <c r="Y3276" s="84"/>
      <c r="Z3276" s="90"/>
      <c r="AA3276" s="91"/>
      <c r="AB3276" s="91"/>
      <c r="AC3276" s="91"/>
      <c r="AD3276" s="92" t="s">
        <v>4</v>
      </c>
    </row>
    <row r="3277" spans="2:30" ht="19.7" customHeight="1">
      <c r="B3277" s="82" t="s">
        <v>1870</v>
      </c>
      <c r="C3277" s="83" t="s">
        <v>4</v>
      </c>
      <c r="D3277" s="84"/>
      <c r="E3277" s="84"/>
      <c r="F3277" s="84"/>
      <c r="G3277" s="84"/>
      <c r="H3277" s="84"/>
      <c r="I3277" s="84"/>
      <c r="J3277" s="84"/>
      <c r="K3277" s="84"/>
      <c r="L3277" s="84"/>
      <c r="M3277" s="84"/>
      <c r="N3277" s="84"/>
      <c r="O3277" s="84"/>
      <c r="P3277" s="84"/>
      <c r="Q3277" s="84"/>
      <c r="R3277" s="84"/>
      <c r="S3277" s="84"/>
      <c r="T3277" s="84"/>
      <c r="U3277" s="84"/>
      <c r="V3277" s="84"/>
      <c r="W3277" s="84"/>
      <c r="X3277" s="84"/>
      <c r="Y3277" s="84"/>
      <c r="Z3277" s="85" t="str">
        <f>TEXT(AA3277+AB3277+AC3277,"#,##0")</f>
        <v>4,449</v>
      </c>
      <c r="AA3277" s="86">
        <f>TRUNC(AA3278)</f>
        <v>0</v>
      </c>
      <c r="AB3277" s="86">
        <f>TRUNC(AB3278)</f>
        <v>0</v>
      </c>
      <c r="AC3277" s="86">
        <f>TRUNC(AC3278)</f>
        <v>4449</v>
      </c>
      <c r="AD3277" s="87"/>
    </row>
    <row r="3278" spans="2:30" ht="19.7" customHeight="1">
      <c r="B3278" s="88" t="s">
        <v>673</v>
      </c>
      <c r="C3278" s="89" t="s">
        <v>4</v>
      </c>
      <c r="D3278" s="471">
        <v>8250</v>
      </c>
      <c r="E3278" s="471"/>
      <c r="F3278" s="471"/>
      <c r="G3278" s="471"/>
      <c r="H3278" s="471"/>
      <c r="I3278" s="471" t="s">
        <v>593</v>
      </c>
      <c r="J3278" s="471"/>
      <c r="K3278" s="476">
        <f>[186]기계경비적용기준!D7</f>
        <v>1153.3</v>
      </c>
      <c r="L3278" s="471"/>
      <c r="M3278" s="471"/>
      <c r="N3278" s="84" t="s">
        <v>594</v>
      </c>
      <c r="O3278" s="471">
        <v>4677</v>
      </c>
      <c r="P3278" s="471"/>
      <c r="Q3278" s="471"/>
      <c r="R3278" s="84" t="s">
        <v>594</v>
      </c>
      <c r="S3278" s="471" t="s">
        <v>595</v>
      </c>
      <c r="T3278" s="471"/>
      <c r="U3278" s="471"/>
      <c r="V3278" s="84"/>
      <c r="W3278" s="84"/>
      <c r="X3278" s="84"/>
      <c r="Y3278" s="84"/>
      <c r="Z3278" s="90"/>
      <c r="AA3278" s="91"/>
      <c r="AB3278" s="91"/>
      <c r="AC3278" s="91">
        <f>TRUNC(TRUNC(D3278*K3278)/1000) * 1000*O3278*0.0000001</f>
        <v>4449.6977999999999</v>
      </c>
      <c r="AD3278" s="92" t="s">
        <v>4</v>
      </c>
    </row>
    <row r="3279" spans="2:30" ht="19.7" customHeight="1">
      <c r="B3279" s="88" t="s">
        <v>4</v>
      </c>
      <c r="C3279" s="89" t="s">
        <v>4</v>
      </c>
      <c r="D3279" s="84"/>
      <c r="E3279" s="84"/>
      <c r="F3279" s="84"/>
      <c r="G3279" s="84"/>
      <c r="H3279" s="84"/>
      <c r="I3279" s="84"/>
      <c r="J3279" s="84"/>
      <c r="K3279" s="84"/>
      <c r="L3279" s="84"/>
      <c r="M3279" s="84"/>
      <c r="N3279" s="84"/>
      <c r="O3279" s="84"/>
      <c r="P3279" s="84"/>
      <c r="Q3279" s="84"/>
      <c r="R3279" s="84"/>
      <c r="S3279" s="84"/>
      <c r="T3279" s="84"/>
      <c r="U3279" s="84"/>
      <c r="V3279" s="84"/>
      <c r="W3279" s="84"/>
      <c r="X3279" s="84"/>
      <c r="Y3279" s="84"/>
      <c r="Z3279" s="90"/>
      <c r="AA3279" s="91"/>
      <c r="AB3279" s="91"/>
      <c r="AC3279" s="91"/>
      <c r="AD3279" s="92" t="s">
        <v>4</v>
      </c>
    </row>
    <row r="3280" spans="2:30" ht="19.7" customHeight="1">
      <c r="B3280" s="82" t="s">
        <v>1871</v>
      </c>
      <c r="C3280" s="83" t="s">
        <v>4</v>
      </c>
      <c r="D3280" s="84"/>
      <c r="E3280" s="84"/>
      <c r="F3280" s="84"/>
      <c r="G3280" s="84"/>
      <c r="H3280" s="84"/>
      <c r="I3280" s="84"/>
      <c r="J3280" s="84"/>
      <c r="K3280" s="84"/>
      <c r="L3280" s="84"/>
      <c r="M3280" s="84"/>
      <c r="N3280" s="84"/>
      <c r="O3280" s="84"/>
      <c r="P3280" s="84"/>
      <c r="Q3280" s="84"/>
      <c r="R3280" s="84"/>
      <c r="S3280" s="84"/>
      <c r="T3280" s="84"/>
      <c r="U3280" s="84"/>
      <c r="V3280" s="84"/>
      <c r="W3280" s="84"/>
      <c r="X3280" s="84"/>
      <c r="Y3280" s="84"/>
      <c r="Z3280" s="85" t="str">
        <f>TEXT(AA3280+AB3280+AC3280,"#,##0")</f>
        <v>422</v>
      </c>
      <c r="AA3280" s="86">
        <f>TRUNC(AA3281)</f>
        <v>0</v>
      </c>
      <c r="AB3280" s="86">
        <f>TRUNC(AB3281)</f>
        <v>0</v>
      </c>
      <c r="AC3280" s="86">
        <f>TRUNC(AC3281)</f>
        <v>422</v>
      </c>
      <c r="AD3280" s="87"/>
    </row>
    <row r="3281" spans="2:30" ht="19.7" customHeight="1">
      <c r="B3281" s="88" t="s">
        <v>821</v>
      </c>
      <c r="C3281" s="89" t="s">
        <v>4</v>
      </c>
      <c r="D3281" s="471">
        <v>340000</v>
      </c>
      <c r="E3281" s="471"/>
      <c r="F3281" s="471"/>
      <c r="G3281" s="471"/>
      <c r="H3281" s="471"/>
      <c r="I3281" s="471" t="s">
        <v>605</v>
      </c>
      <c r="J3281" s="471"/>
      <c r="K3281" s="471">
        <v>12430</v>
      </c>
      <c r="L3281" s="471"/>
      <c r="M3281" s="471"/>
      <c r="N3281" s="84" t="s">
        <v>594</v>
      </c>
      <c r="O3281" s="471" t="s">
        <v>595</v>
      </c>
      <c r="P3281" s="471"/>
      <c r="Q3281" s="471"/>
      <c r="R3281" s="84"/>
      <c r="S3281" s="84"/>
      <c r="T3281" s="84"/>
      <c r="U3281" s="84"/>
      <c r="V3281" s="84"/>
      <c r="W3281" s="84"/>
      <c r="X3281" s="84"/>
      <c r="Y3281" s="84"/>
      <c r="Z3281" s="90"/>
      <c r="AA3281" s="91"/>
      <c r="AB3281" s="91"/>
      <c r="AC3281" s="91">
        <f>TRUNC(D3281*K3281*0.0000001,0)</f>
        <v>422</v>
      </c>
      <c r="AD3281" s="92" t="s">
        <v>4</v>
      </c>
    </row>
    <row r="3282" spans="2:30" ht="19.7" customHeight="1">
      <c r="B3282" s="88" t="s">
        <v>4</v>
      </c>
      <c r="C3282" s="89" t="s">
        <v>4</v>
      </c>
      <c r="D3282" s="84"/>
      <c r="E3282" s="84"/>
      <c r="F3282" s="84"/>
      <c r="G3282" s="84"/>
      <c r="H3282" s="84"/>
      <c r="I3282" s="84"/>
      <c r="J3282" s="84"/>
      <c r="K3282" s="84"/>
      <c r="L3282" s="84"/>
      <c r="M3282" s="84"/>
      <c r="N3282" s="84"/>
      <c r="O3282" s="84"/>
      <c r="P3282" s="84"/>
      <c r="Q3282" s="84"/>
      <c r="R3282" s="84"/>
      <c r="S3282" s="84"/>
      <c r="T3282" s="84"/>
      <c r="U3282" s="84"/>
      <c r="V3282" s="84"/>
      <c r="W3282" s="84"/>
      <c r="X3282" s="84"/>
      <c r="Y3282" s="84"/>
      <c r="Z3282" s="90"/>
      <c r="AA3282" s="91"/>
      <c r="AB3282" s="91"/>
      <c r="AC3282" s="91"/>
      <c r="AD3282" s="92" t="s">
        <v>4</v>
      </c>
    </row>
    <row r="3283" spans="2:30" ht="19.7" customHeight="1">
      <c r="B3283" s="101" t="s">
        <v>4</v>
      </c>
      <c r="C3283" s="102" t="s">
        <v>4</v>
      </c>
      <c r="D3283" s="103"/>
      <c r="E3283" s="103"/>
      <c r="F3283" s="103"/>
      <c r="G3283" s="103"/>
      <c r="H3283" s="103"/>
      <c r="I3283" s="103"/>
      <c r="J3283" s="103"/>
      <c r="K3283" s="103"/>
      <c r="L3283" s="103"/>
      <c r="M3283" s="103"/>
      <c r="N3283" s="103"/>
      <c r="O3283" s="103"/>
      <c r="P3283" s="103"/>
      <c r="Q3283" s="103"/>
      <c r="R3283" s="103"/>
      <c r="S3283" s="103"/>
      <c r="T3283" s="103"/>
      <c r="U3283" s="103"/>
      <c r="V3283" s="103"/>
      <c r="W3283" s="103"/>
      <c r="X3283" s="103"/>
      <c r="Y3283" s="103"/>
      <c r="Z3283" s="104"/>
      <c r="AA3283" s="105"/>
      <c r="AB3283" s="105"/>
      <c r="AC3283" s="105"/>
      <c r="AD3283" s="106" t="s">
        <v>4</v>
      </c>
    </row>
    <row r="3284" spans="2:30">
      <c r="B3284" s="112"/>
      <c r="C3284" s="112"/>
      <c r="D3284" s="112"/>
      <c r="E3284" s="112"/>
      <c r="F3284" s="112"/>
      <c r="G3284" s="112"/>
      <c r="H3284" s="112"/>
      <c r="I3284" s="112"/>
      <c r="J3284" s="112"/>
      <c r="K3284" s="112"/>
      <c r="L3284" s="112"/>
      <c r="M3284" s="112"/>
      <c r="N3284" s="112"/>
      <c r="O3284" s="112"/>
      <c r="P3284" s="112"/>
      <c r="Q3284" s="112"/>
      <c r="R3284" s="112"/>
      <c r="S3284" s="112"/>
      <c r="T3284" s="112"/>
      <c r="U3284" s="112"/>
      <c r="V3284" s="112"/>
      <c r="W3284" s="112"/>
      <c r="X3284" s="112"/>
      <c r="Y3284" s="112"/>
      <c r="Z3284" s="112"/>
      <c r="AA3284" s="112"/>
      <c r="AB3284" s="112"/>
      <c r="AC3284" s="112"/>
      <c r="AD3284" s="112"/>
    </row>
  </sheetData>
  <mergeCells count="6074">
    <mergeCell ref="D3278:H3278"/>
    <mergeCell ref="I3278:J3278"/>
    <mergeCell ref="K3278:M3278"/>
    <mergeCell ref="O3278:Q3278"/>
    <mergeCell ref="S3278:U3278"/>
    <mergeCell ref="D3281:H3281"/>
    <mergeCell ref="I3281:J3281"/>
    <mergeCell ref="K3281:M3281"/>
    <mergeCell ref="O3281:Q3281"/>
    <mergeCell ref="S3272:U3272"/>
    <mergeCell ref="D3273:G3273"/>
    <mergeCell ref="J3273:M3273"/>
    <mergeCell ref="D3274:G3274"/>
    <mergeCell ref="J3274:M3274"/>
    <mergeCell ref="D3275:F3275"/>
    <mergeCell ref="I3275:L3275"/>
    <mergeCell ref="N3275:V3275"/>
    <mergeCell ref="D3269:G3269"/>
    <mergeCell ref="J3269:M3269"/>
    <mergeCell ref="D3272:H3272"/>
    <mergeCell ref="I3272:J3272"/>
    <mergeCell ref="K3272:M3272"/>
    <mergeCell ref="O3272:Q3272"/>
    <mergeCell ref="S3266:U3266"/>
    <mergeCell ref="D3267:F3267"/>
    <mergeCell ref="I3267:L3267"/>
    <mergeCell ref="N3267:V3267"/>
    <mergeCell ref="D3268:G3268"/>
    <mergeCell ref="J3268:M3268"/>
    <mergeCell ref="O3260:Q3260"/>
    <mergeCell ref="D3263:H3263"/>
    <mergeCell ref="I3263:J3263"/>
    <mergeCell ref="K3263:M3263"/>
    <mergeCell ref="O3263:Q3263"/>
    <mergeCell ref="D3266:H3266"/>
    <mergeCell ref="I3266:J3266"/>
    <mergeCell ref="K3266:M3266"/>
    <mergeCell ref="O3266:Q3266"/>
    <mergeCell ref="D3256:G3256"/>
    <mergeCell ref="J3256:M3256"/>
    <mergeCell ref="D3257:G3257"/>
    <mergeCell ref="J3257:M3257"/>
    <mergeCell ref="D3260:H3260"/>
    <mergeCell ref="I3260:J3260"/>
    <mergeCell ref="K3260:M3260"/>
    <mergeCell ref="N3249:V3249"/>
    <mergeCell ref="D3252:H3252"/>
    <mergeCell ref="I3252:J3252"/>
    <mergeCell ref="K3252:M3252"/>
    <mergeCell ref="O3252:Q3252"/>
    <mergeCell ref="D3255:H3255"/>
    <mergeCell ref="I3255:J3255"/>
    <mergeCell ref="K3255:M3255"/>
    <mergeCell ref="O3255:Q3255"/>
    <mergeCell ref="D3247:G3247"/>
    <mergeCell ref="J3247:M3247"/>
    <mergeCell ref="D3248:G3248"/>
    <mergeCell ref="J3248:M3248"/>
    <mergeCell ref="D3249:F3249"/>
    <mergeCell ref="I3249:L3249"/>
    <mergeCell ref="D3243:H3243"/>
    <mergeCell ref="I3243:J3243"/>
    <mergeCell ref="K3243:M3243"/>
    <mergeCell ref="O3243:Q3243"/>
    <mergeCell ref="D3246:H3246"/>
    <mergeCell ref="I3246:J3246"/>
    <mergeCell ref="K3246:M3246"/>
    <mergeCell ref="O3246:Q3246"/>
    <mergeCell ref="S3234:U3234"/>
    <mergeCell ref="D3237:H3237"/>
    <mergeCell ref="I3237:J3237"/>
    <mergeCell ref="K3237:M3237"/>
    <mergeCell ref="O3237:Q3237"/>
    <mergeCell ref="D3240:H3240"/>
    <mergeCell ref="I3240:J3240"/>
    <mergeCell ref="K3240:M3240"/>
    <mergeCell ref="O3240:Q3240"/>
    <mergeCell ref="S3240:U3240"/>
    <mergeCell ref="D3231:H3231"/>
    <mergeCell ref="I3231:J3231"/>
    <mergeCell ref="K3231:M3231"/>
    <mergeCell ref="O3231:Q3231"/>
    <mergeCell ref="D3234:H3234"/>
    <mergeCell ref="I3234:J3234"/>
    <mergeCell ref="K3234:M3234"/>
    <mergeCell ref="O3234:Q3234"/>
    <mergeCell ref="D3225:H3225"/>
    <mergeCell ref="I3225:J3225"/>
    <mergeCell ref="K3225:M3225"/>
    <mergeCell ref="O3225:Q3225"/>
    <mergeCell ref="D3228:H3228"/>
    <mergeCell ref="I3228:J3228"/>
    <mergeCell ref="K3228:M3228"/>
    <mergeCell ref="O3228:Q3228"/>
    <mergeCell ref="D3219:H3219"/>
    <mergeCell ref="I3219:J3219"/>
    <mergeCell ref="K3219:M3219"/>
    <mergeCell ref="O3219:Q3219"/>
    <mergeCell ref="D3222:H3222"/>
    <mergeCell ref="I3222:J3222"/>
    <mergeCell ref="K3222:M3222"/>
    <mergeCell ref="O3222:Q3222"/>
    <mergeCell ref="N3210:V3210"/>
    <mergeCell ref="D3213:H3213"/>
    <mergeCell ref="I3213:J3213"/>
    <mergeCell ref="K3213:M3213"/>
    <mergeCell ref="O3213:Q3213"/>
    <mergeCell ref="D3216:H3216"/>
    <mergeCell ref="I3216:J3216"/>
    <mergeCell ref="K3216:M3216"/>
    <mergeCell ref="O3216:Q3216"/>
    <mergeCell ref="D3208:G3208"/>
    <mergeCell ref="J3208:M3208"/>
    <mergeCell ref="D3209:G3209"/>
    <mergeCell ref="J3209:M3209"/>
    <mergeCell ref="D3210:F3210"/>
    <mergeCell ref="I3210:L3210"/>
    <mergeCell ref="N3204:V3204"/>
    <mergeCell ref="D3207:H3207"/>
    <mergeCell ref="I3207:J3207"/>
    <mergeCell ref="K3207:M3207"/>
    <mergeCell ref="O3207:Q3207"/>
    <mergeCell ref="S3207:U3207"/>
    <mergeCell ref="D3202:G3202"/>
    <mergeCell ref="J3202:M3202"/>
    <mergeCell ref="D3203:G3203"/>
    <mergeCell ref="J3203:M3203"/>
    <mergeCell ref="D3204:F3204"/>
    <mergeCell ref="I3204:L3204"/>
    <mergeCell ref="N3198:V3198"/>
    <mergeCell ref="D3201:H3201"/>
    <mergeCell ref="I3201:J3201"/>
    <mergeCell ref="K3201:M3201"/>
    <mergeCell ref="O3201:Q3201"/>
    <mergeCell ref="S3201:U3201"/>
    <mergeCell ref="D3196:G3196"/>
    <mergeCell ref="J3196:M3196"/>
    <mergeCell ref="D3197:G3197"/>
    <mergeCell ref="J3197:M3197"/>
    <mergeCell ref="D3198:F3198"/>
    <mergeCell ref="I3198:L3198"/>
    <mergeCell ref="D3192:H3192"/>
    <mergeCell ref="I3192:J3192"/>
    <mergeCell ref="K3192:M3192"/>
    <mergeCell ref="O3192:Q3192"/>
    <mergeCell ref="D3195:H3195"/>
    <mergeCell ref="I3195:J3195"/>
    <mergeCell ref="K3195:M3195"/>
    <mergeCell ref="O3195:Q3195"/>
    <mergeCell ref="D3186:H3186"/>
    <mergeCell ref="I3186:J3186"/>
    <mergeCell ref="K3186:M3186"/>
    <mergeCell ref="O3186:Q3186"/>
    <mergeCell ref="D3189:H3189"/>
    <mergeCell ref="I3189:J3189"/>
    <mergeCell ref="K3189:M3189"/>
    <mergeCell ref="O3189:Q3189"/>
    <mergeCell ref="D3180:H3180"/>
    <mergeCell ref="I3180:J3180"/>
    <mergeCell ref="K3180:M3180"/>
    <mergeCell ref="O3180:Q3180"/>
    <mergeCell ref="D3183:H3183"/>
    <mergeCell ref="I3183:J3183"/>
    <mergeCell ref="K3183:M3183"/>
    <mergeCell ref="O3183:Q3183"/>
    <mergeCell ref="D3174:H3174"/>
    <mergeCell ref="I3174:J3174"/>
    <mergeCell ref="K3174:M3174"/>
    <mergeCell ref="O3174:Q3174"/>
    <mergeCell ref="D3177:H3177"/>
    <mergeCell ref="I3177:J3177"/>
    <mergeCell ref="K3177:M3177"/>
    <mergeCell ref="O3177:Q3177"/>
    <mergeCell ref="D3168:H3168"/>
    <mergeCell ref="I3168:J3168"/>
    <mergeCell ref="K3168:M3168"/>
    <mergeCell ref="O3168:Q3168"/>
    <mergeCell ref="D3171:H3171"/>
    <mergeCell ref="I3171:J3171"/>
    <mergeCell ref="K3171:M3171"/>
    <mergeCell ref="O3171:Q3171"/>
    <mergeCell ref="D3162:H3162"/>
    <mergeCell ref="I3162:J3162"/>
    <mergeCell ref="K3162:M3162"/>
    <mergeCell ref="O3162:Q3162"/>
    <mergeCell ref="D3165:H3165"/>
    <mergeCell ref="I3165:J3165"/>
    <mergeCell ref="K3165:M3165"/>
    <mergeCell ref="O3165:Q3165"/>
    <mergeCell ref="D3156:H3156"/>
    <mergeCell ref="I3156:J3156"/>
    <mergeCell ref="K3156:M3156"/>
    <mergeCell ref="O3156:Q3156"/>
    <mergeCell ref="D3159:H3159"/>
    <mergeCell ref="I3159:J3159"/>
    <mergeCell ref="K3159:M3159"/>
    <mergeCell ref="O3159:Q3159"/>
    <mergeCell ref="D3150:H3150"/>
    <mergeCell ref="I3150:J3150"/>
    <mergeCell ref="K3150:M3150"/>
    <mergeCell ref="O3150:Q3150"/>
    <mergeCell ref="D3153:H3153"/>
    <mergeCell ref="I3153:J3153"/>
    <mergeCell ref="K3153:M3153"/>
    <mergeCell ref="O3153:Q3153"/>
    <mergeCell ref="D3144:H3144"/>
    <mergeCell ref="I3144:J3144"/>
    <mergeCell ref="K3144:M3144"/>
    <mergeCell ref="O3144:Q3144"/>
    <mergeCell ref="D3147:H3147"/>
    <mergeCell ref="I3147:J3147"/>
    <mergeCell ref="K3147:M3147"/>
    <mergeCell ref="O3147:Q3147"/>
    <mergeCell ref="D3138:H3138"/>
    <mergeCell ref="I3138:J3138"/>
    <mergeCell ref="K3138:M3138"/>
    <mergeCell ref="O3138:Q3138"/>
    <mergeCell ref="D3141:H3141"/>
    <mergeCell ref="I3141:J3141"/>
    <mergeCell ref="K3141:M3141"/>
    <mergeCell ref="O3141:Q3141"/>
    <mergeCell ref="D3132:H3132"/>
    <mergeCell ref="I3132:J3132"/>
    <mergeCell ref="K3132:M3132"/>
    <mergeCell ref="O3132:Q3132"/>
    <mergeCell ref="D3135:H3135"/>
    <mergeCell ref="I3135:J3135"/>
    <mergeCell ref="K3135:M3135"/>
    <mergeCell ref="O3135:Q3135"/>
    <mergeCell ref="D3126:H3126"/>
    <mergeCell ref="I3126:J3126"/>
    <mergeCell ref="K3126:M3126"/>
    <mergeCell ref="O3126:Q3126"/>
    <mergeCell ref="D3129:H3129"/>
    <mergeCell ref="I3129:J3129"/>
    <mergeCell ref="K3129:M3129"/>
    <mergeCell ref="O3129:Q3129"/>
    <mergeCell ref="D3120:H3120"/>
    <mergeCell ref="I3120:J3120"/>
    <mergeCell ref="K3120:M3120"/>
    <mergeCell ref="O3120:Q3120"/>
    <mergeCell ref="D3123:H3123"/>
    <mergeCell ref="I3123:J3123"/>
    <mergeCell ref="K3123:M3123"/>
    <mergeCell ref="O3123:Q3123"/>
    <mergeCell ref="N3115:V3115"/>
    <mergeCell ref="D3116:F3116"/>
    <mergeCell ref="I3116:L3116"/>
    <mergeCell ref="N3116:V3116"/>
    <mergeCell ref="D3117:F3117"/>
    <mergeCell ref="I3117:L3117"/>
    <mergeCell ref="N3117:V3117"/>
    <mergeCell ref="D3113:G3113"/>
    <mergeCell ref="J3113:M3113"/>
    <mergeCell ref="D3114:G3114"/>
    <mergeCell ref="J3114:M3114"/>
    <mergeCell ref="D3115:F3115"/>
    <mergeCell ref="I3115:L3115"/>
    <mergeCell ref="D3109:F3109"/>
    <mergeCell ref="I3109:L3109"/>
    <mergeCell ref="N3109:V3109"/>
    <mergeCell ref="D3112:H3112"/>
    <mergeCell ref="I3112:J3112"/>
    <mergeCell ref="K3112:M3112"/>
    <mergeCell ref="O3112:Q3112"/>
    <mergeCell ref="S3112:U3112"/>
    <mergeCell ref="D3107:F3107"/>
    <mergeCell ref="I3107:L3107"/>
    <mergeCell ref="N3107:V3107"/>
    <mergeCell ref="D3108:F3108"/>
    <mergeCell ref="I3108:L3108"/>
    <mergeCell ref="N3108:V3108"/>
    <mergeCell ref="D3105:F3105"/>
    <mergeCell ref="I3105:L3105"/>
    <mergeCell ref="N3105:V3105"/>
    <mergeCell ref="D3106:F3106"/>
    <mergeCell ref="I3106:L3106"/>
    <mergeCell ref="N3106:V3106"/>
    <mergeCell ref="D3103:F3103"/>
    <mergeCell ref="I3103:L3103"/>
    <mergeCell ref="N3103:V3103"/>
    <mergeCell ref="D3104:F3104"/>
    <mergeCell ref="I3104:L3104"/>
    <mergeCell ref="N3104:V3104"/>
    <mergeCell ref="D3101:H3101"/>
    <mergeCell ref="I3101:J3101"/>
    <mergeCell ref="K3101:M3101"/>
    <mergeCell ref="O3101:Q3101"/>
    <mergeCell ref="D3102:G3102"/>
    <mergeCell ref="J3102:M3102"/>
    <mergeCell ref="D3095:H3095"/>
    <mergeCell ref="I3095:J3095"/>
    <mergeCell ref="K3095:M3095"/>
    <mergeCell ref="O3095:Q3095"/>
    <mergeCell ref="D3098:H3098"/>
    <mergeCell ref="I3098:J3098"/>
    <mergeCell ref="K3098:M3098"/>
    <mergeCell ref="O3098:Q3098"/>
    <mergeCell ref="D3089:H3089"/>
    <mergeCell ref="I3089:J3089"/>
    <mergeCell ref="K3089:M3089"/>
    <mergeCell ref="O3089:Q3089"/>
    <mergeCell ref="D3092:H3092"/>
    <mergeCell ref="I3092:J3092"/>
    <mergeCell ref="K3092:M3092"/>
    <mergeCell ref="O3092:Q3092"/>
    <mergeCell ref="D3084:G3084"/>
    <mergeCell ref="J3084:M3084"/>
    <mergeCell ref="D3085:F3085"/>
    <mergeCell ref="I3085:L3085"/>
    <mergeCell ref="N3085:V3085"/>
    <mergeCell ref="D3086:F3086"/>
    <mergeCell ref="I3086:L3086"/>
    <mergeCell ref="N3086:V3086"/>
    <mergeCell ref="D3082:H3082"/>
    <mergeCell ref="I3082:J3082"/>
    <mergeCell ref="K3082:M3082"/>
    <mergeCell ref="O3082:Q3082"/>
    <mergeCell ref="D3083:G3083"/>
    <mergeCell ref="J3083:M3083"/>
    <mergeCell ref="D3078:F3078"/>
    <mergeCell ref="I3078:L3078"/>
    <mergeCell ref="N3078:V3078"/>
    <mergeCell ref="D3079:F3079"/>
    <mergeCell ref="I3079:L3079"/>
    <mergeCell ref="N3079:V3079"/>
    <mergeCell ref="D3076:F3076"/>
    <mergeCell ref="I3076:L3076"/>
    <mergeCell ref="N3076:V3076"/>
    <mergeCell ref="D3077:F3077"/>
    <mergeCell ref="I3077:L3077"/>
    <mergeCell ref="N3077:V3077"/>
    <mergeCell ref="D3074:F3074"/>
    <mergeCell ref="I3074:L3074"/>
    <mergeCell ref="N3074:V3074"/>
    <mergeCell ref="D3075:F3075"/>
    <mergeCell ref="I3075:L3075"/>
    <mergeCell ref="N3075:V3075"/>
    <mergeCell ref="D3072:H3072"/>
    <mergeCell ref="I3072:J3072"/>
    <mergeCell ref="K3072:M3072"/>
    <mergeCell ref="O3072:Q3072"/>
    <mergeCell ref="D3073:F3073"/>
    <mergeCell ref="I3073:L3073"/>
    <mergeCell ref="N3073:V3073"/>
    <mergeCell ref="D3068:F3068"/>
    <mergeCell ref="I3068:L3068"/>
    <mergeCell ref="N3068:V3068"/>
    <mergeCell ref="D3069:F3069"/>
    <mergeCell ref="I3069:L3069"/>
    <mergeCell ref="N3069:V3069"/>
    <mergeCell ref="D3066:F3066"/>
    <mergeCell ref="I3066:L3066"/>
    <mergeCell ref="N3066:V3066"/>
    <mergeCell ref="D3067:F3067"/>
    <mergeCell ref="I3067:L3067"/>
    <mergeCell ref="N3067:V3067"/>
    <mergeCell ref="D3064:F3064"/>
    <mergeCell ref="I3064:L3064"/>
    <mergeCell ref="N3064:V3064"/>
    <mergeCell ref="D3065:F3065"/>
    <mergeCell ref="I3065:L3065"/>
    <mergeCell ref="N3065:V3065"/>
    <mergeCell ref="D3062:H3062"/>
    <mergeCell ref="I3062:J3062"/>
    <mergeCell ref="K3062:M3062"/>
    <mergeCell ref="O3062:Q3062"/>
    <mergeCell ref="D3063:F3063"/>
    <mergeCell ref="I3063:L3063"/>
    <mergeCell ref="N3063:V3063"/>
    <mergeCell ref="D3057:G3057"/>
    <mergeCell ref="J3057:M3057"/>
    <mergeCell ref="D3058:F3058"/>
    <mergeCell ref="I3058:L3058"/>
    <mergeCell ref="N3058:V3058"/>
    <mergeCell ref="D3059:F3059"/>
    <mergeCell ref="I3059:L3059"/>
    <mergeCell ref="N3059:V3059"/>
    <mergeCell ref="D3055:H3055"/>
    <mergeCell ref="I3055:J3055"/>
    <mergeCell ref="K3055:M3055"/>
    <mergeCell ref="O3055:Q3055"/>
    <mergeCell ref="D3056:G3056"/>
    <mergeCell ref="J3056:M3056"/>
    <mergeCell ref="D3051:H3051"/>
    <mergeCell ref="I3051:J3051"/>
    <mergeCell ref="K3051:M3051"/>
    <mergeCell ref="O3051:Q3051"/>
    <mergeCell ref="D3054:H3054"/>
    <mergeCell ref="I3054:J3054"/>
    <mergeCell ref="K3054:M3054"/>
    <mergeCell ref="O3054:Q3054"/>
    <mergeCell ref="D3047:F3047"/>
    <mergeCell ref="I3047:L3047"/>
    <mergeCell ref="N3047:V3047"/>
    <mergeCell ref="D3048:F3048"/>
    <mergeCell ref="I3048:L3048"/>
    <mergeCell ref="N3048:V3048"/>
    <mergeCell ref="D3044:G3044"/>
    <mergeCell ref="J3044:M3044"/>
    <mergeCell ref="D3045:G3045"/>
    <mergeCell ref="J3045:M3045"/>
    <mergeCell ref="D3046:G3046"/>
    <mergeCell ref="J3046:M3046"/>
    <mergeCell ref="D3042:H3042"/>
    <mergeCell ref="I3042:J3042"/>
    <mergeCell ref="K3042:M3042"/>
    <mergeCell ref="O3042:Q3042"/>
    <mergeCell ref="S3042:U3042"/>
    <mergeCell ref="D3043:H3043"/>
    <mergeCell ref="I3043:J3043"/>
    <mergeCell ref="K3043:M3043"/>
    <mergeCell ref="O3043:Q3043"/>
    <mergeCell ref="S3043:U3043"/>
    <mergeCell ref="D3038:F3038"/>
    <mergeCell ref="I3038:L3038"/>
    <mergeCell ref="N3038:V3038"/>
    <mergeCell ref="D3041:H3041"/>
    <mergeCell ref="I3041:J3041"/>
    <mergeCell ref="K3041:M3041"/>
    <mergeCell ref="O3041:Q3041"/>
    <mergeCell ref="S3034:U3034"/>
    <mergeCell ref="D3035:G3035"/>
    <mergeCell ref="J3035:M3035"/>
    <mergeCell ref="D3036:G3036"/>
    <mergeCell ref="J3036:M3036"/>
    <mergeCell ref="D3037:F3037"/>
    <mergeCell ref="I3037:L3037"/>
    <mergeCell ref="N3037:V3037"/>
    <mergeCell ref="D3033:H3033"/>
    <mergeCell ref="I3033:J3033"/>
    <mergeCell ref="K3033:M3033"/>
    <mergeCell ref="O3033:Q3033"/>
    <mergeCell ref="D3034:H3034"/>
    <mergeCell ref="I3034:J3034"/>
    <mergeCell ref="K3034:M3034"/>
    <mergeCell ref="O3034:Q3034"/>
    <mergeCell ref="N3028:V3028"/>
    <mergeCell ref="D3029:F3029"/>
    <mergeCell ref="I3029:L3029"/>
    <mergeCell ref="N3029:V3029"/>
    <mergeCell ref="D3032:H3032"/>
    <mergeCell ref="I3032:J3032"/>
    <mergeCell ref="K3032:M3032"/>
    <mergeCell ref="O3032:Q3032"/>
    <mergeCell ref="D3026:G3026"/>
    <mergeCell ref="J3026:M3026"/>
    <mergeCell ref="D3027:G3027"/>
    <mergeCell ref="J3027:M3027"/>
    <mergeCell ref="D3028:F3028"/>
    <mergeCell ref="I3028:L3028"/>
    <mergeCell ref="D3024:H3024"/>
    <mergeCell ref="I3024:J3024"/>
    <mergeCell ref="K3024:M3024"/>
    <mergeCell ref="O3024:Q3024"/>
    <mergeCell ref="S3024:U3024"/>
    <mergeCell ref="D3025:H3025"/>
    <mergeCell ref="I3025:J3025"/>
    <mergeCell ref="K3025:M3025"/>
    <mergeCell ref="O3025:Q3025"/>
    <mergeCell ref="S3025:U3025"/>
    <mergeCell ref="N3019:V3019"/>
    <mergeCell ref="D3020:F3020"/>
    <mergeCell ref="I3020:L3020"/>
    <mergeCell ref="N3020:V3020"/>
    <mergeCell ref="D3023:H3023"/>
    <mergeCell ref="I3023:J3023"/>
    <mergeCell ref="K3023:M3023"/>
    <mergeCell ref="O3023:Q3023"/>
    <mergeCell ref="D3017:G3017"/>
    <mergeCell ref="J3017:M3017"/>
    <mergeCell ref="D3018:G3018"/>
    <mergeCell ref="J3018:M3018"/>
    <mergeCell ref="D3019:F3019"/>
    <mergeCell ref="I3019:L3019"/>
    <mergeCell ref="D3015:H3015"/>
    <mergeCell ref="I3015:J3015"/>
    <mergeCell ref="K3015:M3015"/>
    <mergeCell ref="O3015:Q3015"/>
    <mergeCell ref="S3015:U3015"/>
    <mergeCell ref="D3016:H3016"/>
    <mergeCell ref="I3016:J3016"/>
    <mergeCell ref="K3016:M3016"/>
    <mergeCell ref="O3016:Q3016"/>
    <mergeCell ref="S3016:U3016"/>
    <mergeCell ref="D3011:F3011"/>
    <mergeCell ref="I3011:L3011"/>
    <mergeCell ref="N3011:V3011"/>
    <mergeCell ref="D3014:H3014"/>
    <mergeCell ref="I3014:J3014"/>
    <mergeCell ref="K3014:M3014"/>
    <mergeCell ref="O3014:Q3014"/>
    <mergeCell ref="D3009:H3009"/>
    <mergeCell ref="I3009:J3009"/>
    <mergeCell ref="K3009:M3009"/>
    <mergeCell ref="O3009:Q3009"/>
    <mergeCell ref="S3009:U3009"/>
    <mergeCell ref="D3010:F3010"/>
    <mergeCell ref="I3010:L3010"/>
    <mergeCell ref="N3010:V3010"/>
    <mergeCell ref="D3005:F3005"/>
    <mergeCell ref="I3005:L3005"/>
    <mergeCell ref="N3005:V3005"/>
    <mergeCell ref="D3008:H3008"/>
    <mergeCell ref="I3008:J3008"/>
    <mergeCell ref="K3008:M3008"/>
    <mergeCell ref="O3008:Q3008"/>
    <mergeCell ref="D3003:H3003"/>
    <mergeCell ref="I3003:J3003"/>
    <mergeCell ref="K3003:M3003"/>
    <mergeCell ref="O3003:Q3003"/>
    <mergeCell ref="S3003:U3003"/>
    <mergeCell ref="D3004:F3004"/>
    <mergeCell ref="I3004:L3004"/>
    <mergeCell ref="N3004:V3004"/>
    <mergeCell ref="D2999:F2999"/>
    <mergeCell ref="I2999:L2999"/>
    <mergeCell ref="N2999:V2999"/>
    <mergeCell ref="D3002:H3002"/>
    <mergeCell ref="I3002:J3002"/>
    <mergeCell ref="K3002:M3002"/>
    <mergeCell ref="O3002:Q3002"/>
    <mergeCell ref="D2997:H2997"/>
    <mergeCell ref="I2997:J2997"/>
    <mergeCell ref="K2997:M2997"/>
    <mergeCell ref="O2997:Q2997"/>
    <mergeCell ref="S2997:U2997"/>
    <mergeCell ref="D2998:F2998"/>
    <mergeCell ref="I2998:L2998"/>
    <mergeCell ref="N2998:V2998"/>
    <mergeCell ref="D2993:F2993"/>
    <mergeCell ref="I2993:L2993"/>
    <mergeCell ref="N2993:V2993"/>
    <mergeCell ref="D2996:H2996"/>
    <mergeCell ref="I2996:J2996"/>
    <mergeCell ref="K2996:M2996"/>
    <mergeCell ref="O2996:Q2996"/>
    <mergeCell ref="S2989:U2989"/>
    <mergeCell ref="D2990:G2990"/>
    <mergeCell ref="J2990:M2990"/>
    <mergeCell ref="D2991:G2991"/>
    <mergeCell ref="J2991:M2991"/>
    <mergeCell ref="D2992:F2992"/>
    <mergeCell ref="I2992:L2992"/>
    <mergeCell ref="N2992:V2992"/>
    <mergeCell ref="D2988:H2988"/>
    <mergeCell ref="I2988:J2988"/>
    <mergeCell ref="K2988:M2988"/>
    <mergeCell ref="O2988:Q2988"/>
    <mergeCell ref="D2989:H2989"/>
    <mergeCell ref="I2989:J2989"/>
    <mergeCell ref="K2989:M2989"/>
    <mergeCell ref="O2989:Q2989"/>
    <mergeCell ref="N2983:V2983"/>
    <mergeCell ref="D2984:F2984"/>
    <mergeCell ref="I2984:L2984"/>
    <mergeCell ref="N2984:V2984"/>
    <mergeCell ref="D2987:H2987"/>
    <mergeCell ref="I2987:J2987"/>
    <mergeCell ref="K2987:M2987"/>
    <mergeCell ref="O2987:Q2987"/>
    <mergeCell ref="D2981:G2981"/>
    <mergeCell ref="J2981:M2981"/>
    <mergeCell ref="D2982:G2982"/>
    <mergeCell ref="J2982:M2982"/>
    <mergeCell ref="D2983:F2983"/>
    <mergeCell ref="I2983:L2983"/>
    <mergeCell ref="S2979:U2979"/>
    <mergeCell ref="D2980:H2980"/>
    <mergeCell ref="I2980:J2980"/>
    <mergeCell ref="K2980:M2980"/>
    <mergeCell ref="O2980:Q2980"/>
    <mergeCell ref="S2980:U2980"/>
    <mergeCell ref="D2978:H2978"/>
    <mergeCell ref="I2978:J2978"/>
    <mergeCell ref="K2978:M2978"/>
    <mergeCell ref="O2978:Q2978"/>
    <mergeCell ref="D2979:H2979"/>
    <mergeCell ref="I2979:J2979"/>
    <mergeCell ref="K2979:M2979"/>
    <mergeCell ref="O2979:Q2979"/>
    <mergeCell ref="D2973:G2973"/>
    <mergeCell ref="J2973:M2973"/>
    <mergeCell ref="D2974:F2974"/>
    <mergeCell ref="I2974:L2974"/>
    <mergeCell ref="N2974:V2974"/>
    <mergeCell ref="D2975:F2975"/>
    <mergeCell ref="I2975:L2975"/>
    <mergeCell ref="N2975:V2975"/>
    <mergeCell ref="D2971:H2971"/>
    <mergeCell ref="I2971:J2971"/>
    <mergeCell ref="K2971:M2971"/>
    <mergeCell ref="O2971:Q2971"/>
    <mergeCell ref="S2971:U2971"/>
    <mergeCell ref="D2972:G2972"/>
    <mergeCell ref="J2972:M2972"/>
    <mergeCell ref="D2967:F2967"/>
    <mergeCell ref="I2967:L2967"/>
    <mergeCell ref="N2967:V2967"/>
    <mergeCell ref="D2970:H2970"/>
    <mergeCell ref="I2970:J2970"/>
    <mergeCell ref="K2970:M2970"/>
    <mergeCell ref="O2970:Q2970"/>
    <mergeCell ref="S2963:U2963"/>
    <mergeCell ref="D2964:G2964"/>
    <mergeCell ref="J2964:M2964"/>
    <mergeCell ref="D2965:G2965"/>
    <mergeCell ref="J2965:M2965"/>
    <mergeCell ref="D2966:F2966"/>
    <mergeCell ref="I2966:L2966"/>
    <mergeCell ref="N2966:V2966"/>
    <mergeCell ref="D2962:H2962"/>
    <mergeCell ref="I2962:J2962"/>
    <mergeCell ref="K2962:M2962"/>
    <mergeCell ref="O2962:Q2962"/>
    <mergeCell ref="D2963:H2963"/>
    <mergeCell ref="I2963:J2963"/>
    <mergeCell ref="K2963:M2963"/>
    <mergeCell ref="O2963:Q2963"/>
    <mergeCell ref="D2957:G2957"/>
    <mergeCell ref="J2957:M2957"/>
    <mergeCell ref="D2958:F2958"/>
    <mergeCell ref="I2958:L2958"/>
    <mergeCell ref="N2958:V2958"/>
    <mergeCell ref="D2959:F2959"/>
    <mergeCell ref="I2959:L2959"/>
    <mergeCell ref="N2959:V2959"/>
    <mergeCell ref="D2955:H2955"/>
    <mergeCell ref="I2955:J2955"/>
    <mergeCell ref="K2955:M2955"/>
    <mergeCell ref="O2955:Q2955"/>
    <mergeCell ref="D2956:G2956"/>
    <mergeCell ref="J2956:M2956"/>
    <mergeCell ref="D2951:F2951"/>
    <mergeCell ref="I2951:L2951"/>
    <mergeCell ref="N2951:V2951"/>
    <mergeCell ref="D2954:H2954"/>
    <mergeCell ref="I2954:J2954"/>
    <mergeCell ref="K2954:M2954"/>
    <mergeCell ref="O2954:Q2954"/>
    <mergeCell ref="S2947:U2947"/>
    <mergeCell ref="D2948:G2948"/>
    <mergeCell ref="J2948:M2948"/>
    <mergeCell ref="D2949:G2949"/>
    <mergeCell ref="J2949:M2949"/>
    <mergeCell ref="D2950:F2950"/>
    <mergeCell ref="I2950:L2950"/>
    <mergeCell ref="N2950:V2950"/>
    <mergeCell ref="D2946:H2946"/>
    <mergeCell ref="I2946:J2946"/>
    <mergeCell ref="K2946:M2946"/>
    <mergeCell ref="O2946:Q2946"/>
    <mergeCell ref="D2947:H2947"/>
    <mergeCell ref="I2947:J2947"/>
    <mergeCell ref="K2947:M2947"/>
    <mergeCell ref="O2947:Q2947"/>
    <mergeCell ref="D2941:G2941"/>
    <mergeCell ref="J2941:M2941"/>
    <mergeCell ref="D2942:F2942"/>
    <mergeCell ref="I2942:L2942"/>
    <mergeCell ref="N2942:V2942"/>
    <mergeCell ref="D2943:F2943"/>
    <mergeCell ref="I2943:L2943"/>
    <mergeCell ref="N2943:V2943"/>
    <mergeCell ref="D2939:H2939"/>
    <mergeCell ref="I2939:J2939"/>
    <mergeCell ref="K2939:M2939"/>
    <mergeCell ref="O2939:Q2939"/>
    <mergeCell ref="D2940:G2940"/>
    <mergeCell ref="J2940:M2940"/>
    <mergeCell ref="D2935:F2935"/>
    <mergeCell ref="I2935:L2935"/>
    <mergeCell ref="N2935:V2935"/>
    <mergeCell ref="D2938:H2938"/>
    <mergeCell ref="I2938:J2938"/>
    <mergeCell ref="K2938:M2938"/>
    <mergeCell ref="O2938:Q2938"/>
    <mergeCell ref="S2931:U2931"/>
    <mergeCell ref="D2932:G2932"/>
    <mergeCell ref="J2932:M2932"/>
    <mergeCell ref="D2933:G2933"/>
    <mergeCell ref="J2933:M2933"/>
    <mergeCell ref="D2934:F2934"/>
    <mergeCell ref="I2934:L2934"/>
    <mergeCell ref="N2934:V2934"/>
    <mergeCell ref="D2930:H2930"/>
    <mergeCell ref="I2930:J2930"/>
    <mergeCell ref="K2930:M2930"/>
    <mergeCell ref="O2930:Q2930"/>
    <mergeCell ref="D2931:H2931"/>
    <mergeCell ref="I2931:J2931"/>
    <mergeCell ref="K2931:M2931"/>
    <mergeCell ref="O2931:Q2931"/>
    <mergeCell ref="D2925:G2925"/>
    <mergeCell ref="J2925:M2925"/>
    <mergeCell ref="D2926:F2926"/>
    <mergeCell ref="I2926:L2926"/>
    <mergeCell ref="N2926:V2926"/>
    <mergeCell ref="D2927:F2927"/>
    <mergeCell ref="I2927:L2927"/>
    <mergeCell ref="N2927:V2927"/>
    <mergeCell ref="D2923:H2923"/>
    <mergeCell ref="I2923:J2923"/>
    <mergeCell ref="K2923:M2923"/>
    <mergeCell ref="O2923:Q2923"/>
    <mergeCell ref="S2923:U2923"/>
    <mergeCell ref="D2924:G2924"/>
    <mergeCell ref="J2924:M2924"/>
    <mergeCell ref="D2919:F2919"/>
    <mergeCell ref="I2919:L2919"/>
    <mergeCell ref="N2919:V2919"/>
    <mergeCell ref="D2922:H2922"/>
    <mergeCell ref="I2922:J2922"/>
    <mergeCell ref="K2922:M2922"/>
    <mergeCell ref="O2922:Q2922"/>
    <mergeCell ref="S2915:U2915"/>
    <mergeCell ref="D2916:G2916"/>
    <mergeCell ref="J2916:M2916"/>
    <mergeCell ref="D2917:G2917"/>
    <mergeCell ref="J2917:M2917"/>
    <mergeCell ref="D2918:F2918"/>
    <mergeCell ref="I2918:L2918"/>
    <mergeCell ref="N2918:V2918"/>
    <mergeCell ref="D2914:H2914"/>
    <mergeCell ref="I2914:J2914"/>
    <mergeCell ref="K2914:M2914"/>
    <mergeCell ref="O2914:Q2914"/>
    <mergeCell ref="D2915:H2915"/>
    <mergeCell ref="I2915:J2915"/>
    <mergeCell ref="K2915:M2915"/>
    <mergeCell ref="O2915:Q2915"/>
    <mergeCell ref="D2909:G2909"/>
    <mergeCell ref="J2909:M2909"/>
    <mergeCell ref="D2910:F2910"/>
    <mergeCell ref="I2910:L2910"/>
    <mergeCell ref="N2910:V2910"/>
    <mergeCell ref="D2911:F2911"/>
    <mergeCell ref="I2911:L2911"/>
    <mergeCell ref="N2911:V2911"/>
    <mergeCell ref="D2907:H2907"/>
    <mergeCell ref="I2907:J2907"/>
    <mergeCell ref="K2907:M2907"/>
    <mergeCell ref="O2907:Q2907"/>
    <mergeCell ref="S2907:U2907"/>
    <mergeCell ref="D2908:G2908"/>
    <mergeCell ref="J2908:M2908"/>
    <mergeCell ref="D2903:F2903"/>
    <mergeCell ref="I2903:L2903"/>
    <mergeCell ref="N2903:V2903"/>
    <mergeCell ref="D2906:H2906"/>
    <mergeCell ref="I2906:J2906"/>
    <mergeCell ref="K2906:M2906"/>
    <mergeCell ref="O2906:Q2906"/>
    <mergeCell ref="S2899:U2899"/>
    <mergeCell ref="D2900:G2900"/>
    <mergeCell ref="J2900:M2900"/>
    <mergeCell ref="D2901:G2901"/>
    <mergeCell ref="J2901:M2901"/>
    <mergeCell ref="D2902:F2902"/>
    <mergeCell ref="I2902:L2902"/>
    <mergeCell ref="N2902:V2902"/>
    <mergeCell ref="D2898:H2898"/>
    <mergeCell ref="I2898:J2898"/>
    <mergeCell ref="K2898:M2898"/>
    <mergeCell ref="O2898:Q2898"/>
    <mergeCell ref="D2899:H2899"/>
    <mergeCell ref="I2899:J2899"/>
    <mergeCell ref="K2899:M2899"/>
    <mergeCell ref="O2899:Q2899"/>
    <mergeCell ref="D2893:G2893"/>
    <mergeCell ref="J2893:M2893"/>
    <mergeCell ref="D2894:F2894"/>
    <mergeCell ref="I2894:L2894"/>
    <mergeCell ref="N2894:V2894"/>
    <mergeCell ref="D2895:F2895"/>
    <mergeCell ref="I2895:L2895"/>
    <mergeCell ref="N2895:V2895"/>
    <mergeCell ref="D2891:H2891"/>
    <mergeCell ref="I2891:J2891"/>
    <mergeCell ref="K2891:M2891"/>
    <mergeCell ref="O2891:Q2891"/>
    <mergeCell ref="S2891:U2891"/>
    <mergeCell ref="D2892:G2892"/>
    <mergeCell ref="J2892:M2892"/>
    <mergeCell ref="O2884:Q2884"/>
    <mergeCell ref="D2887:H2887"/>
    <mergeCell ref="I2887:J2887"/>
    <mergeCell ref="K2887:M2887"/>
    <mergeCell ref="O2887:Q2887"/>
    <mergeCell ref="D2890:H2890"/>
    <mergeCell ref="I2890:J2890"/>
    <mergeCell ref="K2890:M2890"/>
    <mergeCell ref="O2890:Q2890"/>
    <mergeCell ref="D2880:G2880"/>
    <mergeCell ref="J2880:M2880"/>
    <mergeCell ref="D2881:G2881"/>
    <mergeCell ref="J2881:M2881"/>
    <mergeCell ref="D2884:H2884"/>
    <mergeCell ref="I2884:J2884"/>
    <mergeCell ref="K2884:M2884"/>
    <mergeCell ref="D2878:H2878"/>
    <mergeCell ref="I2878:J2878"/>
    <mergeCell ref="K2878:M2878"/>
    <mergeCell ref="O2878:Q2878"/>
    <mergeCell ref="D2879:G2879"/>
    <mergeCell ref="J2879:M2879"/>
    <mergeCell ref="D2874:H2874"/>
    <mergeCell ref="I2874:J2874"/>
    <mergeCell ref="K2874:M2874"/>
    <mergeCell ref="O2874:Q2874"/>
    <mergeCell ref="D2875:G2875"/>
    <mergeCell ref="J2875:M2875"/>
    <mergeCell ref="D2869:G2869"/>
    <mergeCell ref="J2869:M2869"/>
    <mergeCell ref="D2870:G2870"/>
    <mergeCell ref="J2870:M2870"/>
    <mergeCell ref="D2871:G2871"/>
    <mergeCell ref="J2871:M2871"/>
    <mergeCell ref="D2865:G2865"/>
    <mergeCell ref="J2865:M2865"/>
    <mergeCell ref="D2868:H2868"/>
    <mergeCell ref="I2868:J2868"/>
    <mergeCell ref="K2868:M2868"/>
    <mergeCell ref="O2868:Q2868"/>
    <mergeCell ref="D2861:G2861"/>
    <mergeCell ref="J2861:M2861"/>
    <mergeCell ref="D2864:H2864"/>
    <mergeCell ref="I2864:J2864"/>
    <mergeCell ref="K2864:M2864"/>
    <mergeCell ref="O2864:Q2864"/>
    <mergeCell ref="D2857:F2857"/>
    <mergeCell ref="I2857:L2857"/>
    <mergeCell ref="N2857:V2857"/>
    <mergeCell ref="D2860:H2860"/>
    <mergeCell ref="I2860:J2860"/>
    <mergeCell ref="K2860:M2860"/>
    <mergeCell ref="O2860:Q2860"/>
    <mergeCell ref="D2854:G2854"/>
    <mergeCell ref="J2854:M2854"/>
    <mergeCell ref="D2855:F2855"/>
    <mergeCell ref="I2855:L2855"/>
    <mergeCell ref="N2855:V2855"/>
    <mergeCell ref="D2856:F2856"/>
    <mergeCell ref="I2856:L2856"/>
    <mergeCell ref="N2856:V2856"/>
    <mergeCell ref="D2852:H2852"/>
    <mergeCell ref="I2852:J2852"/>
    <mergeCell ref="K2852:M2852"/>
    <mergeCell ref="O2852:Q2852"/>
    <mergeCell ref="D2853:G2853"/>
    <mergeCell ref="J2853:M2853"/>
    <mergeCell ref="N2847:V2847"/>
    <mergeCell ref="D2848:F2848"/>
    <mergeCell ref="I2848:L2848"/>
    <mergeCell ref="N2848:V2848"/>
    <mergeCell ref="D2849:F2849"/>
    <mergeCell ref="I2849:L2849"/>
    <mergeCell ref="N2849:V2849"/>
    <mergeCell ref="D2845:G2845"/>
    <mergeCell ref="J2845:M2845"/>
    <mergeCell ref="D2846:G2846"/>
    <mergeCell ref="J2846:M2846"/>
    <mergeCell ref="D2847:F2847"/>
    <mergeCell ref="I2847:L2847"/>
    <mergeCell ref="D2841:F2841"/>
    <mergeCell ref="I2841:L2841"/>
    <mergeCell ref="N2841:V2841"/>
    <mergeCell ref="D2844:H2844"/>
    <mergeCell ref="I2844:J2844"/>
    <mergeCell ref="K2844:M2844"/>
    <mergeCell ref="O2844:Q2844"/>
    <mergeCell ref="D2838:G2838"/>
    <mergeCell ref="J2838:M2838"/>
    <mergeCell ref="D2839:F2839"/>
    <mergeCell ref="I2839:L2839"/>
    <mergeCell ref="N2839:V2839"/>
    <mergeCell ref="D2840:F2840"/>
    <mergeCell ref="I2840:L2840"/>
    <mergeCell ref="N2840:V2840"/>
    <mergeCell ref="D2836:H2836"/>
    <mergeCell ref="I2836:J2836"/>
    <mergeCell ref="K2836:M2836"/>
    <mergeCell ref="O2836:Q2836"/>
    <mergeCell ref="D2837:G2837"/>
    <mergeCell ref="J2837:M2837"/>
    <mergeCell ref="N2831:V2831"/>
    <mergeCell ref="D2832:F2832"/>
    <mergeCell ref="I2832:L2832"/>
    <mergeCell ref="N2832:V2832"/>
    <mergeCell ref="D2833:F2833"/>
    <mergeCell ref="I2833:L2833"/>
    <mergeCell ref="N2833:V2833"/>
    <mergeCell ref="D2829:G2829"/>
    <mergeCell ref="J2829:M2829"/>
    <mergeCell ref="D2830:G2830"/>
    <mergeCell ref="J2830:M2830"/>
    <mergeCell ref="D2831:F2831"/>
    <mergeCell ref="I2831:L2831"/>
    <mergeCell ref="D2825:F2825"/>
    <mergeCell ref="I2825:L2825"/>
    <mergeCell ref="N2825:V2825"/>
    <mergeCell ref="D2828:H2828"/>
    <mergeCell ref="I2828:J2828"/>
    <mergeCell ref="K2828:M2828"/>
    <mergeCell ref="O2828:Q2828"/>
    <mergeCell ref="D2822:G2822"/>
    <mergeCell ref="J2822:M2822"/>
    <mergeCell ref="D2823:F2823"/>
    <mergeCell ref="I2823:L2823"/>
    <mergeCell ref="N2823:V2823"/>
    <mergeCell ref="D2824:F2824"/>
    <mergeCell ref="I2824:L2824"/>
    <mergeCell ref="N2824:V2824"/>
    <mergeCell ref="D2820:H2820"/>
    <mergeCell ref="I2820:J2820"/>
    <mergeCell ref="K2820:M2820"/>
    <mergeCell ref="O2820:Q2820"/>
    <mergeCell ref="D2821:G2821"/>
    <mergeCell ref="J2821:M2821"/>
    <mergeCell ref="N2815:V2815"/>
    <mergeCell ref="D2816:F2816"/>
    <mergeCell ref="I2816:L2816"/>
    <mergeCell ref="N2816:V2816"/>
    <mergeCell ref="D2817:F2817"/>
    <mergeCell ref="I2817:L2817"/>
    <mergeCell ref="N2817:V2817"/>
    <mergeCell ref="D2813:G2813"/>
    <mergeCell ref="J2813:M2813"/>
    <mergeCell ref="D2814:G2814"/>
    <mergeCell ref="J2814:M2814"/>
    <mergeCell ref="D2815:F2815"/>
    <mergeCell ref="I2815:L2815"/>
    <mergeCell ref="D2809:F2809"/>
    <mergeCell ref="I2809:L2809"/>
    <mergeCell ref="N2809:V2809"/>
    <mergeCell ref="D2812:H2812"/>
    <mergeCell ref="I2812:J2812"/>
    <mergeCell ref="K2812:M2812"/>
    <mergeCell ref="O2812:Q2812"/>
    <mergeCell ref="D2806:G2806"/>
    <mergeCell ref="J2806:M2806"/>
    <mergeCell ref="D2807:F2807"/>
    <mergeCell ref="I2807:L2807"/>
    <mergeCell ref="N2807:V2807"/>
    <mergeCell ref="D2808:F2808"/>
    <mergeCell ref="I2808:L2808"/>
    <mergeCell ref="N2808:V2808"/>
    <mergeCell ref="D2804:H2804"/>
    <mergeCell ref="I2804:J2804"/>
    <mergeCell ref="K2804:M2804"/>
    <mergeCell ref="O2804:Q2804"/>
    <mergeCell ref="D2805:G2805"/>
    <mergeCell ref="J2805:M2805"/>
    <mergeCell ref="D2800:H2800"/>
    <mergeCell ref="I2800:J2800"/>
    <mergeCell ref="K2800:M2800"/>
    <mergeCell ref="O2800:Q2800"/>
    <mergeCell ref="D2801:F2801"/>
    <mergeCell ref="I2801:L2801"/>
    <mergeCell ref="N2801:V2801"/>
    <mergeCell ref="D2796:H2796"/>
    <mergeCell ref="I2796:J2796"/>
    <mergeCell ref="K2796:M2796"/>
    <mergeCell ref="O2796:Q2796"/>
    <mergeCell ref="D2797:F2797"/>
    <mergeCell ref="I2797:L2797"/>
    <mergeCell ref="N2797:V2797"/>
    <mergeCell ref="D2792:H2792"/>
    <mergeCell ref="I2792:J2792"/>
    <mergeCell ref="K2792:M2792"/>
    <mergeCell ref="O2792:Q2792"/>
    <mergeCell ref="D2793:F2793"/>
    <mergeCell ref="I2793:L2793"/>
    <mergeCell ref="N2793:V2793"/>
    <mergeCell ref="D2788:H2788"/>
    <mergeCell ref="I2788:J2788"/>
    <mergeCell ref="K2788:M2788"/>
    <mergeCell ref="O2788:Q2788"/>
    <mergeCell ref="D2789:F2789"/>
    <mergeCell ref="I2789:L2789"/>
    <mergeCell ref="N2789:V2789"/>
    <mergeCell ref="D2784:H2784"/>
    <mergeCell ref="I2784:J2784"/>
    <mergeCell ref="K2784:M2784"/>
    <mergeCell ref="O2784:Q2784"/>
    <mergeCell ref="D2785:F2785"/>
    <mergeCell ref="I2785:L2785"/>
    <mergeCell ref="N2785:V2785"/>
    <mergeCell ref="D2780:H2780"/>
    <mergeCell ref="I2780:J2780"/>
    <mergeCell ref="K2780:M2780"/>
    <mergeCell ref="O2780:Q2780"/>
    <mergeCell ref="D2781:F2781"/>
    <mergeCell ref="I2781:L2781"/>
    <mergeCell ref="N2781:V2781"/>
    <mergeCell ref="D2776:H2776"/>
    <mergeCell ref="I2776:J2776"/>
    <mergeCell ref="K2776:M2776"/>
    <mergeCell ref="O2776:Q2776"/>
    <mergeCell ref="D2777:F2777"/>
    <mergeCell ref="I2777:L2777"/>
    <mergeCell ref="N2777:V2777"/>
    <mergeCell ref="D2772:H2772"/>
    <mergeCell ref="I2772:J2772"/>
    <mergeCell ref="K2772:M2772"/>
    <mergeCell ref="O2772:Q2772"/>
    <mergeCell ref="D2773:F2773"/>
    <mergeCell ref="I2773:L2773"/>
    <mergeCell ref="N2773:V2773"/>
    <mergeCell ref="D2768:H2768"/>
    <mergeCell ref="I2768:J2768"/>
    <mergeCell ref="K2768:M2768"/>
    <mergeCell ref="O2768:Q2768"/>
    <mergeCell ref="D2769:F2769"/>
    <mergeCell ref="I2769:L2769"/>
    <mergeCell ref="N2769:V2769"/>
    <mergeCell ref="D2764:H2764"/>
    <mergeCell ref="I2764:J2764"/>
    <mergeCell ref="K2764:M2764"/>
    <mergeCell ref="O2764:Q2764"/>
    <mergeCell ref="D2765:F2765"/>
    <mergeCell ref="I2765:L2765"/>
    <mergeCell ref="N2765:V2765"/>
    <mergeCell ref="D2760:H2760"/>
    <mergeCell ref="I2760:J2760"/>
    <mergeCell ref="K2760:M2760"/>
    <mergeCell ref="O2760:Q2760"/>
    <mergeCell ref="D2761:F2761"/>
    <mergeCell ref="I2761:L2761"/>
    <mergeCell ref="N2761:V2761"/>
    <mergeCell ref="D2756:H2756"/>
    <mergeCell ref="I2756:J2756"/>
    <mergeCell ref="K2756:M2756"/>
    <mergeCell ref="O2756:Q2756"/>
    <mergeCell ref="D2757:F2757"/>
    <mergeCell ref="I2757:L2757"/>
    <mergeCell ref="N2757:V2757"/>
    <mergeCell ref="D2752:H2752"/>
    <mergeCell ref="I2752:J2752"/>
    <mergeCell ref="K2752:M2752"/>
    <mergeCell ref="O2752:Q2752"/>
    <mergeCell ref="D2753:F2753"/>
    <mergeCell ref="I2753:L2753"/>
    <mergeCell ref="N2753:V2753"/>
    <mergeCell ref="D2748:H2748"/>
    <mergeCell ref="I2748:J2748"/>
    <mergeCell ref="K2748:M2748"/>
    <mergeCell ref="O2748:Q2748"/>
    <mergeCell ref="D2749:F2749"/>
    <mergeCell ref="I2749:L2749"/>
    <mergeCell ref="N2749:V2749"/>
    <mergeCell ref="D2744:H2744"/>
    <mergeCell ref="I2744:J2744"/>
    <mergeCell ref="K2744:M2744"/>
    <mergeCell ref="O2744:Q2744"/>
    <mergeCell ref="D2745:F2745"/>
    <mergeCell ref="I2745:L2745"/>
    <mergeCell ref="N2745:V2745"/>
    <mergeCell ref="N2737:V2737"/>
    <mergeCell ref="D2740:H2740"/>
    <mergeCell ref="I2740:J2740"/>
    <mergeCell ref="K2740:M2740"/>
    <mergeCell ref="O2740:Q2740"/>
    <mergeCell ref="D2741:F2741"/>
    <mergeCell ref="I2741:L2741"/>
    <mergeCell ref="N2741:V2741"/>
    <mergeCell ref="D2735:G2735"/>
    <mergeCell ref="J2735:M2735"/>
    <mergeCell ref="D2736:G2736"/>
    <mergeCell ref="J2736:M2736"/>
    <mergeCell ref="D2737:F2737"/>
    <mergeCell ref="I2737:L2737"/>
    <mergeCell ref="N2731:V2731"/>
    <mergeCell ref="D2734:H2734"/>
    <mergeCell ref="I2734:J2734"/>
    <mergeCell ref="K2734:M2734"/>
    <mergeCell ref="O2734:Q2734"/>
    <mergeCell ref="S2734:U2734"/>
    <mergeCell ref="D2729:G2729"/>
    <mergeCell ref="J2729:M2729"/>
    <mergeCell ref="D2730:G2730"/>
    <mergeCell ref="J2730:M2730"/>
    <mergeCell ref="D2731:F2731"/>
    <mergeCell ref="I2731:L2731"/>
    <mergeCell ref="D2725:F2725"/>
    <mergeCell ref="I2725:L2725"/>
    <mergeCell ref="N2725:V2725"/>
    <mergeCell ref="D2728:H2728"/>
    <mergeCell ref="I2728:J2728"/>
    <mergeCell ref="K2728:M2728"/>
    <mergeCell ref="O2728:Q2728"/>
    <mergeCell ref="S2728:U2728"/>
    <mergeCell ref="D2721:F2721"/>
    <mergeCell ref="I2721:L2721"/>
    <mergeCell ref="N2721:V2721"/>
    <mergeCell ref="D2724:H2724"/>
    <mergeCell ref="I2724:J2724"/>
    <mergeCell ref="K2724:M2724"/>
    <mergeCell ref="O2724:Q2724"/>
    <mergeCell ref="S2724:U2724"/>
    <mergeCell ref="D2717:F2717"/>
    <mergeCell ref="I2717:L2717"/>
    <mergeCell ref="N2717:V2717"/>
    <mergeCell ref="D2720:H2720"/>
    <mergeCell ref="I2720:J2720"/>
    <mergeCell ref="K2720:M2720"/>
    <mergeCell ref="O2720:Q2720"/>
    <mergeCell ref="S2720:U2720"/>
    <mergeCell ref="D2713:F2713"/>
    <mergeCell ref="I2713:L2713"/>
    <mergeCell ref="N2713:V2713"/>
    <mergeCell ref="D2716:H2716"/>
    <mergeCell ref="I2716:J2716"/>
    <mergeCell ref="K2716:M2716"/>
    <mergeCell ref="O2716:Q2716"/>
    <mergeCell ref="S2716:U2716"/>
    <mergeCell ref="D2709:F2709"/>
    <mergeCell ref="I2709:L2709"/>
    <mergeCell ref="N2709:V2709"/>
    <mergeCell ref="D2712:H2712"/>
    <mergeCell ref="I2712:J2712"/>
    <mergeCell ref="K2712:M2712"/>
    <mergeCell ref="O2712:Q2712"/>
    <mergeCell ref="S2712:U2712"/>
    <mergeCell ref="D2705:F2705"/>
    <mergeCell ref="I2705:L2705"/>
    <mergeCell ref="N2705:V2705"/>
    <mergeCell ref="D2708:H2708"/>
    <mergeCell ref="I2708:J2708"/>
    <mergeCell ref="K2708:M2708"/>
    <mergeCell ref="O2708:Q2708"/>
    <mergeCell ref="S2708:U2708"/>
    <mergeCell ref="D2701:F2701"/>
    <mergeCell ref="I2701:L2701"/>
    <mergeCell ref="N2701:V2701"/>
    <mergeCell ref="D2704:H2704"/>
    <mergeCell ref="I2704:J2704"/>
    <mergeCell ref="K2704:M2704"/>
    <mergeCell ref="O2704:Q2704"/>
    <mergeCell ref="S2704:U2704"/>
    <mergeCell ref="D2697:F2697"/>
    <mergeCell ref="I2697:L2697"/>
    <mergeCell ref="N2697:V2697"/>
    <mergeCell ref="D2700:H2700"/>
    <mergeCell ref="I2700:J2700"/>
    <mergeCell ref="K2700:M2700"/>
    <mergeCell ref="O2700:Q2700"/>
    <mergeCell ref="S2700:U2700"/>
    <mergeCell ref="D2693:F2693"/>
    <mergeCell ref="I2693:L2693"/>
    <mergeCell ref="N2693:V2693"/>
    <mergeCell ref="D2696:H2696"/>
    <mergeCell ref="I2696:J2696"/>
    <mergeCell ref="K2696:M2696"/>
    <mergeCell ref="O2696:Q2696"/>
    <mergeCell ref="S2696:U2696"/>
    <mergeCell ref="D2689:F2689"/>
    <mergeCell ref="I2689:L2689"/>
    <mergeCell ref="N2689:V2689"/>
    <mergeCell ref="D2692:H2692"/>
    <mergeCell ref="I2692:J2692"/>
    <mergeCell ref="K2692:M2692"/>
    <mergeCell ref="O2692:Q2692"/>
    <mergeCell ref="S2692:U2692"/>
    <mergeCell ref="D2685:F2685"/>
    <mergeCell ref="I2685:L2685"/>
    <mergeCell ref="N2685:V2685"/>
    <mergeCell ref="D2688:H2688"/>
    <mergeCell ref="I2688:J2688"/>
    <mergeCell ref="K2688:M2688"/>
    <mergeCell ref="O2688:Q2688"/>
    <mergeCell ref="S2688:U2688"/>
    <mergeCell ref="D2681:F2681"/>
    <mergeCell ref="I2681:L2681"/>
    <mergeCell ref="N2681:V2681"/>
    <mergeCell ref="D2684:H2684"/>
    <mergeCell ref="I2684:J2684"/>
    <mergeCell ref="K2684:M2684"/>
    <mergeCell ref="O2684:Q2684"/>
    <mergeCell ref="S2684:U2684"/>
    <mergeCell ref="D2677:F2677"/>
    <mergeCell ref="I2677:L2677"/>
    <mergeCell ref="N2677:V2677"/>
    <mergeCell ref="D2680:H2680"/>
    <mergeCell ref="I2680:J2680"/>
    <mergeCell ref="K2680:M2680"/>
    <mergeCell ref="O2680:Q2680"/>
    <mergeCell ref="S2680:U2680"/>
    <mergeCell ref="D2673:F2673"/>
    <mergeCell ref="I2673:L2673"/>
    <mergeCell ref="N2673:V2673"/>
    <mergeCell ref="D2676:H2676"/>
    <mergeCell ref="I2676:J2676"/>
    <mergeCell ref="K2676:M2676"/>
    <mergeCell ref="O2676:Q2676"/>
    <mergeCell ref="S2676:U2676"/>
    <mergeCell ref="D2669:F2669"/>
    <mergeCell ref="I2669:L2669"/>
    <mergeCell ref="N2669:V2669"/>
    <mergeCell ref="D2672:H2672"/>
    <mergeCell ref="I2672:J2672"/>
    <mergeCell ref="K2672:M2672"/>
    <mergeCell ref="O2672:Q2672"/>
    <mergeCell ref="S2672:U2672"/>
    <mergeCell ref="D2665:F2665"/>
    <mergeCell ref="I2665:L2665"/>
    <mergeCell ref="N2665:V2665"/>
    <mergeCell ref="D2668:H2668"/>
    <mergeCell ref="I2668:J2668"/>
    <mergeCell ref="K2668:M2668"/>
    <mergeCell ref="O2668:Q2668"/>
    <mergeCell ref="S2668:U2668"/>
    <mergeCell ref="D2661:F2661"/>
    <mergeCell ref="I2661:L2661"/>
    <mergeCell ref="N2661:V2661"/>
    <mergeCell ref="D2664:H2664"/>
    <mergeCell ref="I2664:J2664"/>
    <mergeCell ref="K2664:M2664"/>
    <mergeCell ref="O2664:Q2664"/>
    <mergeCell ref="S2664:U2664"/>
    <mergeCell ref="D2657:F2657"/>
    <mergeCell ref="I2657:L2657"/>
    <mergeCell ref="N2657:V2657"/>
    <mergeCell ref="D2660:H2660"/>
    <mergeCell ref="I2660:J2660"/>
    <mergeCell ref="K2660:M2660"/>
    <mergeCell ref="O2660:Q2660"/>
    <mergeCell ref="S2660:U2660"/>
    <mergeCell ref="N2652:V2652"/>
    <mergeCell ref="D2653:F2653"/>
    <mergeCell ref="I2653:L2653"/>
    <mergeCell ref="N2653:V2653"/>
    <mergeCell ref="D2656:H2656"/>
    <mergeCell ref="I2656:J2656"/>
    <mergeCell ref="K2656:M2656"/>
    <mergeCell ref="O2656:Q2656"/>
    <mergeCell ref="S2656:U2656"/>
    <mergeCell ref="D2650:G2650"/>
    <mergeCell ref="J2650:M2650"/>
    <mergeCell ref="D2651:G2651"/>
    <mergeCell ref="J2651:M2651"/>
    <mergeCell ref="D2652:F2652"/>
    <mergeCell ref="I2652:L2652"/>
    <mergeCell ref="N2645:V2645"/>
    <mergeCell ref="D2646:F2646"/>
    <mergeCell ref="I2646:L2646"/>
    <mergeCell ref="N2646:V2646"/>
    <mergeCell ref="D2649:H2649"/>
    <mergeCell ref="I2649:J2649"/>
    <mergeCell ref="K2649:M2649"/>
    <mergeCell ref="O2649:Q2649"/>
    <mergeCell ref="S2649:U2649"/>
    <mergeCell ref="D2643:G2643"/>
    <mergeCell ref="J2643:M2643"/>
    <mergeCell ref="D2644:G2644"/>
    <mergeCell ref="J2644:M2644"/>
    <mergeCell ref="D2645:F2645"/>
    <mergeCell ref="I2645:L2645"/>
    <mergeCell ref="N2638:V2638"/>
    <mergeCell ref="D2639:F2639"/>
    <mergeCell ref="I2639:L2639"/>
    <mergeCell ref="N2639:V2639"/>
    <mergeCell ref="D2642:H2642"/>
    <mergeCell ref="I2642:J2642"/>
    <mergeCell ref="K2642:M2642"/>
    <mergeCell ref="O2642:Q2642"/>
    <mergeCell ref="S2642:U2642"/>
    <mergeCell ref="D2636:G2636"/>
    <mergeCell ref="J2636:M2636"/>
    <mergeCell ref="D2637:G2637"/>
    <mergeCell ref="J2637:M2637"/>
    <mergeCell ref="D2638:F2638"/>
    <mergeCell ref="I2638:L2638"/>
    <mergeCell ref="N2631:V2631"/>
    <mergeCell ref="D2632:F2632"/>
    <mergeCell ref="I2632:L2632"/>
    <mergeCell ref="N2632:V2632"/>
    <mergeCell ref="D2635:H2635"/>
    <mergeCell ref="I2635:J2635"/>
    <mergeCell ref="K2635:M2635"/>
    <mergeCell ref="O2635:Q2635"/>
    <mergeCell ref="S2635:U2635"/>
    <mergeCell ref="D2629:G2629"/>
    <mergeCell ref="J2629:M2629"/>
    <mergeCell ref="D2630:G2630"/>
    <mergeCell ref="J2630:M2630"/>
    <mergeCell ref="D2631:F2631"/>
    <mergeCell ref="I2631:L2631"/>
    <mergeCell ref="N2624:V2624"/>
    <mergeCell ref="D2625:F2625"/>
    <mergeCell ref="I2625:L2625"/>
    <mergeCell ref="N2625:V2625"/>
    <mergeCell ref="D2628:H2628"/>
    <mergeCell ref="I2628:J2628"/>
    <mergeCell ref="K2628:M2628"/>
    <mergeCell ref="O2628:Q2628"/>
    <mergeCell ref="S2628:U2628"/>
    <mergeCell ref="D2622:G2622"/>
    <mergeCell ref="J2622:M2622"/>
    <mergeCell ref="D2623:G2623"/>
    <mergeCell ref="J2623:M2623"/>
    <mergeCell ref="D2624:F2624"/>
    <mergeCell ref="I2624:L2624"/>
    <mergeCell ref="N2618:V2618"/>
    <mergeCell ref="D2621:H2621"/>
    <mergeCell ref="I2621:J2621"/>
    <mergeCell ref="K2621:M2621"/>
    <mergeCell ref="O2621:Q2621"/>
    <mergeCell ref="S2621:U2621"/>
    <mergeCell ref="D2616:G2616"/>
    <mergeCell ref="J2616:M2616"/>
    <mergeCell ref="D2617:G2617"/>
    <mergeCell ref="J2617:M2617"/>
    <mergeCell ref="D2618:F2618"/>
    <mergeCell ref="I2618:L2618"/>
    <mergeCell ref="N2612:V2612"/>
    <mergeCell ref="D2615:H2615"/>
    <mergeCell ref="I2615:J2615"/>
    <mergeCell ref="K2615:M2615"/>
    <mergeCell ref="O2615:Q2615"/>
    <mergeCell ref="S2615:U2615"/>
    <mergeCell ref="D2610:G2610"/>
    <mergeCell ref="J2610:M2610"/>
    <mergeCell ref="D2611:G2611"/>
    <mergeCell ref="J2611:M2611"/>
    <mergeCell ref="D2612:F2612"/>
    <mergeCell ref="I2612:L2612"/>
    <mergeCell ref="N2606:V2606"/>
    <mergeCell ref="D2609:H2609"/>
    <mergeCell ref="I2609:J2609"/>
    <mergeCell ref="K2609:M2609"/>
    <mergeCell ref="O2609:Q2609"/>
    <mergeCell ref="S2609:U2609"/>
    <mergeCell ref="D2604:G2604"/>
    <mergeCell ref="J2604:M2604"/>
    <mergeCell ref="D2605:G2605"/>
    <mergeCell ref="J2605:M2605"/>
    <mergeCell ref="D2606:F2606"/>
    <mergeCell ref="I2606:L2606"/>
    <mergeCell ref="N2600:V2600"/>
    <mergeCell ref="D2603:H2603"/>
    <mergeCell ref="I2603:J2603"/>
    <mergeCell ref="K2603:M2603"/>
    <mergeCell ref="O2603:Q2603"/>
    <mergeCell ref="S2603:U2603"/>
    <mergeCell ref="D2598:G2598"/>
    <mergeCell ref="J2598:M2598"/>
    <mergeCell ref="D2599:G2599"/>
    <mergeCell ref="J2599:M2599"/>
    <mergeCell ref="D2600:F2600"/>
    <mergeCell ref="I2600:L2600"/>
    <mergeCell ref="N2594:V2594"/>
    <mergeCell ref="D2597:H2597"/>
    <mergeCell ref="I2597:J2597"/>
    <mergeCell ref="K2597:M2597"/>
    <mergeCell ref="O2597:Q2597"/>
    <mergeCell ref="S2597:U2597"/>
    <mergeCell ref="D2592:G2592"/>
    <mergeCell ref="J2592:M2592"/>
    <mergeCell ref="D2593:G2593"/>
    <mergeCell ref="J2593:M2593"/>
    <mergeCell ref="D2594:F2594"/>
    <mergeCell ref="I2594:L2594"/>
    <mergeCell ref="N2588:V2588"/>
    <mergeCell ref="D2591:H2591"/>
    <mergeCell ref="I2591:J2591"/>
    <mergeCell ref="K2591:M2591"/>
    <mergeCell ref="O2591:Q2591"/>
    <mergeCell ref="S2591:U2591"/>
    <mergeCell ref="D2586:G2586"/>
    <mergeCell ref="J2586:M2586"/>
    <mergeCell ref="D2587:G2587"/>
    <mergeCell ref="J2587:M2587"/>
    <mergeCell ref="D2588:F2588"/>
    <mergeCell ref="I2588:L2588"/>
    <mergeCell ref="N2582:V2582"/>
    <mergeCell ref="D2585:H2585"/>
    <mergeCell ref="I2585:J2585"/>
    <mergeCell ref="K2585:M2585"/>
    <mergeCell ref="O2585:Q2585"/>
    <mergeCell ref="S2585:U2585"/>
    <mergeCell ref="D2580:G2580"/>
    <mergeCell ref="J2580:M2580"/>
    <mergeCell ref="D2581:G2581"/>
    <mergeCell ref="J2581:M2581"/>
    <mergeCell ref="D2582:F2582"/>
    <mergeCell ref="I2582:L2582"/>
    <mergeCell ref="N2576:V2576"/>
    <mergeCell ref="D2579:H2579"/>
    <mergeCell ref="I2579:J2579"/>
    <mergeCell ref="K2579:M2579"/>
    <mergeCell ref="O2579:Q2579"/>
    <mergeCell ref="S2579:U2579"/>
    <mergeCell ref="D2574:G2574"/>
    <mergeCell ref="J2574:M2574"/>
    <mergeCell ref="D2575:G2575"/>
    <mergeCell ref="J2575:M2575"/>
    <mergeCell ref="D2576:F2576"/>
    <mergeCell ref="I2576:L2576"/>
    <mergeCell ref="N2570:V2570"/>
    <mergeCell ref="D2573:H2573"/>
    <mergeCell ref="I2573:J2573"/>
    <mergeCell ref="K2573:M2573"/>
    <mergeCell ref="O2573:Q2573"/>
    <mergeCell ref="S2573:U2573"/>
    <mergeCell ref="D2568:G2568"/>
    <mergeCell ref="J2568:M2568"/>
    <mergeCell ref="D2569:G2569"/>
    <mergeCell ref="J2569:M2569"/>
    <mergeCell ref="D2570:F2570"/>
    <mergeCell ref="I2570:L2570"/>
    <mergeCell ref="N2564:V2564"/>
    <mergeCell ref="D2567:H2567"/>
    <mergeCell ref="I2567:J2567"/>
    <mergeCell ref="K2567:M2567"/>
    <mergeCell ref="O2567:Q2567"/>
    <mergeCell ref="S2567:U2567"/>
    <mergeCell ref="D2562:G2562"/>
    <mergeCell ref="J2562:M2562"/>
    <mergeCell ref="D2563:G2563"/>
    <mergeCell ref="J2563:M2563"/>
    <mergeCell ref="D2564:F2564"/>
    <mergeCell ref="I2564:L2564"/>
    <mergeCell ref="N2558:V2558"/>
    <mergeCell ref="D2561:H2561"/>
    <mergeCell ref="I2561:J2561"/>
    <mergeCell ref="K2561:M2561"/>
    <mergeCell ref="O2561:Q2561"/>
    <mergeCell ref="S2561:U2561"/>
    <mergeCell ref="D2556:G2556"/>
    <mergeCell ref="J2556:M2556"/>
    <mergeCell ref="D2557:G2557"/>
    <mergeCell ref="J2557:M2557"/>
    <mergeCell ref="D2558:F2558"/>
    <mergeCell ref="I2558:L2558"/>
    <mergeCell ref="N2552:V2552"/>
    <mergeCell ref="D2555:H2555"/>
    <mergeCell ref="I2555:J2555"/>
    <mergeCell ref="K2555:M2555"/>
    <mergeCell ref="O2555:Q2555"/>
    <mergeCell ref="S2555:U2555"/>
    <mergeCell ref="D2550:G2550"/>
    <mergeCell ref="J2550:M2550"/>
    <mergeCell ref="D2551:G2551"/>
    <mergeCell ref="J2551:M2551"/>
    <mergeCell ref="D2552:F2552"/>
    <mergeCell ref="I2552:L2552"/>
    <mergeCell ref="N2546:V2546"/>
    <mergeCell ref="D2549:H2549"/>
    <mergeCell ref="I2549:J2549"/>
    <mergeCell ref="K2549:M2549"/>
    <mergeCell ref="O2549:Q2549"/>
    <mergeCell ref="S2549:U2549"/>
    <mergeCell ref="D2544:G2544"/>
    <mergeCell ref="J2544:M2544"/>
    <mergeCell ref="D2545:G2545"/>
    <mergeCell ref="J2545:M2545"/>
    <mergeCell ref="D2546:F2546"/>
    <mergeCell ref="I2546:L2546"/>
    <mergeCell ref="N2540:V2540"/>
    <mergeCell ref="D2543:H2543"/>
    <mergeCell ref="I2543:J2543"/>
    <mergeCell ref="K2543:M2543"/>
    <mergeCell ref="O2543:Q2543"/>
    <mergeCell ref="S2543:U2543"/>
    <mergeCell ref="D2538:G2538"/>
    <mergeCell ref="J2538:M2538"/>
    <mergeCell ref="D2539:G2539"/>
    <mergeCell ref="J2539:M2539"/>
    <mergeCell ref="D2540:F2540"/>
    <mergeCell ref="I2540:L2540"/>
    <mergeCell ref="N2534:V2534"/>
    <mergeCell ref="D2537:H2537"/>
    <mergeCell ref="I2537:J2537"/>
    <mergeCell ref="K2537:M2537"/>
    <mergeCell ref="O2537:Q2537"/>
    <mergeCell ref="S2537:U2537"/>
    <mergeCell ref="D2532:G2532"/>
    <mergeCell ref="J2532:M2532"/>
    <mergeCell ref="D2533:G2533"/>
    <mergeCell ref="J2533:M2533"/>
    <mergeCell ref="D2534:F2534"/>
    <mergeCell ref="I2534:L2534"/>
    <mergeCell ref="N2528:V2528"/>
    <mergeCell ref="D2531:H2531"/>
    <mergeCell ref="I2531:J2531"/>
    <mergeCell ref="K2531:M2531"/>
    <mergeCell ref="O2531:Q2531"/>
    <mergeCell ref="S2531:U2531"/>
    <mergeCell ref="D2526:G2526"/>
    <mergeCell ref="J2526:M2526"/>
    <mergeCell ref="D2527:G2527"/>
    <mergeCell ref="J2527:M2527"/>
    <mergeCell ref="D2528:F2528"/>
    <mergeCell ref="I2528:L2528"/>
    <mergeCell ref="N2522:V2522"/>
    <mergeCell ref="D2525:H2525"/>
    <mergeCell ref="I2525:J2525"/>
    <mergeCell ref="K2525:M2525"/>
    <mergeCell ref="O2525:Q2525"/>
    <mergeCell ref="S2525:U2525"/>
    <mergeCell ref="D2520:G2520"/>
    <mergeCell ref="J2520:M2520"/>
    <mergeCell ref="D2521:G2521"/>
    <mergeCell ref="J2521:M2521"/>
    <mergeCell ref="D2522:F2522"/>
    <mergeCell ref="I2522:L2522"/>
    <mergeCell ref="N2516:V2516"/>
    <mergeCell ref="D2519:H2519"/>
    <mergeCell ref="I2519:J2519"/>
    <mergeCell ref="K2519:M2519"/>
    <mergeCell ref="O2519:Q2519"/>
    <mergeCell ref="S2519:U2519"/>
    <mergeCell ref="D2514:G2514"/>
    <mergeCell ref="J2514:M2514"/>
    <mergeCell ref="D2515:G2515"/>
    <mergeCell ref="J2515:M2515"/>
    <mergeCell ref="D2516:F2516"/>
    <mergeCell ref="I2516:L2516"/>
    <mergeCell ref="N2510:V2510"/>
    <mergeCell ref="D2513:H2513"/>
    <mergeCell ref="I2513:J2513"/>
    <mergeCell ref="K2513:M2513"/>
    <mergeCell ref="O2513:Q2513"/>
    <mergeCell ref="S2513:U2513"/>
    <mergeCell ref="D2508:G2508"/>
    <mergeCell ref="J2508:M2508"/>
    <mergeCell ref="D2509:G2509"/>
    <mergeCell ref="J2509:M2509"/>
    <mergeCell ref="D2510:F2510"/>
    <mergeCell ref="I2510:L2510"/>
    <mergeCell ref="N2504:V2504"/>
    <mergeCell ref="D2507:H2507"/>
    <mergeCell ref="I2507:J2507"/>
    <mergeCell ref="K2507:M2507"/>
    <mergeCell ref="O2507:Q2507"/>
    <mergeCell ref="S2507:U2507"/>
    <mergeCell ref="D2502:G2502"/>
    <mergeCell ref="J2502:M2502"/>
    <mergeCell ref="D2503:G2503"/>
    <mergeCell ref="J2503:M2503"/>
    <mergeCell ref="D2504:F2504"/>
    <mergeCell ref="I2504:L2504"/>
    <mergeCell ref="N2498:V2498"/>
    <mergeCell ref="D2501:H2501"/>
    <mergeCell ref="I2501:J2501"/>
    <mergeCell ref="K2501:M2501"/>
    <mergeCell ref="O2501:Q2501"/>
    <mergeCell ref="S2501:U2501"/>
    <mergeCell ref="D2496:G2496"/>
    <mergeCell ref="J2496:M2496"/>
    <mergeCell ref="D2497:G2497"/>
    <mergeCell ref="J2497:M2497"/>
    <mergeCell ref="D2498:F2498"/>
    <mergeCell ref="I2498:L2498"/>
    <mergeCell ref="N2492:V2492"/>
    <mergeCell ref="D2495:H2495"/>
    <mergeCell ref="I2495:J2495"/>
    <mergeCell ref="K2495:M2495"/>
    <mergeCell ref="O2495:Q2495"/>
    <mergeCell ref="S2495:U2495"/>
    <mergeCell ref="D2490:G2490"/>
    <mergeCell ref="J2490:M2490"/>
    <mergeCell ref="D2491:G2491"/>
    <mergeCell ref="J2491:M2491"/>
    <mergeCell ref="D2492:F2492"/>
    <mergeCell ref="I2492:L2492"/>
    <mergeCell ref="N2486:V2486"/>
    <mergeCell ref="D2489:H2489"/>
    <mergeCell ref="I2489:J2489"/>
    <mergeCell ref="K2489:M2489"/>
    <mergeCell ref="O2489:Q2489"/>
    <mergeCell ref="S2489:U2489"/>
    <mergeCell ref="D2484:G2484"/>
    <mergeCell ref="J2484:M2484"/>
    <mergeCell ref="D2485:G2485"/>
    <mergeCell ref="J2485:M2485"/>
    <mergeCell ref="D2486:F2486"/>
    <mergeCell ref="I2486:L2486"/>
    <mergeCell ref="N2480:V2480"/>
    <mergeCell ref="D2483:H2483"/>
    <mergeCell ref="I2483:J2483"/>
    <mergeCell ref="K2483:M2483"/>
    <mergeCell ref="O2483:Q2483"/>
    <mergeCell ref="S2483:U2483"/>
    <mergeCell ref="D2478:G2478"/>
    <mergeCell ref="J2478:M2478"/>
    <mergeCell ref="D2479:G2479"/>
    <mergeCell ref="J2479:M2479"/>
    <mergeCell ref="D2480:F2480"/>
    <mergeCell ref="I2480:L2480"/>
    <mergeCell ref="N2474:V2474"/>
    <mergeCell ref="D2477:H2477"/>
    <mergeCell ref="I2477:J2477"/>
    <mergeCell ref="K2477:M2477"/>
    <mergeCell ref="O2477:Q2477"/>
    <mergeCell ref="S2477:U2477"/>
    <mergeCell ref="D2472:G2472"/>
    <mergeCell ref="J2472:M2472"/>
    <mergeCell ref="D2473:G2473"/>
    <mergeCell ref="J2473:M2473"/>
    <mergeCell ref="D2474:F2474"/>
    <mergeCell ref="I2474:L2474"/>
    <mergeCell ref="N2468:V2468"/>
    <mergeCell ref="D2471:H2471"/>
    <mergeCell ref="I2471:J2471"/>
    <mergeCell ref="K2471:M2471"/>
    <mergeCell ref="O2471:Q2471"/>
    <mergeCell ref="S2471:U2471"/>
    <mergeCell ref="D2466:G2466"/>
    <mergeCell ref="J2466:M2466"/>
    <mergeCell ref="D2467:G2467"/>
    <mergeCell ref="J2467:M2467"/>
    <mergeCell ref="D2468:F2468"/>
    <mergeCell ref="I2468:L2468"/>
    <mergeCell ref="N2462:V2462"/>
    <mergeCell ref="D2465:H2465"/>
    <mergeCell ref="I2465:J2465"/>
    <mergeCell ref="K2465:M2465"/>
    <mergeCell ref="O2465:Q2465"/>
    <mergeCell ref="S2465:U2465"/>
    <mergeCell ref="D2460:G2460"/>
    <mergeCell ref="J2460:M2460"/>
    <mergeCell ref="D2461:G2461"/>
    <mergeCell ref="J2461:M2461"/>
    <mergeCell ref="D2462:F2462"/>
    <mergeCell ref="I2462:L2462"/>
    <mergeCell ref="N2456:V2456"/>
    <mergeCell ref="D2459:H2459"/>
    <mergeCell ref="I2459:J2459"/>
    <mergeCell ref="K2459:M2459"/>
    <mergeCell ref="O2459:Q2459"/>
    <mergeCell ref="S2459:U2459"/>
    <mergeCell ref="D2454:G2454"/>
    <mergeCell ref="J2454:M2454"/>
    <mergeCell ref="D2455:G2455"/>
    <mergeCell ref="J2455:M2455"/>
    <mergeCell ref="D2456:F2456"/>
    <mergeCell ref="I2456:L2456"/>
    <mergeCell ref="N2450:V2450"/>
    <mergeCell ref="D2453:H2453"/>
    <mergeCell ref="I2453:J2453"/>
    <mergeCell ref="K2453:M2453"/>
    <mergeCell ref="O2453:Q2453"/>
    <mergeCell ref="S2453:U2453"/>
    <mergeCell ref="D2448:G2448"/>
    <mergeCell ref="J2448:M2448"/>
    <mergeCell ref="D2449:G2449"/>
    <mergeCell ref="J2449:M2449"/>
    <mergeCell ref="D2450:F2450"/>
    <mergeCell ref="I2450:L2450"/>
    <mergeCell ref="N2444:V2444"/>
    <mergeCell ref="D2447:H2447"/>
    <mergeCell ref="I2447:J2447"/>
    <mergeCell ref="K2447:M2447"/>
    <mergeCell ref="O2447:Q2447"/>
    <mergeCell ref="S2447:U2447"/>
    <mergeCell ref="D2442:G2442"/>
    <mergeCell ref="J2442:M2442"/>
    <mergeCell ref="D2443:G2443"/>
    <mergeCell ref="J2443:M2443"/>
    <mergeCell ref="D2444:F2444"/>
    <mergeCell ref="I2444:L2444"/>
    <mergeCell ref="N2438:V2438"/>
    <mergeCell ref="D2441:H2441"/>
    <mergeCell ref="I2441:J2441"/>
    <mergeCell ref="K2441:M2441"/>
    <mergeCell ref="O2441:Q2441"/>
    <mergeCell ref="S2441:U2441"/>
    <mergeCell ref="D2436:G2436"/>
    <mergeCell ref="J2436:M2436"/>
    <mergeCell ref="D2437:G2437"/>
    <mergeCell ref="J2437:M2437"/>
    <mergeCell ref="D2438:F2438"/>
    <mergeCell ref="I2438:L2438"/>
    <mergeCell ref="N2432:V2432"/>
    <mergeCell ref="D2435:H2435"/>
    <mergeCell ref="I2435:J2435"/>
    <mergeCell ref="K2435:M2435"/>
    <mergeCell ref="O2435:Q2435"/>
    <mergeCell ref="S2435:U2435"/>
    <mergeCell ref="D2430:G2430"/>
    <mergeCell ref="J2430:M2430"/>
    <mergeCell ref="D2431:G2431"/>
    <mergeCell ref="J2431:M2431"/>
    <mergeCell ref="D2432:F2432"/>
    <mergeCell ref="I2432:L2432"/>
    <mergeCell ref="N2426:V2426"/>
    <mergeCell ref="D2429:H2429"/>
    <mergeCell ref="I2429:J2429"/>
    <mergeCell ref="K2429:M2429"/>
    <mergeCell ref="O2429:Q2429"/>
    <mergeCell ref="S2429:U2429"/>
    <mergeCell ref="D2424:G2424"/>
    <mergeCell ref="J2424:M2424"/>
    <mergeCell ref="D2425:G2425"/>
    <mergeCell ref="J2425:M2425"/>
    <mergeCell ref="D2426:F2426"/>
    <mergeCell ref="I2426:L2426"/>
    <mergeCell ref="N2420:V2420"/>
    <mergeCell ref="D2423:H2423"/>
    <mergeCell ref="I2423:J2423"/>
    <mergeCell ref="K2423:M2423"/>
    <mergeCell ref="O2423:Q2423"/>
    <mergeCell ref="S2423:U2423"/>
    <mergeCell ref="D2418:G2418"/>
    <mergeCell ref="J2418:M2418"/>
    <mergeCell ref="D2419:G2419"/>
    <mergeCell ref="J2419:M2419"/>
    <mergeCell ref="D2420:F2420"/>
    <mergeCell ref="I2420:L2420"/>
    <mergeCell ref="N2414:V2414"/>
    <mergeCell ref="D2417:H2417"/>
    <mergeCell ref="I2417:J2417"/>
    <mergeCell ref="K2417:M2417"/>
    <mergeCell ref="O2417:Q2417"/>
    <mergeCell ref="S2417:U2417"/>
    <mergeCell ref="D2412:G2412"/>
    <mergeCell ref="J2412:M2412"/>
    <mergeCell ref="D2413:G2413"/>
    <mergeCell ref="J2413:M2413"/>
    <mergeCell ref="D2414:F2414"/>
    <mergeCell ref="I2414:L2414"/>
    <mergeCell ref="N2408:V2408"/>
    <mergeCell ref="D2411:H2411"/>
    <mergeCell ref="I2411:J2411"/>
    <mergeCell ref="K2411:M2411"/>
    <mergeCell ref="O2411:Q2411"/>
    <mergeCell ref="S2411:U2411"/>
    <mergeCell ref="D2406:G2406"/>
    <mergeCell ref="J2406:M2406"/>
    <mergeCell ref="D2407:G2407"/>
    <mergeCell ref="J2407:M2407"/>
    <mergeCell ref="D2408:F2408"/>
    <mergeCell ref="I2408:L2408"/>
    <mergeCell ref="N2402:V2402"/>
    <mergeCell ref="D2405:H2405"/>
    <mergeCell ref="I2405:J2405"/>
    <mergeCell ref="K2405:M2405"/>
    <mergeCell ref="O2405:Q2405"/>
    <mergeCell ref="S2405:U2405"/>
    <mergeCell ref="D2400:G2400"/>
    <mergeCell ref="J2400:M2400"/>
    <mergeCell ref="D2401:G2401"/>
    <mergeCell ref="J2401:M2401"/>
    <mergeCell ref="D2402:F2402"/>
    <mergeCell ref="I2402:L2402"/>
    <mergeCell ref="N2396:V2396"/>
    <mergeCell ref="D2399:H2399"/>
    <mergeCell ref="I2399:J2399"/>
    <mergeCell ref="K2399:M2399"/>
    <mergeCell ref="O2399:Q2399"/>
    <mergeCell ref="S2399:U2399"/>
    <mergeCell ref="D2394:G2394"/>
    <mergeCell ref="J2394:M2394"/>
    <mergeCell ref="D2395:G2395"/>
    <mergeCell ref="J2395:M2395"/>
    <mergeCell ref="D2396:F2396"/>
    <mergeCell ref="I2396:L2396"/>
    <mergeCell ref="N2390:V2390"/>
    <mergeCell ref="D2393:H2393"/>
    <mergeCell ref="I2393:J2393"/>
    <mergeCell ref="K2393:M2393"/>
    <mergeCell ref="O2393:Q2393"/>
    <mergeCell ref="S2393:U2393"/>
    <mergeCell ref="D2388:G2388"/>
    <mergeCell ref="J2388:M2388"/>
    <mergeCell ref="D2389:G2389"/>
    <mergeCell ref="J2389:M2389"/>
    <mergeCell ref="D2390:F2390"/>
    <mergeCell ref="I2390:L2390"/>
    <mergeCell ref="N2384:V2384"/>
    <mergeCell ref="D2387:H2387"/>
    <mergeCell ref="I2387:J2387"/>
    <mergeCell ref="K2387:M2387"/>
    <mergeCell ref="O2387:Q2387"/>
    <mergeCell ref="S2387:U2387"/>
    <mergeCell ref="D2382:G2382"/>
    <mergeCell ref="J2382:M2382"/>
    <mergeCell ref="D2383:G2383"/>
    <mergeCell ref="J2383:M2383"/>
    <mergeCell ref="D2384:F2384"/>
    <mergeCell ref="I2384:L2384"/>
    <mergeCell ref="N2378:V2378"/>
    <mergeCell ref="D2381:H2381"/>
    <mergeCell ref="I2381:J2381"/>
    <mergeCell ref="K2381:M2381"/>
    <mergeCell ref="O2381:Q2381"/>
    <mergeCell ref="S2381:U2381"/>
    <mergeCell ref="D2376:G2376"/>
    <mergeCell ref="J2376:M2376"/>
    <mergeCell ref="D2377:G2377"/>
    <mergeCell ref="J2377:M2377"/>
    <mergeCell ref="D2378:F2378"/>
    <mergeCell ref="I2378:L2378"/>
    <mergeCell ref="N2372:V2372"/>
    <mergeCell ref="D2375:H2375"/>
    <mergeCell ref="I2375:J2375"/>
    <mergeCell ref="K2375:M2375"/>
    <mergeCell ref="O2375:Q2375"/>
    <mergeCell ref="S2375:U2375"/>
    <mergeCell ref="D2370:G2370"/>
    <mergeCell ref="J2370:M2370"/>
    <mergeCell ref="D2371:G2371"/>
    <mergeCell ref="J2371:M2371"/>
    <mergeCell ref="D2372:F2372"/>
    <mergeCell ref="I2372:L2372"/>
    <mergeCell ref="N2366:V2366"/>
    <mergeCell ref="D2369:H2369"/>
    <mergeCell ref="I2369:J2369"/>
    <mergeCell ref="K2369:M2369"/>
    <mergeCell ref="O2369:Q2369"/>
    <mergeCell ref="S2369:U2369"/>
    <mergeCell ref="D2364:G2364"/>
    <mergeCell ref="J2364:M2364"/>
    <mergeCell ref="D2365:G2365"/>
    <mergeCell ref="J2365:M2365"/>
    <mergeCell ref="D2366:F2366"/>
    <mergeCell ref="I2366:L2366"/>
    <mergeCell ref="N2360:V2360"/>
    <mergeCell ref="D2363:H2363"/>
    <mergeCell ref="I2363:J2363"/>
    <mergeCell ref="K2363:M2363"/>
    <mergeCell ref="O2363:Q2363"/>
    <mergeCell ref="S2363:U2363"/>
    <mergeCell ref="D2358:G2358"/>
    <mergeCell ref="J2358:M2358"/>
    <mergeCell ref="D2359:G2359"/>
    <mergeCell ref="J2359:M2359"/>
    <mergeCell ref="D2360:F2360"/>
    <mergeCell ref="I2360:L2360"/>
    <mergeCell ref="N2354:V2354"/>
    <mergeCell ref="D2357:H2357"/>
    <mergeCell ref="I2357:J2357"/>
    <mergeCell ref="K2357:M2357"/>
    <mergeCell ref="O2357:Q2357"/>
    <mergeCell ref="S2357:U2357"/>
    <mergeCell ref="D2352:G2352"/>
    <mergeCell ref="J2352:M2352"/>
    <mergeCell ref="D2353:G2353"/>
    <mergeCell ref="J2353:M2353"/>
    <mergeCell ref="D2354:F2354"/>
    <mergeCell ref="I2354:L2354"/>
    <mergeCell ref="N2348:V2348"/>
    <mergeCell ref="D2351:H2351"/>
    <mergeCell ref="I2351:J2351"/>
    <mergeCell ref="K2351:M2351"/>
    <mergeCell ref="O2351:Q2351"/>
    <mergeCell ref="S2351:U2351"/>
    <mergeCell ref="D2346:G2346"/>
    <mergeCell ref="J2346:M2346"/>
    <mergeCell ref="D2347:G2347"/>
    <mergeCell ref="J2347:M2347"/>
    <mergeCell ref="D2348:F2348"/>
    <mergeCell ref="I2348:L2348"/>
    <mergeCell ref="N2342:V2342"/>
    <mergeCell ref="D2345:H2345"/>
    <mergeCell ref="I2345:J2345"/>
    <mergeCell ref="K2345:M2345"/>
    <mergeCell ref="O2345:Q2345"/>
    <mergeCell ref="S2345:U2345"/>
    <mergeCell ref="D2340:G2340"/>
    <mergeCell ref="J2340:M2340"/>
    <mergeCell ref="D2341:G2341"/>
    <mergeCell ref="J2341:M2341"/>
    <mergeCell ref="D2342:F2342"/>
    <mergeCell ref="I2342:L2342"/>
    <mergeCell ref="N2336:V2336"/>
    <mergeCell ref="D2339:H2339"/>
    <mergeCell ref="I2339:J2339"/>
    <mergeCell ref="K2339:M2339"/>
    <mergeCell ref="O2339:Q2339"/>
    <mergeCell ref="S2339:U2339"/>
    <mergeCell ref="D2334:G2334"/>
    <mergeCell ref="J2334:M2334"/>
    <mergeCell ref="D2335:G2335"/>
    <mergeCell ref="J2335:M2335"/>
    <mergeCell ref="D2336:F2336"/>
    <mergeCell ref="I2336:L2336"/>
    <mergeCell ref="N2330:V2330"/>
    <mergeCell ref="D2333:H2333"/>
    <mergeCell ref="I2333:J2333"/>
    <mergeCell ref="K2333:M2333"/>
    <mergeCell ref="O2333:Q2333"/>
    <mergeCell ref="S2333:U2333"/>
    <mergeCell ref="D2328:G2328"/>
    <mergeCell ref="J2328:M2328"/>
    <mergeCell ref="D2329:G2329"/>
    <mergeCell ref="J2329:M2329"/>
    <mergeCell ref="D2330:F2330"/>
    <mergeCell ref="I2330:L2330"/>
    <mergeCell ref="N2324:V2324"/>
    <mergeCell ref="D2327:H2327"/>
    <mergeCell ref="I2327:J2327"/>
    <mergeCell ref="K2327:M2327"/>
    <mergeCell ref="O2327:Q2327"/>
    <mergeCell ref="S2327:U2327"/>
    <mergeCell ref="D2322:G2322"/>
    <mergeCell ref="J2322:M2322"/>
    <mergeCell ref="D2323:G2323"/>
    <mergeCell ref="J2323:M2323"/>
    <mergeCell ref="D2324:F2324"/>
    <mergeCell ref="I2324:L2324"/>
    <mergeCell ref="N2318:V2318"/>
    <mergeCell ref="D2321:H2321"/>
    <mergeCell ref="I2321:J2321"/>
    <mergeCell ref="K2321:M2321"/>
    <mergeCell ref="O2321:Q2321"/>
    <mergeCell ref="S2321:U2321"/>
    <mergeCell ref="D2316:G2316"/>
    <mergeCell ref="J2316:M2316"/>
    <mergeCell ref="D2317:G2317"/>
    <mergeCell ref="J2317:M2317"/>
    <mergeCell ref="D2318:F2318"/>
    <mergeCell ref="I2318:L2318"/>
    <mergeCell ref="N2312:V2312"/>
    <mergeCell ref="D2315:H2315"/>
    <mergeCell ref="I2315:J2315"/>
    <mergeCell ref="K2315:M2315"/>
    <mergeCell ref="O2315:Q2315"/>
    <mergeCell ref="S2315:U2315"/>
    <mergeCell ref="D2310:G2310"/>
    <mergeCell ref="J2310:M2310"/>
    <mergeCell ref="D2311:G2311"/>
    <mergeCell ref="J2311:M2311"/>
    <mergeCell ref="D2312:F2312"/>
    <mergeCell ref="I2312:L2312"/>
    <mergeCell ref="N2306:V2306"/>
    <mergeCell ref="D2309:H2309"/>
    <mergeCell ref="I2309:J2309"/>
    <mergeCell ref="K2309:M2309"/>
    <mergeCell ref="O2309:Q2309"/>
    <mergeCell ref="S2309:U2309"/>
    <mergeCell ref="D2304:G2304"/>
    <mergeCell ref="J2304:M2304"/>
    <mergeCell ref="D2305:G2305"/>
    <mergeCell ref="J2305:M2305"/>
    <mergeCell ref="D2306:F2306"/>
    <mergeCell ref="I2306:L2306"/>
    <mergeCell ref="N2300:V2300"/>
    <mergeCell ref="D2303:H2303"/>
    <mergeCell ref="I2303:J2303"/>
    <mergeCell ref="K2303:M2303"/>
    <mergeCell ref="O2303:Q2303"/>
    <mergeCell ref="S2303:U2303"/>
    <mergeCell ref="D2298:G2298"/>
    <mergeCell ref="J2298:M2298"/>
    <mergeCell ref="D2299:G2299"/>
    <mergeCell ref="J2299:M2299"/>
    <mergeCell ref="D2300:F2300"/>
    <mergeCell ref="I2300:L2300"/>
    <mergeCell ref="N2294:V2294"/>
    <mergeCell ref="D2297:H2297"/>
    <mergeCell ref="I2297:J2297"/>
    <mergeCell ref="K2297:M2297"/>
    <mergeCell ref="O2297:Q2297"/>
    <mergeCell ref="S2297:U2297"/>
    <mergeCell ref="D2292:G2292"/>
    <mergeCell ref="J2292:M2292"/>
    <mergeCell ref="D2293:G2293"/>
    <mergeCell ref="J2293:M2293"/>
    <mergeCell ref="D2294:F2294"/>
    <mergeCell ref="I2294:L2294"/>
    <mergeCell ref="N2288:V2288"/>
    <mergeCell ref="D2291:H2291"/>
    <mergeCell ref="I2291:J2291"/>
    <mergeCell ref="K2291:M2291"/>
    <mergeCell ref="O2291:Q2291"/>
    <mergeCell ref="S2291:U2291"/>
    <mergeCell ref="D2286:G2286"/>
    <mergeCell ref="J2286:M2286"/>
    <mergeCell ref="D2287:G2287"/>
    <mergeCell ref="J2287:M2287"/>
    <mergeCell ref="D2288:F2288"/>
    <mergeCell ref="I2288:L2288"/>
    <mergeCell ref="D2281:G2281"/>
    <mergeCell ref="J2281:M2281"/>
    <mergeCell ref="D2282:F2282"/>
    <mergeCell ref="I2282:L2282"/>
    <mergeCell ref="N2282:V2282"/>
    <mergeCell ref="D2285:H2285"/>
    <mergeCell ref="I2285:J2285"/>
    <mergeCell ref="K2285:M2285"/>
    <mergeCell ref="O2285:Q2285"/>
    <mergeCell ref="S2285:U2285"/>
    <mergeCell ref="D2279:H2279"/>
    <mergeCell ref="I2279:J2279"/>
    <mergeCell ref="K2279:M2279"/>
    <mergeCell ref="O2279:Q2279"/>
    <mergeCell ref="S2279:U2279"/>
    <mergeCell ref="D2280:G2280"/>
    <mergeCell ref="J2280:M2280"/>
    <mergeCell ref="D2275:F2275"/>
    <mergeCell ref="I2275:L2275"/>
    <mergeCell ref="N2275:V2275"/>
    <mergeCell ref="D2276:F2276"/>
    <mergeCell ref="I2276:L2276"/>
    <mergeCell ref="N2276:V2276"/>
    <mergeCell ref="D2273:F2273"/>
    <mergeCell ref="I2273:L2273"/>
    <mergeCell ref="N2273:V2273"/>
    <mergeCell ref="D2274:F2274"/>
    <mergeCell ref="I2274:L2274"/>
    <mergeCell ref="N2274:V2274"/>
    <mergeCell ref="D2270:G2270"/>
    <mergeCell ref="J2270:M2270"/>
    <mergeCell ref="D2271:F2271"/>
    <mergeCell ref="I2271:L2271"/>
    <mergeCell ref="N2271:V2271"/>
    <mergeCell ref="D2272:F2272"/>
    <mergeCell ref="I2272:L2272"/>
    <mergeCell ref="N2272:V2272"/>
    <mergeCell ref="D2268:H2268"/>
    <mergeCell ref="I2268:J2268"/>
    <mergeCell ref="K2268:M2268"/>
    <mergeCell ref="O2268:Q2268"/>
    <mergeCell ref="S2268:U2268"/>
    <mergeCell ref="D2269:G2269"/>
    <mergeCell ref="J2269:M2269"/>
    <mergeCell ref="D2264:F2264"/>
    <mergeCell ref="I2264:L2264"/>
    <mergeCell ref="N2264:V2264"/>
    <mergeCell ref="D2265:F2265"/>
    <mergeCell ref="I2265:L2265"/>
    <mergeCell ref="N2265:V2265"/>
    <mergeCell ref="D2262:F2262"/>
    <mergeCell ref="I2262:L2262"/>
    <mergeCell ref="N2262:V2262"/>
    <mergeCell ref="D2263:F2263"/>
    <mergeCell ref="I2263:L2263"/>
    <mergeCell ref="N2263:V2263"/>
    <mergeCell ref="D2259:G2259"/>
    <mergeCell ref="J2259:M2259"/>
    <mergeCell ref="D2260:F2260"/>
    <mergeCell ref="I2260:L2260"/>
    <mergeCell ref="N2260:V2260"/>
    <mergeCell ref="D2261:F2261"/>
    <mergeCell ref="I2261:L2261"/>
    <mergeCell ref="N2261:V2261"/>
    <mergeCell ref="D2257:H2257"/>
    <mergeCell ref="I2257:J2257"/>
    <mergeCell ref="K2257:M2257"/>
    <mergeCell ref="O2257:Q2257"/>
    <mergeCell ref="S2257:U2257"/>
    <mergeCell ref="D2258:G2258"/>
    <mergeCell ref="J2258:M2258"/>
    <mergeCell ref="D2253:F2253"/>
    <mergeCell ref="I2253:L2253"/>
    <mergeCell ref="N2253:V2253"/>
    <mergeCell ref="D2254:F2254"/>
    <mergeCell ref="I2254:L2254"/>
    <mergeCell ref="N2254:V2254"/>
    <mergeCell ref="N2250:V2250"/>
    <mergeCell ref="D2251:F2251"/>
    <mergeCell ref="I2251:L2251"/>
    <mergeCell ref="N2251:V2251"/>
    <mergeCell ref="D2252:F2252"/>
    <mergeCell ref="I2252:L2252"/>
    <mergeCell ref="N2252:V2252"/>
    <mergeCell ref="D2248:G2248"/>
    <mergeCell ref="J2248:M2248"/>
    <mergeCell ref="D2249:G2249"/>
    <mergeCell ref="J2249:M2249"/>
    <mergeCell ref="D2250:F2250"/>
    <mergeCell ref="I2250:L2250"/>
    <mergeCell ref="D2244:F2244"/>
    <mergeCell ref="I2244:L2244"/>
    <mergeCell ref="N2244:V2244"/>
    <mergeCell ref="D2247:H2247"/>
    <mergeCell ref="I2247:J2247"/>
    <mergeCell ref="K2247:M2247"/>
    <mergeCell ref="O2247:Q2247"/>
    <mergeCell ref="S2247:U2247"/>
    <mergeCell ref="D2242:F2242"/>
    <mergeCell ref="I2242:L2242"/>
    <mergeCell ref="N2242:V2242"/>
    <mergeCell ref="D2243:F2243"/>
    <mergeCell ref="I2243:L2243"/>
    <mergeCell ref="N2243:V2243"/>
    <mergeCell ref="D2239:G2239"/>
    <mergeCell ref="J2239:M2239"/>
    <mergeCell ref="D2240:F2240"/>
    <mergeCell ref="I2240:L2240"/>
    <mergeCell ref="N2240:V2240"/>
    <mergeCell ref="D2241:F2241"/>
    <mergeCell ref="I2241:L2241"/>
    <mergeCell ref="N2241:V2241"/>
    <mergeCell ref="D2237:H2237"/>
    <mergeCell ref="I2237:J2237"/>
    <mergeCell ref="K2237:M2237"/>
    <mergeCell ref="O2237:Q2237"/>
    <mergeCell ref="S2237:U2237"/>
    <mergeCell ref="D2238:G2238"/>
    <mergeCell ref="J2238:M2238"/>
    <mergeCell ref="D2233:F2233"/>
    <mergeCell ref="I2233:L2233"/>
    <mergeCell ref="N2233:V2233"/>
    <mergeCell ref="D2234:F2234"/>
    <mergeCell ref="I2234:L2234"/>
    <mergeCell ref="N2234:V2234"/>
    <mergeCell ref="D2230:G2230"/>
    <mergeCell ref="J2230:M2230"/>
    <mergeCell ref="D2231:F2231"/>
    <mergeCell ref="I2231:L2231"/>
    <mergeCell ref="N2231:V2231"/>
    <mergeCell ref="D2232:F2232"/>
    <mergeCell ref="I2232:L2232"/>
    <mergeCell ref="N2232:V2232"/>
    <mergeCell ref="D2228:H2228"/>
    <mergeCell ref="I2228:J2228"/>
    <mergeCell ref="K2228:M2228"/>
    <mergeCell ref="O2228:Q2228"/>
    <mergeCell ref="S2228:U2228"/>
    <mergeCell ref="D2229:G2229"/>
    <mergeCell ref="J2229:M2229"/>
    <mergeCell ref="D2224:F2224"/>
    <mergeCell ref="I2224:L2224"/>
    <mergeCell ref="N2224:V2224"/>
    <mergeCell ref="D2225:F2225"/>
    <mergeCell ref="I2225:L2225"/>
    <mergeCell ref="N2225:V2225"/>
    <mergeCell ref="D2221:G2221"/>
    <mergeCell ref="J2221:M2221"/>
    <mergeCell ref="D2222:F2222"/>
    <mergeCell ref="I2222:L2222"/>
    <mergeCell ref="N2222:V2222"/>
    <mergeCell ref="D2223:F2223"/>
    <mergeCell ref="I2223:L2223"/>
    <mergeCell ref="N2223:V2223"/>
    <mergeCell ref="D2219:H2219"/>
    <mergeCell ref="I2219:J2219"/>
    <mergeCell ref="K2219:M2219"/>
    <mergeCell ref="O2219:Q2219"/>
    <mergeCell ref="S2219:U2219"/>
    <mergeCell ref="D2220:G2220"/>
    <mergeCell ref="J2220:M2220"/>
    <mergeCell ref="D2215:F2215"/>
    <mergeCell ref="I2215:L2215"/>
    <mergeCell ref="N2215:V2215"/>
    <mergeCell ref="D2216:F2216"/>
    <mergeCell ref="I2216:L2216"/>
    <mergeCell ref="N2216:V2216"/>
    <mergeCell ref="D2212:G2212"/>
    <mergeCell ref="J2212:M2212"/>
    <mergeCell ref="D2213:F2213"/>
    <mergeCell ref="I2213:L2213"/>
    <mergeCell ref="N2213:V2213"/>
    <mergeCell ref="D2214:F2214"/>
    <mergeCell ref="I2214:L2214"/>
    <mergeCell ref="N2214:V2214"/>
    <mergeCell ref="D2210:H2210"/>
    <mergeCell ref="I2210:J2210"/>
    <mergeCell ref="K2210:M2210"/>
    <mergeCell ref="O2210:Q2210"/>
    <mergeCell ref="S2210:U2210"/>
    <mergeCell ref="D2211:G2211"/>
    <mergeCell ref="J2211:M2211"/>
    <mergeCell ref="D2206:F2206"/>
    <mergeCell ref="I2206:L2206"/>
    <mergeCell ref="N2206:V2206"/>
    <mergeCell ref="D2207:F2207"/>
    <mergeCell ref="I2207:L2207"/>
    <mergeCell ref="N2207:V2207"/>
    <mergeCell ref="D2203:G2203"/>
    <mergeCell ref="J2203:M2203"/>
    <mergeCell ref="D2204:F2204"/>
    <mergeCell ref="I2204:L2204"/>
    <mergeCell ref="N2204:V2204"/>
    <mergeCell ref="D2205:F2205"/>
    <mergeCell ref="I2205:L2205"/>
    <mergeCell ref="N2205:V2205"/>
    <mergeCell ref="D2201:H2201"/>
    <mergeCell ref="I2201:J2201"/>
    <mergeCell ref="K2201:M2201"/>
    <mergeCell ref="O2201:Q2201"/>
    <mergeCell ref="S2201:U2201"/>
    <mergeCell ref="D2202:G2202"/>
    <mergeCell ref="J2202:M2202"/>
    <mergeCell ref="D2197:F2197"/>
    <mergeCell ref="I2197:L2197"/>
    <mergeCell ref="N2197:V2197"/>
    <mergeCell ref="D2198:F2198"/>
    <mergeCell ref="I2198:L2198"/>
    <mergeCell ref="N2198:V2198"/>
    <mergeCell ref="D2194:G2194"/>
    <mergeCell ref="J2194:M2194"/>
    <mergeCell ref="D2195:F2195"/>
    <mergeCell ref="I2195:L2195"/>
    <mergeCell ref="N2195:V2195"/>
    <mergeCell ref="D2196:F2196"/>
    <mergeCell ref="I2196:L2196"/>
    <mergeCell ref="N2196:V2196"/>
    <mergeCell ref="D2192:H2192"/>
    <mergeCell ref="I2192:J2192"/>
    <mergeCell ref="K2192:M2192"/>
    <mergeCell ref="O2192:Q2192"/>
    <mergeCell ref="S2192:U2192"/>
    <mergeCell ref="D2193:G2193"/>
    <mergeCell ref="J2193:M2193"/>
    <mergeCell ref="D2188:F2188"/>
    <mergeCell ref="I2188:L2188"/>
    <mergeCell ref="N2188:V2188"/>
    <mergeCell ref="D2189:F2189"/>
    <mergeCell ref="I2189:L2189"/>
    <mergeCell ref="N2189:V2189"/>
    <mergeCell ref="D2185:G2185"/>
    <mergeCell ref="J2185:M2185"/>
    <mergeCell ref="D2186:F2186"/>
    <mergeCell ref="I2186:L2186"/>
    <mergeCell ref="N2186:V2186"/>
    <mergeCell ref="D2187:F2187"/>
    <mergeCell ref="I2187:L2187"/>
    <mergeCell ref="N2187:V2187"/>
    <mergeCell ref="D2183:H2183"/>
    <mergeCell ref="I2183:J2183"/>
    <mergeCell ref="K2183:M2183"/>
    <mergeCell ref="O2183:Q2183"/>
    <mergeCell ref="S2183:U2183"/>
    <mergeCell ref="D2184:G2184"/>
    <mergeCell ref="J2184:M2184"/>
    <mergeCell ref="D2179:F2179"/>
    <mergeCell ref="I2179:L2179"/>
    <mergeCell ref="N2179:V2179"/>
    <mergeCell ref="D2180:F2180"/>
    <mergeCell ref="I2180:L2180"/>
    <mergeCell ref="N2180:V2180"/>
    <mergeCell ref="D2176:G2176"/>
    <mergeCell ref="J2176:M2176"/>
    <mergeCell ref="D2177:F2177"/>
    <mergeCell ref="I2177:L2177"/>
    <mergeCell ref="N2177:V2177"/>
    <mergeCell ref="D2178:F2178"/>
    <mergeCell ref="I2178:L2178"/>
    <mergeCell ref="N2178:V2178"/>
    <mergeCell ref="D2174:H2174"/>
    <mergeCell ref="I2174:J2174"/>
    <mergeCell ref="K2174:M2174"/>
    <mergeCell ref="O2174:Q2174"/>
    <mergeCell ref="S2174:U2174"/>
    <mergeCell ref="D2175:G2175"/>
    <mergeCell ref="J2175:M2175"/>
    <mergeCell ref="D2170:F2170"/>
    <mergeCell ref="I2170:L2170"/>
    <mergeCell ref="N2170:V2170"/>
    <mergeCell ref="D2171:F2171"/>
    <mergeCell ref="I2171:L2171"/>
    <mergeCell ref="N2171:V2171"/>
    <mergeCell ref="D2167:G2167"/>
    <mergeCell ref="J2167:M2167"/>
    <mergeCell ref="D2168:F2168"/>
    <mergeCell ref="I2168:L2168"/>
    <mergeCell ref="N2168:V2168"/>
    <mergeCell ref="D2169:F2169"/>
    <mergeCell ref="I2169:L2169"/>
    <mergeCell ref="N2169:V2169"/>
    <mergeCell ref="D2165:H2165"/>
    <mergeCell ref="I2165:J2165"/>
    <mergeCell ref="K2165:M2165"/>
    <mergeCell ref="O2165:Q2165"/>
    <mergeCell ref="S2165:U2165"/>
    <mergeCell ref="D2166:G2166"/>
    <mergeCell ref="J2166:M2166"/>
    <mergeCell ref="D2161:F2161"/>
    <mergeCell ref="I2161:L2161"/>
    <mergeCell ref="N2161:V2161"/>
    <mergeCell ref="D2162:F2162"/>
    <mergeCell ref="I2162:L2162"/>
    <mergeCell ref="N2162:V2162"/>
    <mergeCell ref="D2158:G2158"/>
    <mergeCell ref="J2158:M2158"/>
    <mergeCell ref="D2159:F2159"/>
    <mergeCell ref="I2159:L2159"/>
    <mergeCell ref="N2159:V2159"/>
    <mergeCell ref="D2160:F2160"/>
    <mergeCell ref="I2160:L2160"/>
    <mergeCell ref="N2160:V2160"/>
    <mergeCell ref="D2156:H2156"/>
    <mergeCell ref="I2156:J2156"/>
    <mergeCell ref="K2156:M2156"/>
    <mergeCell ref="O2156:Q2156"/>
    <mergeCell ref="S2156:U2156"/>
    <mergeCell ref="D2157:G2157"/>
    <mergeCell ref="J2157:M2157"/>
    <mergeCell ref="N2151:V2151"/>
    <mergeCell ref="D2152:F2152"/>
    <mergeCell ref="I2152:L2152"/>
    <mergeCell ref="N2152:V2152"/>
    <mergeCell ref="D2153:F2153"/>
    <mergeCell ref="I2153:L2153"/>
    <mergeCell ref="N2153:V2153"/>
    <mergeCell ref="D2149:G2149"/>
    <mergeCell ref="J2149:M2149"/>
    <mergeCell ref="D2150:G2150"/>
    <mergeCell ref="J2150:M2150"/>
    <mergeCell ref="D2151:F2151"/>
    <mergeCell ref="I2151:L2151"/>
    <mergeCell ref="D2145:F2145"/>
    <mergeCell ref="I2145:L2145"/>
    <mergeCell ref="N2145:V2145"/>
    <mergeCell ref="D2148:H2148"/>
    <mergeCell ref="I2148:J2148"/>
    <mergeCell ref="K2148:M2148"/>
    <mergeCell ref="O2148:Q2148"/>
    <mergeCell ref="S2148:U2148"/>
    <mergeCell ref="N2142:V2142"/>
    <mergeCell ref="D2143:F2143"/>
    <mergeCell ref="I2143:L2143"/>
    <mergeCell ref="N2143:V2143"/>
    <mergeCell ref="D2144:F2144"/>
    <mergeCell ref="I2144:L2144"/>
    <mergeCell ref="N2144:V2144"/>
    <mergeCell ref="D2140:G2140"/>
    <mergeCell ref="J2140:M2140"/>
    <mergeCell ref="D2141:G2141"/>
    <mergeCell ref="J2141:M2141"/>
    <mergeCell ref="D2142:F2142"/>
    <mergeCell ref="I2142:L2142"/>
    <mergeCell ref="D2136:F2136"/>
    <mergeCell ref="I2136:L2136"/>
    <mergeCell ref="N2136:V2136"/>
    <mergeCell ref="D2139:H2139"/>
    <mergeCell ref="I2139:J2139"/>
    <mergeCell ref="K2139:M2139"/>
    <mergeCell ref="O2139:Q2139"/>
    <mergeCell ref="S2139:U2139"/>
    <mergeCell ref="N2133:V2133"/>
    <mergeCell ref="D2134:F2134"/>
    <mergeCell ref="I2134:L2134"/>
    <mergeCell ref="N2134:V2134"/>
    <mergeCell ref="D2135:F2135"/>
    <mergeCell ref="I2135:L2135"/>
    <mergeCell ref="N2135:V2135"/>
    <mergeCell ref="D2131:G2131"/>
    <mergeCell ref="J2131:M2131"/>
    <mergeCell ref="D2132:G2132"/>
    <mergeCell ref="J2132:M2132"/>
    <mergeCell ref="D2133:F2133"/>
    <mergeCell ref="I2133:L2133"/>
    <mergeCell ref="D2127:F2127"/>
    <mergeCell ref="I2127:L2127"/>
    <mergeCell ref="N2127:V2127"/>
    <mergeCell ref="D2130:H2130"/>
    <mergeCell ref="I2130:J2130"/>
    <mergeCell ref="K2130:M2130"/>
    <mergeCell ref="O2130:Q2130"/>
    <mergeCell ref="S2130:U2130"/>
    <mergeCell ref="N2124:V2124"/>
    <mergeCell ref="D2125:F2125"/>
    <mergeCell ref="I2125:L2125"/>
    <mergeCell ref="N2125:V2125"/>
    <mergeCell ref="D2126:F2126"/>
    <mergeCell ref="I2126:L2126"/>
    <mergeCell ref="N2126:V2126"/>
    <mergeCell ref="D2122:G2122"/>
    <mergeCell ref="J2122:M2122"/>
    <mergeCell ref="D2123:G2123"/>
    <mergeCell ref="J2123:M2123"/>
    <mergeCell ref="D2124:F2124"/>
    <mergeCell ref="I2124:L2124"/>
    <mergeCell ref="D2118:F2118"/>
    <mergeCell ref="I2118:L2118"/>
    <mergeCell ref="N2118:V2118"/>
    <mergeCell ref="D2121:H2121"/>
    <mergeCell ref="I2121:J2121"/>
    <mergeCell ref="K2121:M2121"/>
    <mergeCell ref="O2121:Q2121"/>
    <mergeCell ref="S2121:U2121"/>
    <mergeCell ref="N2115:V2115"/>
    <mergeCell ref="D2116:F2116"/>
    <mergeCell ref="I2116:L2116"/>
    <mergeCell ref="N2116:V2116"/>
    <mergeCell ref="D2117:F2117"/>
    <mergeCell ref="I2117:L2117"/>
    <mergeCell ref="N2117:V2117"/>
    <mergeCell ref="D2113:G2113"/>
    <mergeCell ref="J2113:M2113"/>
    <mergeCell ref="D2114:G2114"/>
    <mergeCell ref="J2114:M2114"/>
    <mergeCell ref="D2115:F2115"/>
    <mergeCell ref="I2115:L2115"/>
    <mergeCell ref="D2109:F2109"/>
    <mergeCell ref="I2109:L2109"/>
    <mergeCell ref="N2109:V2109"/>
    <mergeCell ref="D2112:H2112"/>
    <mergeCell ref="I2112:J2112"/>
    <mergeCell ref="K2112:M2112"/>
    <mergeCell ref="O2112:Q2112"/>
    <mergeCell ref="S2112:U2112"/>
    <mergeCell ref="N2106:V2106"/>
    <mergeCell ref="D2107:F2107"/>
    <mergeCell ref="I2107:L2107"/>
    <mergeCell ref="N2107:V2107"/>
    <mergeCell ref="D2108:F2108"/>
    <mergeCell ref="I2108:L2108"/>
    <mergeCell ref="N2108:V2108"/>
    <mergeCell ref="D2104:G2104"/>
    <mergeCell ref="J2104:M2104"/>
    <mergeCell ref="D2105:G2105"/>
    <mergeCell ref="J2105:M2105"/>
    <mergeCell ref="D2106:F2106"/>
    <mergeCell ref="I2106:L2106"/>
    <mergeCell ref="D2100:F2100"/>
    <mergeCell ref="I2100:L2100"/>
    <mergeCell ref="N2100:V2100"/>
    <mergeCell ref="D2103:H2103"/>
    <mergeCell ref="I2103:J2103"/>
    <mergeCell ref="K2103:M2103"/>
    <mergeCell ref="O2103:Q2103"/>
    <mergeCell ref="S2103:U2103"/>
    <mergeCell ref="N2097:V2097"/>
    <mergeCell ref="D2098:F2098"/>
    <mergeCell ref="I2098:L2098"/>
    <mergeCell ref="N2098:V2098"/>
    <mergeCell ref="D2099:F2099"/>
    <mergeCell ref="I2099:L2099"/>
    <mergeCell ref="N2099:V2099"/>
    <mergeCell ref="D2095:G2095"/>
    <mergeCell ref="J2095:M2095"/>
    <mergeCell ref="D2096:G2096"/>
    <mergeCell ref="J2096:M2096"/>
    <mergeCell ref="D2097:F2097"/>
    <mergeCell ref="I2097:L2097"/>
    <mergeCell ref="D2091:F2091"/>
    <mergeCell ref="I2091:L2091"/>
    <mergeCell ref="N2091:V2091"/>
    <mergeCell ref="D2094:H2094"/>
    <mergeCell ref="I2094:J2094"/>
    <mergeCell ref="K2094:M2094"/>
    <mergeCell ref="O2094:Q2094"/>
    <mergeCell ref="S2094:U2094"/>
    <mergeCell ref="N2088:V2088"/>
    <mergeCell ref="D2089:F2089"/>
    <mergeCell ref="I2089:L2089"/>
    <mergeCell ref="N2089:V2089"/>
    <mergeCell ref="D2090:F2090"/>
    <mergeCell ref="I2090:L2090"/>
    <mergeCell ref="N2090:V2090"/>
    <mergeCell ref="D2086:G2086"/>
    <mergeCell ref="J2086:M2086"/>
    <mergeCell ref="D2087:G2087"/>
    <mergeCell ref="J2087:M2087"/>
    <mergeCell ref="D2088:F2088"/>
    <mergeCell ref="I2088:L2088"/>
    <mergeCell ref="D2082:F2082"/>
    <mergeCell ref="I2082:L2082"/>
    <mergeCell ref="N2082:V2082"/>
    <mergeCell ref="D2085:H2085"/>
    <mergeCell ref="I2085:J2085"/>
    <mergeCell ref="K2085:M2085"/>
    <mergeCell ref="O2085:Q2085"/>
    <mergeCell ref="S2085:U2085"/>
    <mergeCell ref="N2079:V2079"/>
    <mergeCell ref="D2080:F2080"/>
    <mergeCell ref="I2080:L2080"/>
    <mergeCell ref="N2080:V2080"/>
    <mergeCell ref="D2081:F2081"/>
    <mergeCell ref="I2081:L2081"/>
    <mergeCell ref="N2081:V2081"/>
    <mergeCell ref="D2077:G2077"/>
    <mergeCell ref="J2077:M2077"/>
    <mergeCell ref="D2078:G2078"/>
    <mergeCell ref="J2078:M2078"/>
    <mergeCell ref="D2079:F2079"/>
    <mergeCell ref="I2079:L2079"/>
    <mergeCell ref="D2073:F2073"/>
    <mergeCell ref="I2073:L2073"/>
    <mergeCell ref="N2073:V2073"/>
    <mergeCell ref="D2076:H2076"/>
    <mergeCell ref="I2076:J2076"/>
    <mergeCell ref="K2076:M2076"/>
    <mergeCell ref="O2076:Q2076"/>
    <mergeCell ref="S2076:U2076"/>
    <mergeCell ref="N2070:V2070"/>
    <mergeCell ref="D2071:F2071"/>
    <mergeCell ref="I2071:L2071"/>
    <mergeCell ref="N2071:V2071"/>
    <mergeCell ref="D2072:F2072"/>
    <mergeCell ref="I2072:L2072"/>
    <mergeCell ref="N2072:V2072"/>
    <mergeCell ref="D2068:G2068"/>
    <mergeCell ref="J2068:M2068"/>
    <mergeCell ref="D2069:G2069"/>
    <mergeCell ref="J2069:M2069"/>
    <mergeCell ref="D2070:F2070"/>
    <mergeCell ref="I2070:L2070"/>
    <mergeCell ref="D2064:F2064"/>
    <mergeCell ref="I2064:L2064"/>
    <mergeCell ref="N2064:V2064"/>
    <mergeCell ref="D2067:H2067"/>
    <mergeCell ref="I2067:J2067"/>
    <mergeCell ref="K2067:M2067"/>
    <mergeCell ref="O2067:Q2067"/>
    <mergeCell ref="S2067:U2067"/>
    <mergeCell ref="N2061:V2061"/>
    <mergeCell ref="D2062:F2062"/>
    <mergeCell ref="I2062:L2062"/>
    <mergeCell ref="N2062:V2062"/>
    <mergeCell ref="D2063:F2063"/>
    <mergeCell ref="I2063:L2063"/>
    <mergeCell ref="N2063:V2063"/>
    <mergeCell ref="D2059:G2059"/>
    <mergeCell ref="J2059:M2059"/>
    <mergeCell ref="D2060:G2060"/>
    <mergeCell ref="J2060:M2060"/>
    <mergeCell ref="D2061:F2061"/>
    <mergeCell ref="I2061:L2061"/>
    <mergeCell ref="D2055:F2055"/>
    <mergeCell ref="I2055:L2055"/>
    <mergeCell ref="N2055:V2055"/>
    <mergeCell ref="D2058:H2058"/>
    <mergeCell ref="I2058:J2058"/>
    <mergeCell ref="K2058:M2058"/>
    <mergeCell ref="O2058:Q2058"/>
    <mergeCell ref="S2058:U2058"/>
    <mergeCell ref="N2052:V2052"/>
    <mergeCell ref="D2053:F2053"/>
    <mergeCell ref="I2053:L2053"/>
    <mergeCell ref="N2053:V2053"/>
    <mergeCell ref="D2054:F2054"/>
    <mergeCell ref="I2054:L2054"/>
    <mergeCell ref="N2054:V2054"/>
    <mergeCell ref="D2050:G2050"/>
    <mergeCell ref="J2050:M2050"/>
    <mergeCell ref="D2051:G2051"/>
    <mergeCell ref="J2051:M2051"/>
    <mergeCell ref="D2052:F2052"/>
    <mergeCell ref="I2052:L2052"/>
    <mergeCell ref="D2046:F2046"/>
    <mergeCell ref="I2046:L2046"/>
    <mergeCell ref="N2046:V2046"/>
    <mergeCell ref="D2049:H2049"/>
    <mergeCell ref="I2049:J2049"/>
    <mergeCell ref="K2049:M2049"/>
    <mergeCell ref="O2049:Q2049"/>
    <mergeCell ref="S2049:U2049"/>
    <mergeCell ref="N2043:V2043"/>
    <mergeCell ref="D2044:F2044"/>
    <mergeCell ref="I2044:L2044"/>
    <mergeCell ref="N2044:V2044"/>
    <mergeCell ref="D2045:F2045"/>
    <mergeCell ref="I2045:L2045"/>
    <mergeCell ref="N2045:V2045"/>
    <mergeCell ref="D2041:G2041"/>
    <mergeCell ref="J2041:M2041"/>
    <mergeCell ref="D2042:G2042"/>
    <mergeCell ref="J2042:M2042"/>
    <mergeCell ref="D2043:F2043"/>
    <mergeCell ref="I2043:L2043"/>
    <mergeCell ref="D2037:F2037"/>
    <mergeCell ref="I2037:L2037"/>
    <mergeCell ref="N2037:V2037"/>
    <mergeCell ref="D2040:H2040"/>
    <mergeCell ref="I2040:J2040"/>
    <mergeCell ref="K2040:M2040"/>
    <mergeCell ref="O2040:Q2040"/>
    <mergeCell ref="S2040:U2040"/>
    <mergeCell ref="N2034:V2034"/>
    <mergeCell ref="D2035:F2035"/>
    <mergeCell ref="I2035:L2035"/>
    <mergeCell ref="N2035:V2035"/>
    <mergeCell ref="D2036:F2036"/>
    <mergeCell ref="I2036:L2036"/>
    <mergeCell ref="N2036:V2036"/>
    <mergeCell ref="D2032:G2032"/>
    <mergeCell ref="J2032:M2032"/>
    <mergeCell ref="D2033:G2033"/>
    <mergeCell ref="J2033:M2033"/>
    <mergeCell ref="D2034:F2034"/>
    <mergeCell ref="I2034:L2034"/>
    <mergeCell ref="D2028:H2028"/>
    <mergeCell ref="I2028:J2028"/>
    <mergeCell ref="K2028:M2028"/>
    <mergeCell ref="O2028:Q2028"/>
    <mergeCell ref="S2028:U2028"/>
    <mergeCell ref="D2031:H2031"/>
    <mergeCell ref="I2031:J2031"/>
    <mergeCell ref="K2031:M2031"/>
    <mergeCell ref="O2031:Q2031"/>
    <mergeCell ref="S2031:U2031"/>
    <mergeCell ref="D2022:H2022"/>
    <mergeCell ref="I2022:J2022"/>
    <mergeCell ref="K2022:M2022"/>
    <mergeCell ref="O2022:Q2022"/>
    <mergeCell ref="S2022:U2022"/>
    <mergeCell ref="D2025:H2025"/>
    <mergeCell ref="I2025:J2025"/>
    <mergeCell ref="K2025:M2025"/>
    <mergeCell ref="O2025:Q2025"/>
    <mergeCell ref="S2025:U2025"/>
    <mergeCell ref="D2016:H2016"/>
    <mergeCell ref="I2016:J2016"/>
    <mergeCell ref="K2016:M2016"/>
    <mergeCell ref="O2016:Q2016"/>
    <mergeCell ref="S2016:U2016"/>
    <mergeCell ref="D2019:H2019"/>
    <mergeCell ref="I2019:J2019"/>
    <mergeCell ref="K2019:M2019"/>
    <mergeCell ref="O2019:Q2019"/>
    <mergeCell ref="S2019:U2019"/>
    <mergeCell ref="D2010:H2010"/>
    <mergeCell ref="I2010:J2010"/>
    <mergeCell ref="K2010:M2010"/>
    <mergeCell ref="O2010:Q2010"/>
    <mergeCell ref="S2010:U2010"/>
    <mergeCell ref="D2013:H2013"/>
    <mergeCell ref="I2013:J2013"/>
    <mergeCell ref="K2013:M2013"/>
    <mergeCell ref="O2013:Q2013"/>
    <mergeCell ref="S2013:U2013"/>
    <mergeCell ref="D2004:H2004"/>
    <mergeCell ref="I2004:J2004"/>
    <mergeCell ref="K2004:M2004"/>
    <mergeCell ref="O2004:Q2004"/>
    <mergeCell ref="S2004:U2004"/>
    <mergeCell ref="D2007:H2007"/>
    <mergeCell ref="I2007:J2007"/>
    <mergeCell ref="K2007:M2007"/>
    <mergeCell ref="O2007:Q2007"/>
    <mergeCell ref="S2007:U2007"/>
    <mergeCell ref="D1998:H1998"/>
    <mergeCell ref="I1998:J1998"/>
    <mergeCell ref="K1998:M1998"/>
    <mergeCell ref="O1998:Q1998"/>
    <mergeCell ref="S1998:U1998"/>
    <mergeCell ref="D2001:H2001"/>
    <mergeCell ref="I2001:J2001"/>
    <mergeCell ref="K2001:M2001"/>
    <mergeCell ref="O2001:Q2001"/>
    <mergeCell ref="S2001:U2001"/>
    <mergeCell ref="D1992:H1992"/>
    <mergeCell ref="I1992:J1992"/>
    <mergeCell ref="K1992:M1992"/>
    <mergeCell ref="O1992:Q1992"/>
    <mergeCell ref="S1992:U1992"/>
    <mergeCell ref="D1995:H1995"/>
    <mergeCell ref="I1995:J1995"/>
    <mergeCell ref="K1995:M1995"/>
    <mergeCell ref="O1995:Q1995"/>
    <mergeCell ref="S1995:U1995"/>
    <mergeCell ref="D1986:H1986"/>
    <mergeCell ref="I1986:J1986"/>
    <mergeCell ref="K1986:M1986"/>
    <mergeCell ref="O1986:Q1986"/>
    <mergeCell ref="S1986:U1986"/>
    <mergeCell ref="D1989:H1989"/>
    <mergeCell ref="I1989:J1989"/>
    <mergeCell ref="K1989:M1989"/>
    <mergeCell ref="O1989:Q1989"/>
    <mergeCell ref="S1989:U1989"/>
    <mergeCell ref="D1980:H1980"/>
    <mergeCell ref="I1980:J1980"/>
    <mergeCell ref="K1980:M1980"/>
    <mergeCell ref="O1980:Q1980"/>
    <mergeCell ref="S1980:U1980"/>
    <mergeCell ref="D1983:H1983"/>
    <mergeCell ref="I1983:J1983"/>
    <mergeCell ref="K1983:M1983"/>
    <mergeCell ref="O1983:Q1983"/>
    <mergeCell ref="S1983:U1983"/>
    <mergeCell ref="D1974:H1974"/>
    <mergeCell ref="I1974:J1974"/>
    <mergeCell ref="K1974:M1974"/>
    <mergeCell ref="O1974:Q1974"/>
    <mergeCell ref="S1974:U1974"/>
    <mergeCell ref="D1977:H1977"/>
    <mergeCell ref="I1977:J1977"/>
    <mergeCell ref="K1977:M1977"/>
    <mergeCell ref="O1977:Q1977"/>
    <mergeCell ref="S1977:U1977"/>
    <mergeCell ref="D1968:H1968"/>
    <mergeCell ref="I1968:J1968"/>
    <mergeCell ref="K1968:M1968"/>
    <mergeCell ref="O1968:Q1968"/>
    <mergeCell ref="S1968:U1968"/>
    <mergeCell ref="D1971:H1971"/>
    <mergeCell ref="I1971:J1971"/>
    <mergeCell ref="K1971:M1971"/>
    <mergeCell ref="O1971:Q1971"/>
    <mergeCell ref="S1971:U1971"/>
    <mergeCell ref="D1962:H1962"/>
    <mergeCell ref="I1962:J1962"/>
    <mergeCell ref="K1962:M1962"/>
    <mergeCell ref="O1962:Q1962"/>
    <mergeCell ref="S1962:U1962"/>
    <mergeCell ref="D1965:H1965"/>
    <mergeCell ref="I1965:J1965"/>
    <mergeCell ref="K1965:M1965"/>
    <mergeCell ref="O1965:Q1965"/>
    <mergeCell ref="S1965:U1965"/>
    <mergeCell ref="D1956:H1956"/>
    <mergeCell ref="I1956:J1956"/>
    <mergeCell ref="K1956:M1956"/>
    <mergeCell ref="O1956:Q1956"/>
    <mergeCell ref="S1956:U1956"/>
    <mergeCell ref="D1959:H1959"/>
    <mergeCell ref="I1959:J1959"/>
    <mergeCell ref="K1959:M1959"/>
    <mergeCell ref="O1959:Q1959"/>
    <mergeCell ref="S1959:U1959"/>
    <mergeCell ref="D1950:H1950"/>
    <mergeCell ref="I1950:J1950"/>
    <mergeCell ref="K1950:M1950"/>
    <mergeCell ref="O1950:Q1950"/>
    <mergeCell ref="S1950:U1950"/>
    <mergeCell ref="D1953:H1953"/>
    <mergeCell ref="I1953:J1953"/>
    <mergeCell ref="K1953:M1953"/>
    <mergeCell ref="O1953:Q1953"/>
    <mergeCell ref="S1953:U1953"/>
    <mergeCell ref="D1944:H1944"/>
    <mergeCell ref="I1944:J1944"/>
    <mergeCell ref="K1944:M1944"/>
    <mergeCell ref="O1944:Q1944"/>
    <mergeCell ref="S1944:U1944"/>
    <mergeCell ref="D1947:H1947"/>
    <mergeCell ref="I1947:J1947"/>
    <mergeCell ref="K1947:M1947"/>
    <mergeCell ref="O1947:Q1947"/>
    <mergeCell ref="S1947:U1947"/>
    <mergeCell ref="S1938:U1938"/>
    <mergeCell ref="D1941:H1941"/>
    <mergeCell ref="I1941:J1941"/>
    <mergeCell ref="K1941:M1941"/>
    <mergeCell ref="O1941:Q1941"/>
    <mergeCell ref="S1941:U1941"/>
    <mergeCell ref="D1935:H1935"/>
    <mergeCell ref="I1935:J1935"/>
    <mergeCell ref="K1935:M1935"/>
    <mergeCell ref="O1935:Q1935"/>
    <mergeCell ref="D1938:H1938"/>
    <mergeCell ref="I1938:J1938"/>
    <mergeCell ref="K1938:M1938"/>
    <mergeCell ref="O1938:Q1938"/>
    <mergeCell ref="D1929:H1929"/>
    <mergeCell ref="I1929:J1929"/>
    <mergeCell ref="K1929:M1929"/>
    <mergeCell ref="O1929:Q1929"/>
    <mergeCell ref="D1932:H1932"/>
    <mergeCell ref="I1932:J1932"/>
    <mergeCell ref="K1932:M1932"/>
    <mergeCell ref="O1932:Q1932"/>
    <mergeCell ref="D1925:G1925"/>
    <mergeCell ref="J1925:M1925"/>
    <mergeCell ref="D1926:H1926"/>
    <mergeCell ref="I1926:J1926"/>
    <mergeCell ref="K1926:M1926"/>
    <mergeCell ref="O1926:Q1926"/>
    <mergeCell ref="D1921:H1921"/>
    <mergeCell ref="I1921:J1921"/>
    <mergeCell ref="K1921:M1921"/>
    <mergeCell ref="O1921:Q1921"/>
    <mergeCell ref="D1924:G1924"/>
    <mergeCell ref="J1924:M1924"/>
    <mergeCell ref="D1914:G1914"/>
    <mergeCell ref="J1914:M1914"/>
    <mergeCell ref="D1915:F1915"/>
    <mergeCell ref="I1915:L1915"/>
    <mergeCell ref="N1915:V1915"/>
    <mergeCell ref="D1918:H1918"/>
    <mergeCell ref="I1918:J1918"/>
    <mergeCell ref="K1918:M1918"/>
    <mergeCell ref="O1918:Q1918"/>
    <mergeCell ref="N1909:V1909"/>
    <mergeCell ref="D1912:H1912"/>
    <mergeCell ref="I1912:J1912"/>
    <mergeCell ref="K1912:M1912"/>
    <mergeCell ref="O1912:Q1912"/>
    <mergeCell ref="D1913:G1913"/>
    <mergeCell ref="J1913:M1913"/>
    <mergeCell ref="D1907:G1907"/>
    <mergeCell ref="J1907:M1907"/>
    <mergeCell ref="D1908:G1908"/>
    <mergeCell ref="J1908:M1908"/>
    <mergeCell ref="D1909:F1909"/>
    <mergeCell ref="I1909:L1909"/>
    <mergeCell ref="D1903:F1903"/>
    <mergeCell ref="I1903:L1903"/>
    <mergeCell ref="N1903:V1903"/>
    <mergeCell ref="D1906:H1906"/>
    <mergeCell ref="I1906:J1906"/>
    <mergeCell ref="K1906:M1906"/>
    <mergeCell ref="O1906:Q1906"/>
    <mergeCell ref="S1906:U1906"/>
    <mergeCell ref="D1899:G1899"/>
    <mergeCell ref="J1899:M1899"/>
    <mergeCell ref="D1902:H1902"/>
    <mergeCell ref="I1902:J1902"/>
    <mergeCell ref="K1902:M1902"/>
    <mergeCell ref="O1902:Q1902"/>
    <mergeCell ref="N1894:V1894"/>
    <mergeCell ref="D1897:H1897"/>
    <mergeCell ref="I1897:J1897"/>
    <mergeCell ref="K1897:M1897"/>
    <mergeCell ref="O1897:Q1897"/>
    <mergeCell ref="D1898:G1898"/>
    <mergeCell ref="J1898:M1898"/>
    <mergeCell ref="D1892:G1892"/>
    <mergeCell ref="J1892:M1892"/>
    <mergeCell ref="D1893:G1893"/>
    <mergeCell ref="J1893:M1893"/>
    <mergeCell ref="D1894:F1894"/>
    <mergeCell ref="I1894:L1894"/>
    <mergeCell ref="D1887:G1887"/>
    <mergeCell ref="J1887:M1887"/>
    <mergeCell ref="D1888:F1888"/>
    <mergeCell ref="I1888:L1888"/>
    <mergeCell ref="N1888:V1888"/>
    <mergeCell ref="D1891:H1891"/>
    <mergeCell ref="I1891:J1891"/>
    <mergeCell ref="K1891:M1891"/>
    <mergeCell ref="O1891:Q1891"/>
    <mergeCell ref="N1882:V1882"/>
    <mergeCell ref="D1885:H1885"/>
    <mergeCell ref="I1885:J1885"/>
    <mergeCell ref="K1885:M1885"/>
    <mergeCell ref="O1885:Q1885"/>
    <mergeCell ref="D1886:G1886"/>
    <mergeCell ref="J1886:M1886"/>
    <mergeCell ref="D1880:G1880"/>
    <mergeCell ref="J1880:M1880"/>
    <mergeCell ref="D1881:G1881"/>
    <mergeCell ref="J1881:M1881"/>
    <mergeCell ref="D1882:F1882"/>
    <mergeCell ref="I1882:L1882"/>
    <mergeCell ref="N1876:V1876"/>
    <mergeCell ref="D1879:H1879"/>
    <mergeCell ref="I1879:J1879"/>
    <mergeCell ref="K1879:M1879"/>
    <mergeCell ref="O1879:Q1879"/>
    <mergeCell ref="S1879:U1879"/>
    <mergeCell ref="D1874:G1874"/>
    <mergeCell ref="J1874:M1874"/>
    <mergeCell ref="D1875:G1875"/>
    <mergeCell ref="J1875:M1875"/>
    <mergeCell ref="D1876:F1876"/>
    <mergeCell ref="I1876:L1876"/>
    <mergeCell ref="D1869:G1869"/>
    <mergeCell ref="J1869:M1869"/>
    <mergeCell ref="D1870:F1870"/>
    <mergeCell ref="I1870:L1870"/>
    <mergeCell ref="N1870:V1870"/>
    <mergeCell ref="D1873:H1873"/>
    <mergeCell ref="I1873:J1873"/>
    <mergeCell ref="K1873:M1873"/>
    <mergeCell ref="O1873:Q1873"/>
    <mergeCell ref="S1873:U1873"/>
    <mergeCell ref="N1862:V1862"/>
    <mergeCell ref="D1865:H1865"/>
    <mergeCell ref="I1865:J1865"/>
    <mergeCell ref="K1865:M1865"/>
    <mergeCell ref="O1865:Q1865"/>
    <mergeCell ref="D1868:H1868"/>
    <mergeCell ref="I1868:J1868"/>
    <mergeCell ref="K1868:M1868"/>
    <mergeCell ref="O1868:Q1868"/>
    <mergeCell ref="D1860:G1860"/>
    <mergeCell ref="J1860:M1860"/>
    <mergeCell ref="D1861:G1861"/>
    <mergeCell ref="J1861:M1861"/>
    <mergeCell ref="D1862:F1862"/>
    <mergeCell ref="I1862:L1862"/>
    <mergeCell ref="D1855:G1855"/>
    <mergeCell ref="J1855:M1855"/>
    <mergeCell ref="D1856:F1856"/>
    <mergeCell ref="I1856:L1856"/>
    <mergeCell ref="N1856:V1856"/>
    <mergeCell ref="D1859:H1859"/>
    <mergeCell ref="I1859:J1859"/>
    <mergeCell ref="K1859:M1859"/>
    <mergeCell ref="O1859:Q1859"/>
    <mergeCell ref="N1850:V1850"/>
    <mergeCell ref="D1853:H1853"/>
    <mergeCell ref="I1853:J1853"/>
    <mergeCell ref="K1853:M1853"/>
    <mergeCell ref="O1853:Q1853"/>
    <mergeCell ref="D1854:G1854"/>
    <mergeCell ref="J1854:M1854"/>
    <mergeCell ref="D1848:G1848"/>
    <mergeCell ref="J1848:M1848"/>
    <mergeCell ref="D1849:G1849"/>
    <mergeCell ref="J1849:M1849"/>
    <mergeCell ref="D1850:F1850"/>
    <mergeCell ref="I1850:L1850"/>
    <mergeCell ref="D1844:H1844"/>
    <mergeCell ref="I1844:J1844"/>
    <mergeCell ref="K1844:M1844"/>
    <mergeCell ref="O1844:Q1844"/>
    <mergeCell ref="D1847:H1847"/>
    <mergeCell ref="I1847:J1847"/>
    <mergeCell ref="K1847:M1847"/>
    <mergeCell ref="O1847:Q1847"/>
    <mergeCell ref="D1838:H1838"/>
    <mergeCell ref="I1838:J1838"/>
    <mergeCell ref="K1838:M1838"/>
    <mergeCell ref="O1838:Q1838"/>
    <mergeCell ref="D1841:H1841"/>
    <mergeCell ref="I1841:J1841"/>
    <mergeCell ref="K1841:M1841"/>
    <mergeCell ref="O1841:Q1841"/>
    <mergeCell ref="N1829:V1829"/>
    <mergeCell ref="D1832:H1832"/>
    <mergeCell ref="I1832:J1832"/>
    <mergeCell ref="K1832:M1832"/>
    <mergeCell ref="O1832:Q1832"/>
    <mergeCell ref="D1835:H1835"/>
    <mergeCell ref="I1835:J1835"/>
    <mergeCell ref="K1835:M1835"/>
    <mergeCell ref="O1835:Q1835"/>
    <mergeCell ref="D1827:G1827"/>
    <mergeCell ref="J1827:M1827"/>
    <mergeCell ref="D1828:G1828"/>
    <mergeCell ref="J1828:M1828"/>
    <mergeCell ref="D1829:F1829"/>
    <mergeCell ref="I1829:L1829"/>
    <mergeCell ref="D1823:H1823"/>
    <mergeCell ref="I1823:J1823"/>
    <mergeCell ref="K1823:M1823"/>
    <mergeCell ref="O1823:Q1823"/>
    <mergeCell ref="S1823:U1823"/>
    <mergeCell ref="D1826:H1826"/>
    <mergeCell ref="I1826:J1826"/>
    <mergeCell ref="K1826:M1826"/>
    <mergeCell ref="O1826:Q1826"/>
    <mergeCell ref="D1817:H1817"/>
    <mergeCell ref="I1817:J1817"/>
    <mergeCell ref="K1817:M1817"/>
    <mergeCell ref="O1817:Q1817"/>
    <mergeCell ref="S1817:U1817"/>
    <mergeCell ref="D1820:H1820"/>
    <mergeCell ref="I1820:J1820"/>
    <mergeCell ref="K1820:M1820"/>
    <mergeCell ref="O1820:Q1820"/>
    <mergeCell ref="S1820:U1820"/>
    <mergeCell ref="D1811:H1811"/>
    <mergeCell ref="I1811:J1811"/>
    <mergeCell ref="K1811:M1811"/>
    <mergeCell ref="O1811:Q1811"/>
    <mergeCell ref="S1811:U1811"/>
    <mergeCell ref="D1814:H1814"/>
    <mergeCell ref="I1814:J1814"/>
    <mergeCell ref="K1814:M1814"/>
    <mergeCell ref="O1814:Q1814"/>
    <mergeCell ref="S1814:U1814"/>
    <mergeCell ref="S1805:U1805"/>
    <mergeCell ref="D1808:H1808"/>
    <mergeCell ref="I1808:J1808"/>
    <mergeCell ref="K1808:M1808"/>
    <mergeCell ref="O1808:Q1808"/>
    <mergeCell ref="S1808:U1808"/>
    <mergeCell ref="D1802:H1802"/>
    <mergeCell ref="I1802:J1802"/>
    <mergeCell ref="K1802:M1802"/>
    <mergeCell ref="O1802:Q1802"/>
    <mergeCell ref="D1805:H1805"/>
    <mergeCell ref="I1805:J1805"/>
    <mergeCell ref="K1805:M1805"/>
    <mergeCell ref="O1805:Q1805"/>
    <mergeCell ref="D1796:H1796"/>
    <mergeCell ref="I1796:J1796"/>
    <mergeCell ref="K1796:M1796"/>
    <mergeCell ref="O1796:Q1796"/>
    <mergeCell ref="D1799:H1799"/>
    <mergeCell ref="I1799:J1799"/>
    <mergeCell ref="K1799:M1799"/>
    <mergeCell ref="O1799:Q1799"/>
    <mergeCell ref="S1787:U1787"/>
    <mergeCell ref="D1790:H1790"/>
    <mergeCell ref="I1790:J1790"/>
    <mergeCell ref="K1790:M1790"/>
    <mergeCell ref="O1790:Q1790"/>
    <mergeCell ref="D1793:H1793"/>
    <mergeCell ref="I1793:J1793"/>
    <mergeCell ref="K1793:M1793"/>
    <mergeCell ref="O1793:Q1793"/>
    <mergeCell ref="D1784:H1784"/>
    <mergeCell ref="I1784:J1784"/>
    <mergeCell ref="K1784:M1784"/>
    <mergeCell ref="O1784:Q1784"/>
    <mergeCell ref="D1787:H1787"/>
    <mergeCell ref="I1787:J1787"/>
    <mergeCell ref="K1787:M1787"/>
    <mergeCell ref="O1787:Q1787"/>
    <mergeCell ref="D1778:H1778"/>
    <mergeCell ref="I1778:J1778"/>
    <mergeCell ref="K1778:M1778"/>
    <mergeCell ref="O1778:Q1778"/>
    <mergeCell ref="D1781:H1781"/>
    <mergeCell ref="I1781:J1781"/>
    <mergeCell ref="K1781:M1781"/>
    <mergeCell ref="O1781:Q1781"/>
    <mergeCell ref="D1772:H1772"/>
    <mergeCell ref="I1772:J1772"/>
    <mergeCell ref="K1772:M1772"/>
    <mergeCell ref="O1772:Q1772"/>
    <mergeCell ref="D1775:H1775"/>
    <mergeCell ref="I1775:J1775"/>
    <mergeCell ref="K1775:M1775"/>
    <mergeCell ref="O1775:Q1775"/>
    <mergeCell ref="D1766:H1766"/>
    <mergeCell ref="I1766:J1766"/>
    <mergeCell ref="K1766:M1766"/>
    <mergeCell ref="O1766:Q1766"/>
    <mergeCell ref="D1769:H1769"/>
    <mergeCell ref="I1769:J1769"/>
    <mergeCell ref="K1769:M1769"/>
    <mergeCell ref="O1769:Q1769"/>
    <mergeCell ref="D1760:H1760"/>
    <mergeCell ref="I1760:J1760"/>
    <mergeCell ref="K1760:M1760"/>
    <mergeCell ref="O1760:Q1760"/>
    <mergeCell ref="D1763:H1763"/>
    <mergeCell ref="I1763:J1763"/>
    <mergeCell ref="K1763:M1763"/>
    <mergeCell ref="O1763:Q1763"/>
    <mergeCell ref="D1754:H1754"/>
    <mergeCell ref="I1754:J1754"/>
    <mergeCell ref="K1754:M1754"/>
    <mergeCell ref="O1754:Q1754"/>
    <mergeCell ref="D1757:H1757"/>
    <mergeCell ref="I1757:J1757"/>
    <mergeCell ref="K1757:M1757"/>
    <mergeCell ref="O1757:Q1757"/>
    <mergeCell ref="D1748:H1748"/>
    <mergeCell ref="I1748:J1748"/>
    <mergeCell ref="K1748:M1748"/>
    <mergeCell ref="O1748:Q1748"/>
    <mergeCell ref="D1751:H1751"/>
    <mergeCell ref="I1751:J1751"/>
    <mergeCell ref="K1751:M1751"/>
    <mergeCell ref="O1751:Q1751"/>
    <mergeCell ref="O1740:Q1740"/>
    <mergeCell ref="D1741:G1741"/>
    <mergeCell ref="J1741:M1741"/>
    <mergeCell ref="D1742:G1742"/>
    <mergeCell ref="J1742:M1742"/>
    <mergeCell ref="D1745:H1745"/>
    <mergeCell ref="I1745:J1745"/>
    <mergeCell ref="K1745:M1745"/>
    <mergeCell ref="O1745:Q1745"/>
    <mergeCell ref="D1736:G1736"/>
    <mergeCell ref="J1736:M1736"/>
    <mergeCell ref="D1737:G1737"/>
    <mergeCell ref="J1737:M1737"/>
    <mergeCell ref="D1740:H1740"/>
    <mergeCell ref="I1740:J1740"/>
    <mergeCell ref="K1740:M1740"/>
    <mergeCell ref="O1730:Q1730"/>
    <mergeCell ref="D1731:G1731"/>
    <mergeCell ref="J1731:M1731"/>
    <mergeCell ref="D1732:G1732"/>
    <mergeCell ref="J1732:M1732"/>
    <mergeCell ref="D1735:H1735"/>
    <mergeCell ref="I1735:J1735"/>
    <mergeCell ref="K1735:M1735"/>
    <mergeCell ref="O1735:Q1735"/>
    <mergeCell ref="D1726:G1726"/>
    <mergeCell ref="J1726:M1726"/>
    <mergeCell ref="D1727:G1727"/>
    <mergeCell ref="J1727:M1727"/>
    <mergeCell ref="D1730:H1730"/>
    <mergeCell ref="I1730:J1730"/>
    <mergeCell ref="K1730:M1730"/>
    <mergeCell ref="O1720:Q1720"/>
    <mergeCell ref="D1721:G1721"/>
    <mergeCell ref="J1721:M1721"/>
    <mergeCell ref="D1722:G1722"/>
    <mergeCell ref="J1722:M1722"/>
    <mergeCell ref="D1725:H1725"/>
    <mergeCell ref="I1725:J1725"/>
    <mergeCell ref="K1725:M1725"/>
    <mergeCell ref="O1725:Q1725"/>
    <mergeCell ref="D1716:G1716"/>
    <mergeCell ref="J1716:M1716"/>
    <mergeCell ref="D1717:G1717"/>
    <mergeCell ref="J1717:M1717"/>
    <mergeCell ref="D1720:H1720"/>
    <mergeCell ref="I1720:J1720"/>
    <mergeCell ref="K1720:M1720"/>
    <mergeCell ref="O1710:Q1710"/>
    <mergeCell ref="D1711:G1711"/>
    <mergeCell ref="J1711:M1711"/>
    <mergeCell ref="D1712:G1712"/>
    <mergeCell ref="J1712:M1712"/>
    <mergeCell ref="D1715:H1715"/>
    <mergeCell ref="I1715:J1715"/>
    <mergeCell ref="K1715:M1715"/>
    <mergeCell ref="O1715:Q1715"/>
    <mergeCell ref="D1706:G1706"/>
    <mergeCell ref="J1706:M1706"/>
    <mergeCell ref="D1707:G1707"/>
    <mergeCell ref="J1707:M1707"/>
    <mergeCell ref="D1710:H1710"/>
    <mergeCell ref="I1710:J1710"/>
    <mergeCell ref="K1710:M1710"/>
    <mergeCell ref="O1700:Q1700"/>
    <mergeCell ref="D1701:G1701"/>
    <mergeCell ref="J1701:M1701"/>
    <mergeCell ref="D1702:G1702"/>
    <mergeCell ref="J1702:M1702"/>
    <mergeCell ref="D1705:H1705"/>
    <mergeCell ref="I1705:J1705"/>
    <mergeCell ref="K1705:M1705"/>
    <mergeCell ref="O1705:Q1705"/>
    <mergeCell ref="D1696:G1696"/>
    <mergeCell ref="J1696:M1696"/>
    <mergeCell ref="D1697:G1697"/>
    <mergeCell ref="J1697:M1697"/>
    <mergeCell ref="D1700:H1700"/>
    <mergeCell ref="I1700:J1700"/>
    <mergeCell ref="K1700:M1700"/>
    <mergeCell ref="O1690:Q1690"/>
    <mergeCell ref="D1691:G1691"/>
    <mergeCell ref="J1691:M1691"/>
    <mergeCell ref="D1692:G1692"/>
    <mergeCell ref="J1692:M1692"/>
    <mergeCell ref="D1695:H1695"/>
    <mergeCell ref="I1695:J1695"/>
    <mergeCell ref="K1695:M1695"/>
    <mergeCell ref="O1695:Q1695"/>
    <mergeCell ref="D1686:G1686"/>
    <mergeCell ref="J1686:M1686"/>
    <mergeCell ref="D1687:G1687"/>
    <mergeCell ref="J1687:M1687"/>
    <mergeCell ref="D1690:H1690"/>
    <mergeCell ref="I1690:J1690"/>
    <mergeCell ref="K1690:M1690"/>
    <mergeCell ref="O1680:Q1680"/>
    <mergeCell ref="D1681:G1681"/>
    <mergeCell ref="J1681:M1681"/>
    <mergeCell ref="D1682:G1682"/>
    <mergeCell ref="J1682:M1682"/>
    <mergeCell ref="D1685:H1685"/>
    <mergeCell ref="I1685:J1685"/>
    <mergeCell ref="K1685:M1685"/>
    <mergeCell ref="O1685:Q1685"/>
    <mergeCell ref="D1676:G1676"/>
    <mergeCell ref="J1676:M1676"/>
    <mergeCell ref="D1677:G1677"/>
    <mergeCell ref="J1677:M1677"/>
    <mergeCell ref="D1680:H1680"/>
    <mergeCell ref="I1680:J1680"/>
    <mergeCell ref="K1680:M1680"/>
    <mergeCell ref="O1670:Q1670"/>
    <mergeCell ref="D1671:G1671"/>
    <mergeCell ref="J1671:M1671"/>
    <mergeCell ref="D1672:G1672"/>
    <mergeCell ref="J1672:M1672"/>
    <mergeCell ref="D1675:H1675"/>
    <mergeCell ref="I1675:J1675"/>
    <mergeCell ref="K1675:M1675"/>
    <mergeCell ref="O1675:Q1675"/>
    <mergeCell ref="D1666:G1666"/>
    <mergeCell ref="J1666:M1666"/>
    <mergeCell ref="D1667:G1667"/>
    <mergeCell ref="J1667:M1667"/>
    <mergeCell ref="D1670:H1670"/>
    <mergeCell ref="I1670:J1670"/>
    <mergeCell ref="K1670:M1670"/>
    <mergeCell ref="O1660:Q1660"/>
    <mergeCell ref="D1661:G1661"/>
    <mergeCell ref="J1661:M1661"/>
    <mergeCell ref="D1662:G1662"/>
    <mergeCell ref="J1662:M1662"/>
    <mergeCell ref="D1665:H1665"/>
    <mergeCell ref="I1665:J1665"/>
    <mergeCell ref="K1665:M1665"/>
    <mergeCell ref="O1665:Q1665"/>
    <mergeCell ref="D1656:G1656"/>
    <mergeCell ref="J1656:M1656"/>
    <mergeCell ref="D1657:G1657"/>
    <mergeCell ref="J1657:M1657"/>
    <mergeCell ref="D1660:H1660"/>
    <mergeCell ref="I1660:J1660"/>
    <mergeCell ref="K1660:M1660"/>
    <mergeCell ref="D1652:H1652"/>
    <mergeCell ref="I1652:J1652"/>
    <mergeCell ref="K1652:M1652"/>
    <mergeCell ref="O1652:Q1652"/>
    <mergeCell ref="S1652:U1652"/>
    <mergeCell ref="D1655:H1655"/>
    <mergeCell ref="I1655:J1655"/>
    <mergeCell ref="K1655:M1655"/>
    <mergeCell ref="O1655:Q1655"/>
    <mergeCell ref="D1646:H1646"/>
    <mergeCell ref="I1646:J1646"/>
    <mergeCell ref="K1646:M1646"/>
    <mergeCell ref="O1646:Q1646"/>
    <mergeCell ref="D1649:H1649"/>
    <mergeCell ref="I1649:J1649"/>
    <mergeCell ref="K1649:M1649"/>
    <mergeCell ref="O1649:Q1649"/>
    <mergeCell ref="D1640:H1640"/>
    <mergeCell ref="I1640:J1640"/>
    <mergeCell ref="K1640:M1640"/>
    <mergeCell ref="O1640:Q1640"/>
    <mergeCell ref="D1643:H1643"/>
    <mergeCell ref="I1643:J1643"/>
    <mergeCell ref="K1643:M1643"/>
    <mergeCell ref="O1643:Q1643"/>
    <mergeCell ref="D1634:H1634"/>
    <mergeCell ref="I1634:J1634"/>
    <mergeCell ref="K1634:M1634"/>
    <mergeCell ref="O1634:Q1634"/>
    <mergeCell ref="D1637:H1637"/>
    <mergeCell ref="I1637:J1637"/>
    <mergeCell ref="K1637:M1637"/>
    <mergeCell ref="O1637:Q1637"/>
    <mergeCell ref="D1628:H1628"/>
    <mergeCell ref="I1628:J1628"/>
    <mergeCell ref="K1628:M1628"/>
    <mergeCell ref="O1628:Q1628"/>
    <mergeCell ref="D1631:H1631"/>
    <mergeCell ref="I1631:J1631"/>
    <mergeCell ref="K1631:M1631"/>
    <mergeCell ref="O1631:Q1631"/>
    <mergeCell ref="D1622:H1622"/>
    <mergeCell ref="I1622:J1622"/>
    <mergeCell ref="K1622:M1622"/>
    <mergeCell ref="O1622:Q1622"/>
    <mergeCell ref="D1625:H1625"/>
    <mergeCell ref="I1625:J1625"/>
    <mergeCell ref="K1625:M1625"/>
    <mergeCell ref="O1625:Q1625"/>
    <mergeCell ref="D1616:H1616"/>
    <mergeCell ref="I1616:J1616"/>
    <mergeCell ref="K1616:M1616"/>
    <mergeCell ref="O1616:Q1616"/>
    <mergeCell ref="D1619:H1619"/>
    <mergeCell ref="I1619:J1619"/>
    <mergeCell ref="K1619:M1619"/>
    <mergeCell ref="O1619:Q1619"/>
    <mergeCell ref="D1610:H1610"/>
    <mergeCell ref="I1610:J1610"/>
    <mergeCell ref="K1610:M1610"/>
    <mergeCell ref="O1610:Q1610"/>
    <mergeCell ref="D1613:H1613"/>
    <mergeCell ref="I1613:J1613"/>
    <mergeCell ref="K1613:M1613"/>
    <mergeCell ref="O1613:Q1613"/>
    <mergeCell ref="D1604:H1604"/>
    <mergeCell ref="I1604:J1604"/>
    <mergeCell ref="K1604:M1604"/>
    <mergeCell ref="O1604:Q1604"/>
    <mergeCell ref="D1607:H1607"/>
    <mergeCell ref="I1607:J1607"/>
    <mergeCell ref="K1607:M1607"/>
    <mergeCell ref="O1607:Q1607"/>
    <mergeCell ref="D1598:H1598"/>
    <mergeCell ref="I1598:J1598"/>
    <mergeCell ref="K1598:M1598"/>
    <mergeCell ref="O1598:Q1598"/>
    <mergeCell ref="D1601:H1601"/>
    <mergeCell ref="I1601:J1601"/>
    <mergeCell ref="K1601:M1601"/>
    <mergeCell ref="O1601:Q1601"/>
    <mergeCell ref="D1592:H1592"/>
    <mergeCell ref="I1592:J1592"/>
    <mergeCell ref="K1592:M1592"/>
    <mergeCell ref="O1592:Q1592"/>
    <mergeCell ref="D1595:H1595"/>
    <mergeCell ref="I1595:J1595"/>
    <mergeCell ref="K1595:M1595"/>
    <mergeCell ref="O1595:Q1595"/>
    <mergeCell ref="D1586:H1586"/>
    <mergeCell ref="I1586:J1586"/>
    <mergeCell ref="K1586:M1586"/>
    <mergeCell ref="O1586:Q1586"/>
    <mergeCell ref="D1589:H1589"/>
    <mergeCell ref="I1589:J1589"/>
    <mergeCell ref="K1589:M1589"/>
    <mergeCell ref="O1589:Q1589"/>
    <mergeCell ref="D1580:H1580"/>
    <mergeCell ref="I1580:J1580"/>
    <mergeCell ref="K1580:M1580"/>
    <mergeCell ref="O1580:Q1580"/>
    <mergeCell ref="D1583:H1583"/>
    <mergeCell ref="I1583:J1583"/>
    <mergeCell ref="K1583:M1583"/>
    <mergeCell ref="O1583:Q1583"/>
    <mergeCell ref="D1574:H1574"/>
    <mergeCell ref="I1574:J1574"/>
    <mergeCell ref="K1574:M1574"/>
    <mergeCell ref="O1574:Q1574"/>
    <mergeCell ref="D1577:H1577"/>
    <mergeCell ref="I1577:J1577"/>
    <mergeCell ref="K1577:M1577"/>
    <mergeCell ref="O1577:Q1577"/>
    <mergeCell ref="D1567:G1567"/>
    <mergeCell ref="J1567:M1567"/>
    <mergeCell ref="D1568:F1568"/>
    <mergeCell ref="I1568:L1568"/>
    <mergeCell ref="N1568:V1568"/>
    <mergeCell ref="D1571:H1571"/>
    <mergeCell ref="I1571:J1571"/>
    <mergeCell ref="K1571:M1571"/>
    <mergeCell ref="O1571:Q1571"/>
    <mergeCell ref="N1562:V1562"/>
    <mergeCell ref="D1565:H1565"/>
    <mergeCell ref="I1565:J1565"/>
    <mergeCell ref="K1565:M1565"/>
    <mergeCell ref="O1565:Q1565"/>
    <mergeCell ref="D1566:G1566"/>
    <mergeCell ref="J1566:M1566"/>
    <mergeCell ref="D1560:G1560"/>
    <mergeCell ref="J1560:M1560"/>
    <mergeCell ref="D1561:G1561"/>
    <mergeCell ref="J1561:M1561"/>
    <mergeCell ref="D1562:F1562"/>
    <mergeCell ref="I1562:L1562"/>
    <mergeCell ref="D1555:G1555"/>
    <mergeCell ref="J1555:M1555"/>
    <mergeCell ref="D1556:F1556"/>
    <mergeCell ref="I1556:L1556"/>
    <mergeCell ref="N1556:V1556"/>
    <mergeCell ref="D1559:H1559"/>
    <mergeCell ref="I1559:J1559"/>
    <mergeCell ref="K1559:M1559"/>
    <mergeCell ref="O1559:Q1559"/>
    <mergeCell ref="N1550:V1550"/>
    <mergeCell ref="D1553:H1553"/>
    <mergeCell ref="I1553:J1553"/>
    <mergeCell ref="K1553:M1553"/>
    <mergeCell ref="O1553:Q1553"/>
    <mergeCell ref="D1554:G1554"/>
    <mergeCell ref="J1554:M1554"/>
    <mergeCell ref="D1548:G1548"/>
    <mergeCell ref="J1548:M1548"/>
    <mergeCell ref="D1549:G1549"/>
    <mergeCell ref="J1549:M1549"/>
    <mergeCell ref="D1550:F1550"/>
    <mergeCell ref="I1550:L1550"/>
    <mergeCell ref="D1543:G1543"/>
    <mergeCell ref="J1543:M1543"/>
    <mergeCell ref="D1544:F1544"/>
    <mergeCell ref="I1544:L1544"/>
    <mergeCell ref="N1544:V1544"/>
    <mergeCell ref="D1547:H1547"/>
    <mergeCell ref="I1547:J1547"/>
    <mergeCell ref="K1547:M1547"/>
    <mergeCell ref="O1547:Q1547"/>
    <mergeCell ref="N1538:V1538"/>
    <mergeCell ref="D1541:H1541"/>
    <mergeCell ref="I1541:J1541"/>
    <mergeCell ref="K1541:M1541"/>
    <mergeCell ref="O1541:Q1541"/>
    <mergeCell ref="D1542:G1542"/>
    <mergeCell ref="J1542:M1542"/>
    <mergeCell ref="D1536:G1536"/>
    <mergeCell ref="J1536:M1536"/>
    <mergeCell ref="D1537:G1537"/>
    <mergeCell ref="J1537:M1537"/>
    <mergeCell ref="D1538:F1538"/>
    <mergeCell ref="I1538:L1538"/>
    <mergeCell ref="D1531:G1531"/>
    <mergeCell ref="J1531:M1531"/>
    <mergeCell ref="D1532:F1532"/>
    <mergeCell ref="I1532:L1532"/>
    <mergeCell ref="N1532:V1532"/>
    <mergeCell ref="D1535:H1535"/>
    <mergeCell ref="I1535:J1535"/>
    <mergeCell ref="K1535:M1535"/>
    <mergeCell ref="O1535:Q1535"/>
    <mergeCell ref="N1526:V1526"/>
    <mergeCell ref="D1529:H1529"/>
    <mergeCell ref="I1529:J1529"/>
    <mergeCell ref="K1529:M1529"/>
    <mergeCell ref="O1529:Q1529"/>
    <mergeCell ref="D1530:G1530"/>
    <mergeCell ref="J1530:M1530"/>
    <mergeCell ref="D1524:G1524"/>
    <mergeCell ref="J1524:M1524"/>
    <mergeCell ref="D1525:G1525"/>
    <mergeCell ref="J1525:M1525"/>
    <mergeCell ref="D1526:F1526"/>
    <mergeCell ref="I1526:L1526"/>
    <mergeCell ref="D1519:G1519"/>
    <mergeCell ref="J1519:M1519"/>
    <mergeCell ref="D1520:F1520"/>
    <mergeCell ref="I1520:L1520"/>
    <mergeCell ref="N1520:V1520"/>
    <mergeCell ref="D1523:H1523"/>
    <mergeCell ref="I1523:J1523"/>
    <mergeCell ref="K1523:M1523"/>
    <mergeCell ref="O1523:Q1523"/>
    <mergeCell ref="N1514:V1514"/>
    <mergeCell ref="D1517:H1517"/>
    <mergeCell ref="I1517:J1517"/>
    <mergeCell ref="K1517:M1517"/>
    <mergeCell ref="O1517:Q1517"/>
    <mergeCell ref="D1518:G1518"/>
    <mergeCell ref="J1518:M1518"/>
    <mergeCell ref="D1512:G1512"/>
    <mergeCell ref="J1512:M1512"/>
    <mergeCell ref="D1513:G1513"/>
    <mergeCell ref="J1513:M1513"/>
    <mergeCell ref="D1514:F1514"/>
    <mergeCell ref="I1514:L1514"/>
    <mergeCell ref="D1507:G1507"/>
    <mergeCell ref="J1507:M1507"/>
    <mergeCell ref="D1508:F1508"/>
    <mergeCell ref="I1508:L1508"/>
    <mergeCell ref="N1508:V1508"/>
    <mergeCell ref="D1511:H1511"/>
    <mergeCell ref="I1511:J1511"/>
    <mergeCell ref="K1511:M1511"/>
    <mergeCell ref="O1511:Q1511"/>
    <mergeCell ref="D1505:H1505"/>
    <mergeCell ref="I1505:J1505"/>
    <mergeCell ref="K1505:M1505"/>
    <mergeCell ref="O1505:Q1505"/>
    <mergeCell ref="D1506:G1506"/>
    <mergeCell ref="J1506:M1506"/>
    <mergeCell ref="D1499:H1499"/>
    <mergeCell ref="I1499:J1499"/>
    <mergeCell ref="K1499:M1499"/>
    <mergeCell ref="O1499:Q1499"/>
    <mergeCell ref="D1502:H1502"/>
    <mergeCell ref="I1502:J1502"/>
    <mergeCell ref="K1502:M1502"/>
    <mergeCell ref="O1502:Q1502"/>
    <mergeCell ref="D1493:H1493"/>
    <mergeCell ref="I1493:J1493"/>
    <mergeCell ref="K1493:M1493"/>
    <mergeCell ref="O1493:Q1493"/>
    <mergeCell ref="D1496:H1496"/>
    <mergeCell ref="I1496:J1496"/>
    <mergeCell ref="K1496:M1496"/>
    <mergeCell ref="O1496:Q1496"/>
    <mergeCell ref="D1487:H1487"/>
    <mergeCell ref="I1487:J1487"/>
    <mergeCell ref="K1487:M1487"/>
    <mergeCell ref="O1487:Q1487"/>
    <mergeCell ref="D1490:H1490"/>
    <mergeCell ref="I1490:J1490"/>
    <mergeCell ref="K1490:M1490"/>
    <mergeCell ref="O1490:Q1490"/>
    <mergeCell ref="D1481:H1481"/>
    <mergeCell ref="I1481:J1481"/>
    <mergeCell ref="K1481:M1481"/>
    <mergeCell ref="O1481:Q1481"/>
    <mergeCell ref="D1484:H1484"/>
    <mergeCell ref="I1484:J1484"/>
    <mergeCell ref="K1484:M1484"/>
    <mergeCell ref="O1484:Q1484"/>
    <mergeCell ref="D1474:G1474"/>
    <mergeCell ref="J1474:M1474"/>
    <mergeCell ref="D1475:F1475"/>
    <mergeCell ref="I1475:L1475"/>
    <mergeCell ref="N1475:V1475"/>
    <mergeCell ref="D1478:H1478"/>
    <mergeCell ref="I1478:J1478"/>
    <mergeCell ref="K1478:M1478"/>
    <mergeCell ref="O1478:Q1478"/>
    <mergeCell ref="N1469:V1469"/>
    <mergeCell ref="D1472:H1472"/>
    <mergeCell ref="I1472:J1472"/>
    <mergeCell ref="K1472:M1472"/>
    <mergeCell ref="O1472:Q1472"/>
    <mergeCell ref="D1473:G1473"/>
    <mergeCell ref="J1473:M1473"/>
    <mergeCell ref="D1467:G1467"/>
    <mergeCell ref="J1467:M1467"/>
    <mergeCell ref="D1468:G1468"/>
    <mergeCell ref="J1468:M1468"/>
    <mergeCell ref="D1469:F1469"/>
    <mergeCell ref="I1469:L1469"/>
    <mergeCell ref="N1460:V1460"/>
    <mergeCell ref="D1463:H1463"/>
    <mergeCell ref="I1463:J1463"/>
    <mergeCell ref="K1463:M1463"/>
    <mergeCell ref="O1463:Q1463"/>
    <mergeCell ref="D1466:H1466"/>
    <mergeCell ref="I1466:J1466"/>
    <mergeCell ref="K1466:M1466"/>
    <mergeCell ref="O1466:Q1466"/>
    <mergeCell ref="D1458:G1458"/>
    <mergeCell ref="J1458:M1458"/>
    <mergeCell ref="D1459:G1459"/>
    <mergeCell ref="J1459:M1459"/>
    <mergeCell ref="D1460:F1460"/>
    <mergeCell ref="I1460:L1460"/>
    <mergeCell ref="D1453:G1453"/>
    <mergeCell ref="J1453:M1453"/>
    <mergeCell ref="D1454:F1454"/>
    <mergeCell ref="I1454:L1454"/>
    <mergeCell ref="N1454:V1454"/>
    <mergeCell ref="D1457:H1457"/>
    <mergeCell ref="I1457:J1457"/>
    <mergeCell ref="K1457:M1457"/>
    <mergeCell ref="O1457:Q1457"/>
    <mergeCell ref="S1457:U1457"/>
    <mergeCell ref="D1451:H1451"/>
    <mergeCell ref="I1451:J1451"/>
    <mergeCell ref="K1451:M1451"/>
    <mergeCell ref="O1451:Q1451"/>
    <mergeCell ref="S1451:U1451"/>
    <mergeCell ref="D1452:G1452"/>
    <mergeCell ref="J1452:M1452"/>
    <mergeCell ref="N1443:V1443"/>
    <mergeCell ref="D1446:H1446"/>
    <mergeCell ref="I1446:J1446"/>
    <mergeCell ref="K1446:M1446"/>
    <mergeCell ref="O1446:Q1446"/>
    <mergeCell ref="D1447:F1447"/>
    <mergeCell ref="I1447:L1447"/>
    <mergeCell ref="N1447:V1447"/>
    <mergeCell ref="D1441:G1441"/>
    <mergeCell ref="J1441:M1441"/>
    <mergeCell ref="D1442:G1442"/>
    <mergeCell ref="J1442:M1442"/>
    <mergeCell ref="D1443:F1443"/>
    <mergeCell ref="I1443:L1443"/>
    <mergeCell ref="D1436:G1436"/>
    <mergeCell ref="J1436:M1436"/>
    <mergeCell ref="D1437:F1437"/>
    <mergeCell ref="I1437:L1437"/>
    <mergeCell ref="N1437:V1437"/>
    <mergeCell ref="D1440:H1440"/>
    <mergeCell ref="I1440:J1440"/>
    <mergeCell ref="K1440:M1440"/>
    <mergeCell ref="O1440:Q1440"/>
    <mergeCell ref="D1434:H1434"/>
    <mergeCell ref="I1434:J1434"/>
    <mergeCell ref="K1434:M1434"/>
    <mergeCell ref="O1434:Q1434"/>
    <mergeCell ref="D1435:G1435"/>
    <mergeCell ref="J1435:M1435"/>
    <mergeCell ref="D1430:H1430"/>
    <mergeCell ref="I1430:J1430"/>
    <mergeCell ref="K1430:M1430"/>
    <mergeCell ref="O1430:Q1430"/>
    <mergeCell ref="D1431:G1431"/>
    <mergeCell ref="J1431:M1431"/>
    <mergeCell ref="S1424:U1424"/>
    <mergeCell ref="D1425:G1425"/>
    <mergeCell ref="J1425:M1425"/>
    <mergeCell ref="D1426:G1426"/>
    <mergeCell ref="J1426:M1426"/>
    <mergeCell ref="D1427:F1427"/>
    <mergeCell ref="I1427:L1427"/>
    <mergeCell ref="N1427:V1427"/>
    <mergeCell ref="D1421:H1421"/>
    <mergeCell ref="I1421:J1421"/>
    <mergeCell ref="K1421:M1421"/>
    <mergeCell ref="O1421:Q1421"/>
    <mergeCell ref="D1424:H1424"/>
    <mergeCell ref="I1424:J1424"/>
    <mergeCell ref="K1424:M1424"/>
    <mergeCell ref="O1424:Q1424"/>
    <mergeCell ref="D1415:F1415"/>
    <mergeCell ref="I1415:L1415"/>
    <mergeCell ref="N1415:V1415"/>
    <mergeCell ref="D1418:H1418"/>
    <mergeCell ref="I1418:J1418"/>
    <mergeCell ref="K1418:M1418"/>
    <mergeCell ref="O1418:Q1418"/>
    <mergeCell ref="O1412:Q1412"/>
    <mergeCell ref="S1412:U1412"/>
    <mergeCell ref="D1413:G1413"/>
    <mergeCell ref="J1413:M1413"/>
    <mergeCell ref="D1414:G1414"/>
    <mergeCell ref="J1414:M1414"/>
    <mergeCell ref="D1408:G1408"/>
    <mergeCell ref="J1408:M1408"/>
    <mergeCell ref="D1409:G1409"/>
    <mergeCell ref="J1409:M1409"/>
    <mergeCell ref="D1412:H1412"/>
    <mergeCell ref="I1412:J1412"/>
    <mergeCell ref="K1412:M1412"/>
    <mergeCell ref="O1402:Q1402"/>
    <mergeCell ref="D1403:G1403"/>
    <mergeCell ref="J1403:M1403"/>
    <mergeCell ref="D1404:G1404"/>
    <mergeCell ref="J1404:M1404"/>
    <mergeCell ref="D1407:H1407"/>
    <mergeCell ref="I1407:J1407"/>
    <mergeCell ref="K1407:M1407"/>
    <mergeCell ref="O1407:Q1407"/>
    <mergeCell ref="D1398:G1398"/>
    <mergeCell ref="J1398:M1398"/>
    <mergeCell ref="D1399:G1399"/>
    <mergeCell ref="J1399:M1399"/>
    <mergeCell ref="D1402:H1402"/>
    <mergeCell ref="I1402:J1402"/>
    <mergeCell ref="K1402:M1402"/>
    <mergeCell ref="O1392:Q1392"/>
    <mergeCell ref="D1393:G1393"/>
    <mergeCell ref="J1393:M1393"/>
    <mergeCell ref="D1394:G1394"/>
    <mergeCell ref="J1394:M1394"/>
    <mergeCell ref="D1397:H1397"/>
    <mergeCell ref="I1397:J1397"/>
    <mergeCell ref="K1397:M1397"/>
    <mergeCell ref="O1397:Q1397"/>
    <mergeCell ref="D1388:G1388"/>
    <mergeCell ref="J1388:M1388"/>
    <mergeCell ref="D1389:G1389"/>
    <mergeCell ref="J1389:M1389"/>
    <mergeCell ref="D1392:H1392"/>
    <mergeCell ref="I1392:J1392"/>
    <mergeCell ref="K1392:M1392"/>
    <mergeCell ref="D1383:G1383"/>
    <mergeCell ref="J1383:M1383"/>
    <mergeCell ref="D1384:F1384"/>
    <mergeCell ref="I1384:L1384"/>
    <mergeCell ref="N1384:V1384"/>
    <mergeCell ref="D1387:H1387"/>
    <mergeCell ref="I1387:J1387"/>
    <mergeCell ref="K1387:M1387"/>
    <mergeCell ref="O1387:Q1387"/>
    <mergeCell ref="D1381:H1381"/>
    <mergeCell ref="I1381:J1381"/>
    <mergeCell ref="K1381:M1381"/>
    <mergeCell ref="O1381:Q1381"/>
    <mergeCell ref="S1381:U1381"/>
    <mergeCell ref="D1382:G1382"/>
    <mergeCell ref="J1382:M1382"/>
    <mergeCell ref="S1375:U1375"/>
    <mergeCell ref="D1378:H1378"/>
    <mergeCell ref="I1378:J1378"/>
    <mergeCell ref="K1378:M1378"/>
    <mergeCell ref="O1378:Q1378"/>
    <mergeCell ref="S1378:U1378"/>
    <mergeCell ref="D1372:G1372"/>
    <mergeCell ref="J1372:M1372"/>
    <mergeCell ref="D1375:H1375"/>
    <mergeCell ref="I1375:J1375"/>
    <mergeCell ref="K1375:M1375"/>
    <mergeCell ref="O1375:Q1375"/>
    <mergeCell ref="D1370:H1370"/>
    <mergeCell ref="I1370:J1370"/>
    <mergeCell ref="K1370:M1370"/>
    <mergeCell ref="O1370:Q1370"/>
    <mergeCell ref="S1370:U1370"/>
    <mergeCell ref="D1371:G1371"/>
    <mergeCell ref="J1371:M1371"/>
    <mergeCell ref="D1363:H1363"/>
    <mergeCell ref="I1363:J1363"/>
    <mergeCell ref="K1363:M1363"/>
    <mergeCell ref="O1363:Q1363"/>
    <mergeCell ref="S1363:U1363"/>
    <mergeCell ref="D1366:H1366"/>
    <mergeCell ref="I1366:J1366"/>
    <mergeCell ref="K1366:M1366"/>
    <mergeCell ref="O1366:Q1366"/>
    <mergeCell ref="S1366:U1366"/>
    <mergeCell ref="D1357:H1357"/>
    <mergeCell ref="I1357:J1357"/>
    <mergeCell ref="K1357:M1357"/>
    <mergeCell ref="O1357:Q1357"/>
    <mergeCell ref="S1357:U1357"/>
    <mergeCell ref="D1360:H1360"/>
    <mergeCell ref="I1360:J1360"/>
    <mergeCell ref="K1360:M1360"/>
    <mergeCell ref="O1360:Q1360"/>
    <mergeCell ref="S1360:U1360"/>
    <mergeCell ref="S1351:U1351"/>
    <mergeCell ref="D1354:H1354"/>
    <mergeCell ref="I1354:J1354"/>
    <mergeCell ref="K1354:M1354"/>
    <mergeCell ref="O1354:Q1354"/>
    <mergeCell ref="S1354:U1354"/>
    <mergeCell ref="D1348:H1348"/>
    <mergeCell ref="I1348:J1348"/>
    <mergeCell ref="K1348:M1348"/>
    <mergeCell ref="O1348:Q1348"/>
    <mergeCell ref="D1351:H1351"/>
    <mergeCell ref="I1351:J1351"/>
    <mergeCell ref="K1351:M1351"/>
    <mergeCell ref="O1351:Q1351"/>
    <mergeCell ref="D1342:H1342"/>
    <mergeCell ref="I1342:J1342"/>
    <mergeCell ref="K1342:M1342"/>
    <mergeCell ref="O1342:Q1342"/>
    <mergeCell ref="D1345:H1345"/>
    <mergeCell ref="I1345:J1345"/>
    <mergeCell ref="K1345:M1345"/>
    <mergeCell ref="O1345:Q1345"/>
    <mergeCell ref="D1336:H1336"/>
    <mergeCell ref="I1336:J1336"/>
    <mergeCell ref="K1336:M1336"/>
    <mergeCell ref="O1336:Q1336"/>
    <mergeCell ref="D1339:H1339"/>
    <mergeCell ref="I1339:J1339"/>
    <mergeCell ref="K1339:M1339"/>
    <mergeCell ref="O1339:Q1339"/>
    <mergeCell ref="D1330:H1330"/>
    <mergeCell ref="I1330:J1330"/>
    <mergeCell ref="K1330:M1330"/>
    <mergeCell ref="O1330:Q1330"/>
    <mergeCell ref="S1330:U1330"/>
    <mergeCell ref="D1333:H1333"/>
    <mergeCell ref="I1333:J1333"/>
    <mergeCell ref="K1333:M1333"/>
    <mergeCell ref="O1333:Q1333"/>
    <mergeCell ref="S1333:U1333"/>
    <mergeCell ref="D1324:H1324"/>
    <mergeCell ref="I1324:J1324"/>
    <mergeCell ref="K1324:M1324"/>
    <mergeCell ref="O1324:Q1324"/>
    <mergeCell ref="S1324:U1324"/>
    <mergeCell ref="D1327:H1327"/>
    <mergeCell ref="I1327:J1327"/>
    <mergeCell ref="K1327:M1327"/>
    <mergeCell ref="O1327:Q1327"/>
    <mergeCell ref="S1327:U1327"/>
    <mergeCell ref="D1318:H1318"/>
    <mergeCell ref="I1318:J1318"/>
    <mergeCell ref="K1318:M1318"/>
    <mergeCell ref="O1318:Q1318"/>
    <mergeCell ref="S1318:U1318"/>
    <mergeCell ref="D1321:H1321"/>
    <mergeCell ref="I1321:J1321"/>
    <mergeCell ref="K1321:M1321"/>
    <mergeCell ref="O1321:Q1321"/>
    <mergeCell ref="S1321:U1321"/>
    <mergeCell ref="D1312:H1312"/>
    <mergeCell ref="I1312:J1312"/>
    <mergeCell ref="K1312:M1312"/>
    <mergeCell ref="O1312:Q1312"/>
    <mergeCell ref="S1312:U1312"/>
    <mergeCell ref="D1315:H1315"/>
    <mergeCell ref="I1315:J1315"/>
    <mergeCell ref="K1315:M1315"/>
    <mergeCell ref="O1315:Q1315"/>
    <mergeCell ref="S1315:U1315"/>
    <mergeCell ref="N1306:V1306"/>
    <mergeCell ref="D1309:H1309"/>
    <mergeCell ref="I1309:J1309"/>
    <mergeCell ref="K1309:M1309"/>
    <mergeCell ref="O1309:Q1309"/>
    <mergeCell ref="S1309:U1309"/>
    <mergeCell ref="D1304:G1304"/>
    <mergeCell ref="J1304:M1304"/>
    <mergeCell ref="D1305:G1305"/>
    <mergeCell ref="J1305:M1305"/>
    <mergeCell ref="D1306:F1306"/>
    <mergeCell ref="I1306:L1306"/>
    <mergeCell ref="N1300:V1300"/>
    <mergeCell ref="D1303:H1303"/>
    <mergeCell ref="I1303:J1303"/>
    <mergeCell ref="K1303:M1303"/>
    <mergeCell ref="O1303:Q1303"/>
    <mergeCell ref="S1303:U1303"/>
    <mergeCell ref="D1298:G1298"/>
    <mergeCell ref="J1298:M1298"/>
    <mergeCell ref="D1299:G1299"/>
    <mergeCell ref="J1299:M1299"/>
    <mergeCell ref="D1300:F1300"/>
    <mergeCell ref="I1300:L1300"/>
    <mergeCell ref="N1294:V1294"/>
    <mergeCell ref="D1297:H1297"/>
    <mergeCell ref="I1297:J1297"/>
    <mergeCell ref="K1297:M1297"/>
    <mergeCell ref="O1297:Q1297"/>
    <mergeCell ref="S1297:U1297"/>
    <mergeCell ref="D1292:G1292"/>
    <mergeCell ref="J1292:M1292"/>
    <mergeCell ref="D1293:G1293"/>
    <mergeCell ref="J1293:M1293"/>
    <mergeCell ref="D1294:F1294"/>
    <mergeCell ref="I1294:L1294"/>
    <mergeCell ref="N1288:V1288"/>
    <mergeCell ref="D1291:H1291"/>
    <mergeCell ref="I1291:J1291"/>
    <mergeCell ref="K1291:M1291"/>
    <mergeCell ref="O1291:Q1291"/>
    <mergeCell ref="S1291:U1291"/>
    <mergeCell ref="D1286:G1286"/>
    <mergeCell ref="J1286:M1286"/>
    <mergeCell ref="D1287:G1287"/>
    <mergeCell ref="J1287:M1287"/>
    <mergeCell ref="D1288:F1288"/>
    <mergeCell ref="I1288:L1288"/>
    <mergeCell ref="N1282:V1282"/>
    <mergeCell ref="D1285:H1285"/>
    <mergeCell ref="I1285:J1285"/>
    <mergeCell ref="K1285:M1285"/>
    <mergeCell ref="O1285:Q1285"/>
    <mergeCell ref="S1285:U1285"/>
    <mergeCell ref="D1280:G1280"/>
    <mergeCell ref="J1280:M1280"/>
    <mergeCell ref="D1281:G1281"/>
    <mergeCell ref="J1281:M1281"/>
    <mergeCell ref="D1282:F1282"/>
    <mergeCell ref="I1282:L1282"/>
    <mergeCell ref="D1276:H1276"/>
    <mergeCell ref="I1276:J1276"/>
    <mergeCell ref="K1276:M1276"/>
    <mergeCell ref="O1276:Q1276"/>
    <mergeCell ref="S1276:U1276"/>
    <mergeCell ref="D1279:H1279"/>
    <mergeCell ref="I1279:J1279"/>
    <mergeCell ref="K1279:M1279"/>
    <mergeCell ref="O1279:Q1279"/>
    <mergeCell ref="D1270:H1270"/>
    <mergeCell ref="I1270:J1270"/>
    <mergeCell ref="K1270:M1270"/>
    <mergeCell ref="O1270:Q1270"/>
    <mergeCell ref="S1270:U1270"/>
    <mergeCell ref="D1273:H1273"/>
    <mergeCell ref="I1273:J1273"/>
    <mergeCell ref="K1273:M1273"/>
    <mergeCell ref="O1273:Q1273"/>
    <mergeCell ref="S1273:U1273"/>
    <mergeCell ref="D1264:H1264"/>
    <mergeCell ref="I1264:J1264"/>
    <mergeCell ref="K1264:M1264"/>
    <mergeCell ref="O1264:Q1264"/>
    <mergeCell ref="D1267:H1267"/>
    <mergeCell ref="I1267:J1267"/>
    <mergeCell ref="K1267:M1267"/>
    <mergeCell ref="O1267:Q1267"/>
    <mergeCell ref="D1258:H1258"/>
    <mergeCell ref="I1258:J1258"/>
    <mergeCell ref="K1258:M1258"/>
    <mergeCell ref="O1258:Q1258"/>
    <mergeCell ref="S1258:U1258"/>
    <mergeCell ref="D1261:H1261"/>
    <mergeCell ref="I1261:J1261"/>
    <mergeCell ref="K1261:M1261"/>
    <mergeCell ref="O1261:Q1261"/>
    <mergeCell ref="S1261:U1261"/>
    <mergeCell ref="N1249:V1249"/>
    <mergeCell ref="D1252:H1252"/>
    <mergeCell ref="I1252:J1252"/>
    <mergeCell ref="K1252:M1252"/>
    <mergeCell ref="O1252:Q1252"/>
    <mergeCell ref="D1255:H1255"/>
    <mergeCell ref="I1255:J1255"/>
    <mergeCell ref="K1255:M1255"/>
    <mergeCell ref="O1255:Q1255"/>
    <mergeCell ref="D1247:G1247"/>
    <mergeCell ref="J1247:M1247"/>
    <mergeCell ref="D1248:G1248"/>
    <mergeCell ref="J1248:M1248"/>
    <mergeCell ref="D1249:F1249"/>
    <mergeCell ref="I1249:L1249"/>
    <mergeCell ref="D1242:G1242"/>
    <mergeCell ref="J1242:M1242"/>
    <mergeCell ref="D1243:F1243"/>
    <mergeCell ref="I1243:L1243"/>
    <mergeCell ref="N1243:V1243"/>
    <mergeCell ref="D1246:H1246"/>
    <mergeCell ref="I1246:J1246"/>
    <mergeCell ref="K1246:M1246"/>
    <mergeCell ref="O1246:Q1246"/>
    <mergeCell ref="N1237:V1237"/>
    <mergeCell ref="D1240:H1240"/>
    <mergeCell ref="I1240:J1240"/>
    <mergeCell ref="K1240:M1240"/>
    <mergeCell ref="O1240:Q1240"/>
    <mergeCell ref="D1241:G1241"/>
    <mergeCell ref="J1241:M1241"/>
    <mergeCell ref="D1235:G1235"/>
    <mergeCell ref="J1235:M1235"/>
    <mergeCell ref="D1236:G1236"/>
    <mergeCell ref="J1236:M1236"/>
    <mergeCell ref="D1237:F1237"/>
    <mergeCell ref="I1237:L1237"/>
    <mergeCell ref="D1230:G1230"/>
    <mergeCell ref="J1230:M1230"/>
    <mergeCell ref="D1231:F1231"/>
    <mergeCell ref="I1231:L1231"/>
    <mergeCell ref="N1231:V1231"/>
    <mergeCell ref="D1234:H1234"/>
    <mergeCell ref="I1234:J1234"/>
    <mergeCell ref="K1234:M1234"/>
    <mergeCell ref="O1234:Q1234"/>
    <mergeCell ref="S1234:U1234"/>
    <mergeCell ref="D1228:H1228"/>
    <mergeCell ref="I1228:J1228"/>
    <mergeCell ref="K1228:M1228"/>
    <mergeCell ref="O1228:Q1228"/>
    <mergeCell ref="S1228:U1228"/>
    <mergeCell ref="D1229:G1229"/>
    <mergeCell ref="J1229:M1229"/>
    <mergeCell ref="D1221:G1221"/>
    <mergeCell ref="J1221:M1221"/>
    <mergeCell ref="D1222:F1222"/>
    <mergeCell ref="I1222:L1222"/>
    <mergeCell ref="N1222:V1222"/>
    <mergeCell ref="D1225:H1225"/>
    <mergeCell ref="I1225:J1225"/>
    <mergeCell ref="K1225:M1225"/>
    <mergeCell ref="O1225:Q1225"/>
    <mergeCell ref="S1225:U1225"/>
    <mergeCell ref="N1216:V1216"/>
    <mergeCell ref="D1219:H1219"/>
    <mergeCell ref="I1219:J1219"/>
    <mergeCell ref="K1219:M1219"/>
    <mergeCell ref="O1219:Q1219"/>
    <mergeCell ref="D1220:G1220"/>
    <mergeCell ref="J1220:M1220"/>
    <mergeCell ref="D1214:G1214"/>
    <mergeCell ref="J1214:M1214"/>
    <mergeCell ref="D1215:G1215"/>
    <mergeCell ref="J1215:M1215"/>
    <mergeCell ref="D1216:F1216"/>
    <mergeCell ref="I1216:L1216"/>
    <mergeCell ref="D1210:F1210"/>
    <mergeCell ref="I1210:L1210"/>
    <mergeCell ref="N1210:V1210"/>
    <mergeCell ref="D1213:H1213"/>
    <mergeCell ref="I1213:J1213"/>
    <mergeCell ref="K1213:M1213"/>
    <mergeCell ref="O1213:Q1213"/>
    <mergeCell ref="D1206:F1206"/>
    <mergeCell ref="I1206:L1206"/>
    <mergeCell ref="N1206:V1206"/>
    <mergeCell ref="D1209:H1209"/>
    <mergeCell ref="I1209:J1209"/>
    <mergeCell ref="K1209:M1209"/>
    <mergeCell ref="O1209:Q1209"/>
    <mergeCell ref="D1202:H1202"/>
    <mergeCell ref="I1202:J1202"/>
    <mergeCell ref="K1202:M1202"/>
    <mergeCell ref="O1202:Q1202"/>
    <mergeCell ref="S1202:U1202"/>
    <mergeCell ref="D1205:H1205"/>
    <mergeCell ref="I1205:J1205"/>
    <mergeCell ref="K1205:M1205"/>
    <mergeCell ref="O1205:Q1205"/>
    <mergeCell ref="S1205:U1205"/>
    <mergeCell ref="D1196:H1196"/>
    <mergeCell ref="I1196:J1196"/>
    <mergeCell ref="K1196:M1196"/>
    <mergeCell ref="O1196:Q1196"/>
    <mergeCell ref="S1196:U1196"/>
    <mergeCell ref="D1199:H1199"/>
    <mergeCell ref="I1199:J1199"/>
    <mergeCell ref="K1199:M1199"/>
    <mergeCell ref="O1199:Q1199"/>
    <mergeCell ref="S1199:U1199"/>
    <mergeCell ref="N1190:V1190"/>
    <mergeCell ref="D1193:H1193"/>
    <mergeCell ref="I1193:J1193"/>
    <mergeCell ref="K1193:M1193"/>
    <mergeCell ref="O1193:Q1193"/>
    <mergeCell ref="S1193:U1193"/>
    <mergeCell ref="D1188:G1188"/>
    <mergeCell ref="J1188:M1188"/>
    <mergeCell ref="D1189:G1189"/>
    <mergeCell ref="J1189:M1189"/>
    <mergeCell ref="D1190:F1190"/>
    <mergeCell ref="I1190:L1190"/>
    <mergeCell ref="D1183:G1183"/>
    <mergeCell ref="J1183:M1183"/>
    <mergeCell ref="D1184:F1184"/>
    <mergeCell ref="I1184:L1184"/>
    <mergeCell ref="N1184:V1184"/>
    <mergeCell ref="D1187:H1187"/>
    <mergeCell ref="I1187:J1187"/>
    <mergeCell ref="K1187:M1187"/>
    <mergeCell ref="O1187:Q1187"/>
    <mergeCell ref="S1187:U1187"/>
    <mergeCell ref="N1178:V1178"/>
    <mergeCell ref="D1181:H1181"/>
    <mergeCell ref="I1181:J1181"/>
    <mergeCell ref="K1181:M1181"/>
    <mergeCell ref="O1181:Q1181"/>
    <mergeCell ref="D1182:G1182"/>
    <mergeCell ref="J1182:M1182"/>
    <mergeCell ref="D1176:G1176"/>
    <mergeCell ref="J1176:M1176"/>
    <mergeCell ref="D1177:G1177"/>
    <mergeCell ref="J1177:M1177"/>
    <mergeCell ref="D1178:F1178"/>
    <mergeCell ref="I1178:L1178"/>
    <mergeCell ref="D1171:G1171"/>
    <mergeCell ref="J1171:M1171"/>
    <mergeCell ref="D1172:F1172"/>
    <mergeCell ref="I1172:L1172"/>
    <mergeCell ref="N1172:V1172"/>
    <mergeCell ref="D1175:H1175"/>
    <mergeCell ref="I1175:J1175"/>
    <mergeCell ref="K1175:M1175"/>
    <mergeCell ref="O1175:Q1175"/>
    <mergeCell ref="N1166:V1166"/>
    <mergeCell ref="D1169:H1169"/>
    <mergeCell ref="I1169:J1169"/>
    <mergeCell ref="K1169:M1169"/>
    <mergeCell ref="O1169:Q1169"/>
    <mergeCell ref="D1170:G1170"/>
    <mergeCell ref="J1170:M1170"/>
    <mergeCell ref="D1164:G1164"/>
    <mergeCell ref="J1164:M1164"/>
    <mergeCell ref="D1165:G1165"/>
    <mergeCell ref="J1165:M1165"/>
    <mergeCell ref="D1166:F1166"/>
    <mergeCell ref="I1166:L1166"/>
    <mergeCell ref="D1159:G1159"/>
    <mergeCell ref="J1159:M1159"/>
    <mergeCell ref="D1160:F1160"/>
    <mergeCell ref="I1160:L1160"/>
    <mergeCell ref="N1160:V1160"/>
    <mergeCell ref="D1163:H1163"/>
    <mergeCell ref="I1163:J1163"/>
    <mergeCell ref="K1163:M1163"/>
    <mergeCell ref="O1163:Q1163"/>
    <mergeCell ref="D1157:H1157"/>
    <mergeCell ref="I1157:J1157"/>
    <mergeCell ref="K1157:M1157"/>
    <mergeCell ref="O1157:Q1157"/>
    <mergeCell ref="D1158:G1158"/>
    <mergeCell ref="J1158:M1158"/>
    <mergeCell ref="D1151:H1151"/>
    <mergeCell ref="I1151:J1151"/>
    <mergeCell ref="K1151:M1151"/>
    <mergeCell ref="O1151:Q1151"/>
    <mergeCell ref="D1154:H1154"/>
    <mergeCell ref="I1154:J1154"/>
    <mergeCell ref="K1154:M1154"/>
    <mergeCell ref="O1154:Q1154"/>
    <mergeCell ref="D1145:H1145"/>
    <mergeCell ref="I1145:J1145"/>
    <mergeCell ref="K1145:M1145"/>
    <mergeCell ref="O1145:Q1145"/>
    <mergeCell ref="D1148:H1148"/>
    <mergeCell ref="I1148:J1148"/>
    <mergeCell ref="K1148:M1148"/>
    <mergeCell ref="O1148:Q1148"/>
    <mergeCell ref="D1139:H1139"/>
    <mergeCell ref="I1139:J1139"/>
    <mergeCell ref="K1139:M1139"/>
    <mergeCell ref="O1139:Q1139"/>
    <mergeCell ref="S1139:U1139"/>
    <mergeCell ref="D1142:H1142"/>
    <mergeCell ref="I1142:J1142"/>
    <mergeCell ref="K1142:M1142"/>
    <mergeCell ref="O1142:Q1142"/>
    <mergeCell ref="D1133:H1133"/>
    <mergeCell ref="I1133:J1133"/>
    <mergeCell ref="K1133:M1133"/>
    <mergeCell ref="O1133:Q1133"/>
    <mergeCell ref="S1133:U1133"/>
    <mergeCell ref="D1136:H1136"/>
    <mergeCell ref="I1136:J1136"/>
    <mergeCell ref="K1136:M1136"/>
    <mergeCell ref="O1136:Q1136"/>
    <mergeCell ref="S1136:U1136"/>
    <mergeCell ref="D1127:H1127"/>
    <mergeCell ref="I1127:J1127"/>
    <mergeCell ref="K1127:M1127"/>
    <mergeCell ref="O1127:Q1127"/>
    <mergeCell ref="S1127:U1127"/>
    <mergeCell ref="D1130:H1130"/>
    <mergeCell ref="I1130:J1130"/>
    <mergeCell ref="K1130:M1130"/>
    <mergeCell ref="O1130:Q1130"/>
    <mergeCell ref="S1130:U1130"/>
    <mergeCell ref="D1121:H1121"/>
    <mergeCell ref="I1121:J1121"/>
    <mergeCell ref="K1121:M1121"/>
    <mergeCell ref="O1121:Q1121"/>
    <mergeCell ref="S1121:U1121"/>
    <mergeCell ref="D1124:H1124"/>
    <mergeCell ref="I1124:J1124"/>
    <mergeCell ref="K1124:M1124"/>
    <mergeCell ref="O1124:Q1124"/>
    <mergeCell ref="S1124:U1124"/>
    <mergeCell ref="D1115:F1115"/>
    <mergeCell ref="I1115:L1115"/>
    <mergeCell ref="N1115:V1115"/>
    <mergeCell ref="D1118:H1118"/>
    <mergeCell ref="I1118:J1118"/>
    <mergeCell ref="K1118:M1118"/>
    <mergeCell ref="O1118:Q1118"/>
    <mergeCell ref="S1118:U1118"/>
    <mergeCell ref="D1111:H1111"/>
    <mergeCell ref="I1111:J1111"/>
    <mergeCell ref="K1111:M1111"/>
    <mergeCell ref="O1111:Q1111"/>
    <mergeCell ref="S1111:U1111"/>
    <mergeCell ref="D1114:H1114"/>
    <mergeCell ref="I1114:J1114"/>
    <mergeCell ref="K1114:M1114"/>
    <mergeCell ref="O1114:Q1114"/>
    <mergeCell ref="D1105:H1105"/>
    <mergeCell ref="I1105:J1105"/>
    <mergeCell ref="K1105:M1105"/>
    <mergeCell ref="O1105:Q1105"/>
    <mergeCell ref="S1105:U1105"/>
    <mergeCell ref="D1108:H1108"/>
    <mergeCell ref="I1108:J1108"/>
    <mergeCell ref="K1108:M1108"/>
    <mergeCell ref="O1108:Q1108"/>
    <mergeCell ref="S1108:U1108"/>
    <mergeCell ref="D1099:H1099"/>
    <mergeCell ref="I1099:J1099"/>
    <mergeCell ref="K1099:M1099"/>
    <mergeCell ref="O1099:Q1099"/>
    <mergeCell ref="S1099:U1099"/>
    <mergeCell ref="D1102:H1102"/>
    <mergeCell ref="I1102:J1102"/>
    <mergeCell ref="K1102:M1102"/>
    <mergeCell ref="O1102:Q1102"/>
    <mergeCell ref="S1102:U1102"/>
    <mergeCell ref="D1093:H1093"/>
    <mergeCell ref="I1093:J1093"/>
    <mergeCell ref="K1093:M1093"/>
    <mergeCell ref="O1093:Q1093"/>
    <mergeCell ref="S1093:U1093"/>
    <mergeCell ref="D1096:H1096"/>
    <mergeCell ref="I1096:J1096"/>
    <mergeCell ref="K1096:M1096"/>
    <mergeCell ref="O1096:Q1096"/>
    <mergeCell ref="S1096:U1096"/>
    <mergeCell ref="D1087:H1087"/>
    <mergeCell ref="I1087:J1087"/>
    <mergeCell ref="K1087:M1087"/>
    <mergeCell ref="O1087:Q1087"/>
    <mergeCell ref="S1087:U1087"/>
    <mergeCell ref="D1090:H1090"/>
    <mergeCell ref="I1090:J1090"/>
    <mergeCell ref="K1090:M1090"/>
    <mergeCell ref="O1090:Q1090"/>
    <mergeCell ref="S1090:U1090"/>
    <mergeCell ref="D1081:H1081"/>
    <mergeCell ref="I1081:J1081"/>
    <mergeCell ref="K1081:M1081"/>
    <mergeCell ref="O1081:Q1081"/>
    <mergeCell ref="S1081:U1081"/>
    <mergeCell ref="D1084:H1084"/>
    <mergeCell ref="I1084:J1084"/>
    <mergeCell ref="K1084:M1084"/>
    <mergeCell ref="O1084:Q1084"/>
    <mergeCell ref="S1084:U1084"/>
    <mergeCell ref="D1075:H1075"/>
    <mergeCell ref="I1075:J1075"/>
    <mergeCell ref="K1075:M1075"/>
    <mergeCell ref="O1075:Q1075"/>
    <mergeCell ref="S1075:U1075"/>
    <mergeCell ref="D1078:H1078"/>
    <mergeCell ref="I1078:J1078"/>
    <mergeCell ref="K1078:M1078"/>
    <mergeCell ref="O1078:Q1078"/>
    <mergeCell ref="S1078:U1078"/>
    <mergeCell ref="D1069:H1069"/>
    <mergeCell ref="I1069:J1069"/>
    <mergeCell ref="K1069:M1069"/>
    <mergeCell ref="O1069:Q1069"/>
    <mergeCell ref="S1069:U1069"/>
    <mergeCell ref="D1072:H1072"/>
    <mergeCell ref="I1072:J1072"/>
    <mergeCell ref="K1072:M1072"/>
    <mergeCell ref="O1072:Q1072"/>
    <mergeCell ref="S1072:U1072"/>
    <mergeCell ref="D1063:H1063"/>
    <mergeCell ref="I1063:J1063"/>
    <mergeCell ref="K1063:M1063"/>
    <mergeCell ref="O1063:Q1063"/>
    <mergeCell ref="S1063:U1063"/>
    <mergeCell ref="D1066:H1066"/>
    <mergeCell ref="I1066:J1066"/>
    <mergeCell ref="K1066:M1066"/>
    <mergeCell ref="O1066:Q1066"/>
    <mergeCell ref="S1066:U1066"/>
    <mergeCell ref="D1057:H1057"/>
    <mergeCell ref="I1057:J1057"/>
    <mergeCell ref="K1057:M1057"/>
    <mergeCell ref="O1057:Q1057"/>
    <mergeCell ref="S1057:U1057"/>
    <mergeCell ref="D1060:H1060"/>
    <mergeCell ref="I1060:J1060"/>
    <mergeCell ref="K1060:M1060"/>
    <mergeCell ref="O1060:Q1060"/>
    <mergeCell ref="S1060:U1060"/>
    <mergeCell ref="D1051:H1051"/>
    <mergeCell ref="I1051:J1051"/>
    <mergeCell ref="K1051:M1051"/>
    <mergeCell ref="O1051:Q1051"/>
    <mergeCell ref="S1051:U1051"/>
    <mergeCell ref="D1054:H1054"/>
    <mergeCell ref="I1054:J1054"/>
    <mergeCell ref="K1054:M1054"/>
    <mergeCell ref="O1054:Q1054"/>
    <mergeCell ref="S1054:U1054"/>
    <mergeCell ref="D1045:H1045"/>
    <mergeCell ref="I1045:J1045"/>
    <mergeCell ref="K1045:M1045"/>
    <mergeCell ref="O1045:Q1045"/>
    <mergeCell ref="S1045:U1045"/>
    <mergeCell ref="D1048:H1048"/>
    <mergeCell ref="I1048:J1048"/>
    <mergeCell ref="K1048:M1048"/>
    <mergeCell ref="O1048:Q1048"/>
    <mergeCell ref="S1048:U1048"/>
    <mergeCell ref="D1039:H1039"/>
    <mergeCell ref="I1039:J1039"/>
    <mergeCell ref="K1039:M1039"/>
    <mergeCell ref="O1039:Q1039"/>
    <mergeCell ref="S1039:U1039"/>
    <mergeCell ref="D1042:H1042"/>
    <mergeCell ref="I1042:J1042"/>
    <mergeCell ref="K1042:M1042"/>
    <mergeCell ref="O1042:Q1042"/>
    <mergeCell ref="S1042:U1042"/>
    <mergeCell ref="D1033:H1033"/>
    <mergeCell ref="I1033:J1033"/>
    <mergeCell ref="K1033:M1033"/>
    <mergeCell ref="O1033:Q1033"/>
    <mergeCell ref="S1033:U1033"/>
    <mergeCell ref="D1036:H1036"/>
    <mergeCell ref="I1036:J1036"/>
    <mergeCell ref="K1036:M1036"/>
    <mergeCell ref="O1036:Q1036"/>
    <mergeCell ref="S1036:U1036"/>
    <mergeCell ref="D1027:H1027"/>
    <mergeCell ref="I1027:J1027"/>
    <mergeCell ref="K1027:M1027"/>
    <mergeCell ref="O1027:Q1027"/>
    <mergeCell ref="S1027:U1027"/>
    <mergeCell ref="D1030:H1030"/>
    <mergeCell ref="I1030:J1030"/>
    <mergeCell ref="K1030:M1030"/>
    <mergeCell ref="O1030:Q1030"/>
    <mergeCell ref="S1030:U1030"/>
    <mergeCell ref="D1021:H1021"/>
    <mergeCell ref="I1021:J1021"/>
    <mergeCell ref="K1021:M1021"/>
    <mergeCell ref="O1021:Q1021"/>
    <mergeCell ref="S1021:U1021"/>
    <mergeCell ref="D1024:H1024"/>
    <mergeCell ref="I1024:J1024"/>
    <mergeCell ref="K1024:M1024"/>
    <mergeCell ref="O1024:Q1024"/>
    <mergeCell ref="S1024:U1024"/>
    <mergeCell ref="D1015:H1015"/>
    <mergeCell ref="I1015:J1015"/>
    <mergeCell ref="K1015:M1015"/>
    <mergeCell ref="O1015:Q1015"/>
    <mergeCell ref="S1015:U1015"/>
    <mergeCell ref="D1018:H1018"/>
    <mergeCell ref="I1018:J1018"/>
    <mergeCell ref="K1018:M1018"/>
    <mergeCell ref="O1018:Q1018"/>
    <mergeCell ref="S1018:U1018"/>
    <mergeCell ref="D1009:H1009"/>
    <mergeCell ref="I1009:J1009"/>
    <mergeCell ref="K1009:M1009"/>
    <mergeCell ref="O1009:Q1009"/>
    <mergeCell ref="S1009:U1009"/>
    <mergeCell ref="D1012:H1012"/>
    <mergeCell ref="I1012:J1012"/>
    <mergeCell ref="K1012:M1012"/>
    <mergeCell ref="O1012:Q1012"/>
    <mergeCell ref="S1012:U1012"/>
    <mergeCell ref="D1003:H1003"/>
    <mergeCell ref="I1003:J1003"/>
    <mergeCell ref="K1003:M1003"/>
    <mergeCell ref="O1003:Q1003"/>
    <mergeCell ref="S1003:U1003"/>
    <mergeCell ref="D1006:H1006"/>
    <mergeCell ref="I1006:J1006"/>
    <mergeCell ref="K1006:M1006"/>
    <mergeCell ref="O1006:Q1006"/>
    <mergeCell ref="S1006:U1006"/>
    <mergeCell ref="D997:H997"/>
    <mergeCell ref="I997:J997"/>
    <mergeCell ref="K997:M997"/>
    <mergeCell ref="O997:Q997"/>
    <mergeCell ref="S997:U997"/>
    <mergeCell ref="D1000:H1000"/>
    <mergeCell ref="I1000:J1000"/>
    <mergeCell ref="K1000:M1000"/>
    <mergeCell ref="O1000:Q1000"/>
    <mergeCell ref="S1000:U1000"/>
    <mergeCell ref="D991:H991"/>
    <mergeCell ref="I991:J991"/>
    <mergeCell ref="K991:M991"/>
    <mergeCell ref="O991:Q991"/>
    <mergeCell ref="S991:U991"/>
    <mergeCell ref="D994:H994"/>
    <mergeCell ref="I994:J994"/>
    <mergeCell ref="K994:M994"/>
    <mergeCell ref="O994:Q994"/>
    <mergeCell ref="S994:U994"/>
    <mergeCell ref="D985:H985"/>
    <mergeCell ref="I985:J985"/>
    <mergeCell ref="K985:M985"/>
    <mergeCell ref="O985:Q985"/>
    <mergeCell ref="S985:U985"/>
    <mergeCell ref="D988:H988"/>
    <mergeCell ref="I988:J988"/>
    <mergeCell ref="K988:M988"/>
    <mergeCell ref="O988:Q988"/>
    <mergeCell ref="S988:U988"/>
    <mergeCell ref="D979:H979"/>
    <mergeCell ref="I979:J979"/>
    <mergeCell ref="K979:M979"/>
    <mergeCell ref="O979:Q979"/>
    <mergeCell ref="S979:U979"/>
    <mergeCell ref="D982:H982"/>
    <mergeCell ref="I982:J982"/>
    <mergeCell ref="K982:M982"/>
    <mergeCell ref="O982:Q982"/>
    <mergeCell ref="S982:U982"/>
    <mergeCell ref="D973:H973"/>
    <mergeCell ref="I973:J973"/>
    <mergeCell ref="K973:M973"/>
    <mergeCell ref="O973:Q973"/>
    <mergeCell ref="S973:U973"/>
    <mergeCell ref="D976:H976"/>
    <mergeCell ref="I976:J976"/>
    <mergeCell ref="K976:M976"/>
    <mergeCell ref="O976:Q976"/>
    <mergeCell ref="S976:U976"/>
    <mergeCell ref="D967:H967"/>
    <mergeCell ref="I967:J967"/>
    <mergeCell ref="K967:M967"/>
    <mergeCell ref="O967:Q967"/>
    <mergeCell ref="S967:U967"/>
    <mergeCell ref="D970:H970"/>
    <mergeCell ref="I970:J970"/>
    <mergeCell ref="K970:M970"/>
    <mergeCell ref="O970:Q970"/>
    <mergeCell ref="S970:U970"/>
    <mergeCell ref="D961:H961"/>
    <mergeCell ref="I961:J961"/>
    <mergeCell ref="K961:M961"/>
    <mergeCell ref="O961:Q961"/>
    <mergeCell ref="S961:U961"/>
    <mergeCell ref="D964:H964"/>
    <mergeCell ref="I964:J964"/>
    <mergeCell ref="K964:M964"/>
    <mergeCell ref="O964:Q964"/>
    <mergeCell ref="S964:U964"/>
    <mergeCell ref="D955:H955"/>
    <mergeCell ref="I955:J955"/>
    <mergeCell ref="K955:M955"/>
    <mergeCell ref="O955:Q955"/>
    <mergeCell ref="S955:U955"/>
    <mergeCell ref="D958:H958"/>
    <mergeCell ref="I958:J958"/>
    <mergeCell ref="K958:M958"/>
    <mergeCell ref="O958:Q958"/>
    <mergeCell ref="S958:U958"/>
    <mergeCell ref="D949:H949"/>
    <mergeCell ref="I949:J949"/>
    <mergeCell ref="K949:M949"/>
    <mergeCell ref="O949:Q949"/>
    <mergeCell ref="S949:U949"/>
    <mergeCell ref="D952:H952"/>
    <mergeCell ref="I952:J952"/>
    <mergeCell ref="K952:M952"/>
    <mergeCell ref="O952:Q952"/>
    <mergeCell ref="S952:U952"/>
    <mergeCell ref="N943:V943"/>
    <mergeCell ref="D946:H946"/>
    <mergeCell ref="I946:J946"/>
    <mergeCell ref="K946:M946"/>
    <mergeCell ref="O946:Q946"/>
    <mergeCell ref="S946:U946"/>
    <mergeCell ref="D941:G941"/>
    <mergeCell ref="J941:M941"/>
    <mergeCell ref="D942:G942"/>
    <mergeCell ref="J942:M942"/>
    <mergeCell ref="D943:F943"/>
    <mergeCell ref="I943:L943"/>
    <mergeCell ref="D939:H939"/>
    <mergeCell ref="I939:J939"/>
    <mergeCell ref="K939:M939"/>
    <mergeCell ref="O939:Q939"/>
    <mergeCell ref="S939:U939"/>
    <mergeCell ref="D940:H940"/>
    <mergeCell ref="I940:J940"/>
    <mergeCell ref="K940:M940"/>
    <mergeCell ref="O940:Q940"/>
    <mergeCell ref="S940:U940"/>
    <mergeCell ref="N934:V934"/>
    <mergeCell ref="D937:H937"/>
    <mergeCell ref="I937:J937"/>
    <mergeCell ref="K937:M937"/>
    <mergeCell ref="O937:Q937"/>
    <mergeCell ref="D938:H938"/>
    <mergeCell ref="I938:J938"/>
    <mergeCell ref="K938:M938"/>
    <mergeCell ref="O938:Q938"/>
    <mergeCell ref="S938:U938"/>
    <mergeCell ref="D932:G932"/>
    <mergeCell ref="J932:M932"/>
    <mergeCell ref="D933:G933"/>
    <mergeCell ref="J933:M933"/>
    <mergeCell ref="D934:F934"/>
    <mergeCell ref="I934:L934"/>
    <mergeCell ref="D930:H930"/>
    <mergeCell ref="I930:J930"/>
    <mergeCell ref="K930:M930"/>
    <mergeCell ref="O930:Q930"/>
    <mergeCell ref="S930:U930"/>
    <mergeCell ref="D931:H931"/>
    <mergeCell ref="I931:J931"/>
    <mergeCell ref="K931:M931"/>
    <mergeCell ref="O931:Q931"/>
    <mergeCell ref="S931:U931"/>
    <mergeCell ref="S928:U928"/>
    <mergeCell ref="D929:H929"/>
    <mergeCell ref="I929:J929"/>
    <mergeCell ref="K929:M929"/>
    <mergeCell ref="O929:Q929"/>
    <mergeCell ref="S929:U929"/>
    <mergeCell ref="D927:H927"/>
    <mergeCell ref="I927:J927"/>
    <mergeCell ref="K927:M927"/>
    <mergeCell ref="O927:Q927"/>
    <mergeCell ref="D928:H928"/>
    <mergeCell ref="I928:J928"/>
    <mergeCell ref="K928:M928"/>
    <mergeCell ref="O928:Q928"/>
    <mergeCell ref="D922:G922"/>
    <mergeCell ref="J922:M922"/>
    <mergeCell ref="D923:F923"/>
    <mergeCell ref="I923:L923"/>
    <mergeCell ref="N923:V923"/>
    <mergeCell ref="D924:F924"/>
    <mergeCell ref="I924:L924"/>
    <mergeCell ref="N924:V924"/>
    <mergeCell ref="D920:H920"/>
    <mergeCell ref="I920:J920"/>
    <mergeCell ref="K920:M920"/>
    <mergeCell ref="O920:Q920"/>
    <mergeCell ref="S920:U920"/>
    <mergeCell ref="D921:G921"/>
    <mergeCell ref="J921:M921"/>
    <mergeCell ref="D916:F916"/>
    <mergeCell ref="I916:L916"/>
    <mergeCell ref="N916:V916"/>
    <mergeCell ref="D919:H919"/>
    <mergeCell ref="I919:J919"/>
    <mergeCell ref="K919:M919"/>
    <mergeCell ref="O919:Q919"/>
    <mergeCell ref="S919:U919"/>
    <mergeCell ref="D912:F912"/>
    <mergeCell ref="I912:L912"/>
    <mergeCell ref="N912:V912"/>
    <mergeCell ref="D915:H915"/>
    <mergeCell ref="I915:J915"/>
    <mergeCell ref="K915:M915"/>
    <mergeCell ref="O915:Q915"/>
    <mergeCell ref="S915:U915"/>
    <mergeCell ref="D908:F908"/>
    <mergeCell ref="I908:L908"/>
    <mergeCell ref="N908:V908"/>
    <mergeCell ref="D911:H911"/>
    <mergeCell ref="I911:J911"/>
    <mergeCell ref="K911:M911"/>
    <mergeCell ref="O911:Q911"/>
    <mergeCell ref="S911:U911"/>
    <mergeCell ref="D904:F904"/>
    <mergeCell ref="I904:L904"/>
    <mergeCell ref="N904:V904"/>
    <mergeCell ref="D907:H907"/>
    <mergeCell ref="I907:J907"/>
    <mergeCell ref="K907:M907"/>
    <mergeCell ref="O907:Q907"/>
    <mergeCell ref="S907:U907"/>
    <mergeCell ref="O899:Q899"/>
    <mergeCell ref="D900:F900"/>
    <mergeCell ref="I900:L900"/>
    <mergeCell ref="N900:V900"/>
    <mergeCell ref="D903:H903"/>
    <mergeCell ref="I903:J903"/>
    <mergeCell ref="K903:M903"/>
    <mergeCell ref="O903:Q903"/>
    <mergeCell ref="S903:U903"/>
    <mergeCell ref="D895:G895"/>
    <mergeCell ref="J895:M895"/>
    <mergeCell ref="D896:G896"/>
    <mergeCell ref="J896:M896"/>
    <mergeCell ref="D899:H899"/>
    <mergeCell ref="I899:J899"/>
    <mergeCell ref="K899:M899"/>
    <mergeCell ref="D891:H891"/>
    <mergeCell ref="I891:J891"/>
    <mergeCell ref="K891:M891"/>
    <mergeCell ref="O891:Q891"/>
    <mergeCell ref="D894:H894"/>
    <mergeCell ref="I894:J894"/>
    <mergeCell ref="K894:M894"/>
    <mergeCell ref="O894:Q894"/>
    <mergeCell ref="D885:H885"/>
    <mergeCell ref="I885:J885"/>
    <mergeCell ref="K885:M885"/>
    <mergeCell ref="O885:Q885"/>
    <mergeCell ref="S885:U885"/>
    <mergeCell ref="D888:H888"/>
    <mergeCell ref="I888:J888"/>
    <mergeCell ref="K888:M888"/>
    <mergeCell ref="O888:Q888"/>
    <mergeCell ref="S888:U888"/>
    <mergeCell ref="D878:G878"/>
    <mergeCell ref="J878:M878"/>
    <mergeCell ref="D879:F879"/>
    <mergeCell ref="I879:L879"/>
    <mergeCell ref="N879:V879"/>
    <mergeCell ref="D882:H882"/>
    <mergeCell ref="I882:J882"/>
    <mergeCell ref="K882:M882"/>
    <mergeCell ref="O882:Q882"/>
    <mergeCell ref="S882:U882"/>
    <mergeCell ref="N873:V873"/>
    <mergeCell ref="D876:H876"/>
    <mergeCell ref="I876:J876"/>
    <mergeCell ref="K876:M876"/>
    <mergeCell ref="O876:Q876"/>
    <mergeCell ref="D877:G877"/>
    <mergeCell ref="J877:M877"/>
    <mergeCell ref="D871:G871"/>
    <mergeCell ref="J871:M871"/>
    <mergeCell ref="D872:G872"/>
    <mergeCell ref="J872:M872"/>
    <mergeCell ref="D873:F873"/>
    <mergeCell ref="I873:L873"/>
    <mergeCell ref="D866:G866"/>
    <mergeCell ref="J866:M866"/>
    <mergeCell ref="D867:F867"/>
    <mergeCell ref="I867:L867"/>
    <mergeCell ref="N867:V867"/>
    <mergeCell ref="D870:H870"/>
    <mergeCell ref="I870:J870"/>
    <mergeCell ref="K870:M870"/>
    <mergeCell ref="O870:Q870"/>
    <mergeCell ref="N861:V861"/>
    <mergeCell ref="D864:H864"/>
    <mergeCell ref="I864:J864"/>
    <mergeCell ref="K864:M864"/>
    <mergeCell ref="O864:Q864"/>
    <mergeCell ref="D865:G865"/>
    <mergeCell ref="J865:M865"/>
    <mergeCell ref="D859:G859"/>
    <mergeCell ref="J859:M859"/>
    <mergeCell ref="D860:G860"/>
    <mergeCell ref="J860:M860"/>
    <mergeCell ref="D861:F861"/>
    <mergeCell ref="I861:L861"/>
    <mergeCell ref="D854:G854"/>
    <mergeCell ref="J854:M854"/>
    <mergeCell ref="D855:F855"/>
    <mergeCell ref="I855:L855"/>
    <mergeCell ref="N855:V855"/>
    <mergeCell ref="D858:H858"/>
    <mergeCell ref="I858:J858"/>
    <mergeCell ref="K858:M858"/>
    <mergeCell ref="O858:Q858"/>
    <mergeCell ref="N849:V849"/>
    <mergeCell ref="D852:H852"/>
    <mergeCell ref="I852:J852"/>
    <mergeCell ref="K852:M852"/>
    <mergeCell ref="O852:Q852"/>
    <mergeCell ref="D853:G853"/>
    <mergeCell ref="J853:M853"/>
    <mergeCell ref="D847:G847"/>
    <mergeCell ref="J847:M847"/>
    <mergeCell ref="D848:G848"/>
    <mergeCell ref="J848:M848"/>
    <mergeCell ref="D849:F849"/>
    <mergeCell ref="I849:L849"/>
    <mergeCell ref="D842:G842"/>
    <mergeCell ref="J842:M842"/>
    <mergeCell ref="D843:F843"/>
    <mergeCell ref="I843:L843"/>
    <mergeCell ref="N843:V843"/>
    <mergeCell ref="D846:H846"/>
    <mergeCell ref="I846:J846"/>
    <mergeCell ref="K846:M846"/>
    <mergeCell ref="O846:Q846"/>
    <mergeCell ref="N837:V837"/>
    <mergeCell ref="D840:H840"/>
    <mergeCell ref="I840:J840"/>
    <mergeCell ref="K840:M840"/>
    <mergeCell ref="O840:Q840"/>
    <mergeCell ref="D841:G841"/>
    <mergeCell ref="J841:M841"/>
    <mergeCell ref="D835:G835"/>
    <mergeCell ref="J835:M835"/>
    <mergeCell ref="D836:G836"/>
    <mergeCell ref="J836:M836"/>
    <mergeCell ref="D837:F837"/>
    <mergeCell ref="I837:L837"/>
    <mergeCell ref="D830:G830"/>
    <mergeCell ref="J830:M830"/>
    <mergeCell ref="D831:F831"/>
    <mergeCell ref="I831:L831"/>
    <mergeCell ref="N831:V831"/>
    <mergeCell ref="D834:H834"/>
    <mergeCell ref="I834:J834"/>
    <mergeCell ref="K834:M834"/>
    <mergeCell ref="O834:Q834"/>
    <mergeCell ref="N825:V825"/>
    <mergeCell ref="D828:H828"/>
    <mergeCell ref="I828:J828"/>
    <mergeCell ref="K828:M828"/>
    <mergeCell ref="O828:Q828"/>
    <mergeCell ref="D829:G829"/>
    <mergeCell ref="J829:M829"/>
    <mergeCell ref="D823:G823"/>
    <mergeCell ref="J823:M823"/>
    <mergeCell ref="D824:G824"/>
    <mergeCell ref="J824:M824"/>
    <mergeCell ref="D825:F825"/>
    <mergeCell ref="I825:L825"/>
    <mergeCell ref="D818:G818"/>
    <mergeCell ref="J818:M818"/>
    <mergeCell ref="D819:F819"/>
    <mergeCell ref="I819:L819"/>
    <mergeCell ref="N819:V819"/>
    <mergeCell ref="D822:H822"/>
    <mergeCell ref="I822:J822"/>
    <mergeCell ref="K822:M822"/>
    <mergeCell ref="O822:Q822"/>
    <mergeCell ref="N813:V813"/>
    <mergeCell ref="D816:H816"/>
    <mergeCell ref="I816:J816"/>
    <mergeCell ref="K816:M816"/>
    <mergeCell ref="O816:Q816"/>
    <mergeCell ref="D817:G817"/>
    <mergeCell ref="J817:M817"/>
    <mergeCell ref="D811:G811"/>
    <mergeCell ref="J811:M811"/>
    <mergeCell ref="D812:G812"/>
    <mergeCell ref="J812:M812"/>
    <mergeCell ref="D813:F813"/>
    <mergeCell ref="I813:L813"/>
    <mergeCell ref="N807:V807"/>
    <mergeCell ref="D810:H810"/>
    <mergeCell ref="I810:J810"/>
    <mergeCell ref="K810:M810"/>
    <mergeCell ref="O810:Q810"/>
    <mergeCell ref="S810:U810"/>
    <mergeCell ref="D805:G805"/>
    <mergeCell ref="J805:M805"/>
    <mergeCell ref="D806:G806"/>
    <mergeCell ref="J806:M806"/>
    <mergeCell ref="D807:F807"/>
    <mergeCell ref="I807:L807"/>
    <mergeCell ref="N801:V801"/>
    <mergeCell ref="D804:H804"/>
    <mergeCell ref="I804:J804"/>
    <mergeCell ref="K804:M804"/>
    <mergeCell ref="O804:Q804"/>
    <mergeCell ref="S804:U804"/>
    <mergeCell ref="D799:G799"/>
    <mergeCell ref="J799:M799"/>
    <mergeCell ref="D800:G800"/>
    <mergeCell ref="J800:M800"/>
    <mergeCell ref="D801:F801"/>
    <mergeCell ref="I801:L801"/>
    <mergeCell ref="N795:V795"/>
    <mergeCell ref="D798:H798"/>
    <mergeCell ref="I798:J798"/>
    <mergeCell ref="K798:M798"/>
    <mergeCell ref="O798:Q798"/>
    <mergeCell ref="S798:U798"/>
    <mergeCell ref="D793:G793"/>
    <mergeCell ref="J793:M793"/>
    <mergeCell ref="D794:G794"/>
    <mergeCell ref="J794:M794"/>
    <mergeCell ref="D795:F795"/>
    <mergeCell ref="I795:L795"/>
    <mergeCell ref="N789:V789"/>
    <mergeCell ref="D792:H792"/>
    <mergeCell ref="I792:J792"/>
    <mergeCell ref="K792:M792"/>
    <mergeCell ref="O792:Q792"/>
    <mergeCell ref="S792:U792"/>
    <mergeCell ref="D787:G787"/>
    <mergeCell ref="J787:M787"/>
    <mergeCell ref="D788:G788"/>
    <mergeCell ref="J788:M788"/>
    <mergeCell ref="D789:F789"/>
    <mergeCell ref="I789:L789"/>
    <mergeCell ref="D782:G782"/>
    <mergeCell ref="J782:M782"/>
    <mergeCell ref="D783:F783"/>
    <mergeCell ref="I783:L783"/>
    <mergeCell ref="N783:V783"/>
    <mergeCell ref="D786:H786"/>
    <mergeCell ref="I786:J786"/>
    <mergeCell ref="K786:M786"/>
    <mergeCell ref="O786:Q786"/>
    <mergeCell ref="S786:U786"/>
    <mergeCell ref="D780:H780"/>
    <mergeCell ref="I780:J780"/>
    <mergeCell ref="K780:M780"/>
    <mergeCell ref="O780:Q780"/>
    <mergeCell ref="S780:U780"/>
    <mergeCell ref="D781:G781"/>
    <mergeCell ref="J781:M781"/>
    <mergeCell ref="D774:H774"/>
    <mergeCell ref="I774:J774"/>
    <mergeCell ref="K774:M774"/>
    <mergeCell ref="O774:Q774"/>
    <mergeCell ref="D777:H777"/>
    <mergeCell ref="I777:J777"/>
    <mergeCell ref="K777:M777"/>
    <mergeCell ref="O777:Q777"/>
    <mergeCell ref="D768:H768"/>
    <mergeCell ref="I768:J768"/>
    <mergeCell ref="K768:M768"/>
    <mergeCell ref="O768:Q768"/>
    <mergeCell ref="D771:H771"/>
    <mergeCell ref="I771:J771"/>
    <mergeCell ref="K771:M771"/>
    <mergeCell ref="O771:Q771"/>
    <mergeCell ref="D764:H764"/>
    <mergeCell ref="I764:J764"/>
    <mergeCell ref="K764:M764"/>
    <mergeCell ref="O764:Q764"/>
    <mergeCell ref="D765:F765"/>
    <mergeCell ref="I765:L765"/>
    <mergeCell ref="N765:V765"/>
    <mergeCell ref="D760:H760"/>
    <mergeCell ref="I760:J760"/>
    <mergeCell ref="K760:M760"/>
    <mergeCell ref="O760:Q760"/>
    <mergeCell ref="D761:F761"/>
    <mergeCell ref="I761:L761"/>
    <mergeCell ref="N761:V761"/>
    <mergeCell ref="D756:H756"/>
    <mergeCell ref="I756:J756"/>
    <mergeCell ref="K756:M756"/>
    <mergeCell ref="O756:Q756"/>
    <mergeCell ref="D757:F757"/>
    <mergeCell ref="I757:L757"/>
    <mergeCell ref="N757:V757"/>
    <mergeCell ref="D752:H752"/>
    <mergeCell ref="I752:J752"/>
    <mergeCell ref="K752:M752"/>
    <mergeCell ref="O752:Q752"/>
    <mergeCell ref="D753:F753"/>
    <mergeCell ref="I753:L753"/>
    <mergeCell ref="N753:V753"/>
    <mergeCell ref="D748:H748"/>
    <mergeCell ref="I748:J748"/>
    <mergeCell ref="K748:M748"/>
    <mergeCell ref="O748:Q748"/>
    <mergeCell ref="D749:F749"/>
    <mergeCell ref="I749:L749"/>
    <mergeCell ref="N749:V749"/>
    <mergeCell ref="N741:V741"/>
    <mergeCell ref="D744:H744"/>
    <mergeCell ref="I744:J744"/>
    <mergeCell ref="K744:M744"/>
    <mergeCell ref="O744:Q744"/>
    <mergeCell ref="D745:F745"/>
    <mergeCell ref="I745:L745"/>
    <mergeCell ref="N745:V745"/>
    <mergeCell ref="D739:G739"/>
    <mergeCell ref="J739:M739"/>
    <mergeCell ref="D740:G740"/>
    <mergeCell ref="J740:M740"/>
    <mergeCell ref="D741:F741"/>
    <mergeCell ref="I741:L741"/>
    <mergeCell ref="N735:V735"/>
    <mergeCell ref="D738:H738"/>
    <mergeCell ref="I738:J738"/>
    <mergeCell ref="K738:M738"/>
    <mergeCell ref="O738:Q738"/>
    <mergeCell ref="S738:U738"/>
    <mergeCell ref="D733:G733"/>
    <mergeCell ref="J733:M733"/>
    <mergeCell ref="D734:G734"/>
    <mergeCell ref="J734:M734"/>
    <mergeCell ref="D735:F735"/>
    <mergeCell ref="I735:L735"/>
    <mergeCell ref="N729:V729"/>
    <mergeCell ref="D732:H732"/>
    <mergeCell ref="I732:J732"/>
    <mergeCell ref="K732:M732"/>
    <mergeCell ref="O732:Q732"/>
    <mergeCell ref="S732:U732"/>
    <mergeCell ref="D727:G727"/>
    <mergeCell ref="J727:M727"/>
    <mergeCell ref="D728:G728"/>
    <mergeCell ref="J728:M728"/>
    <mergeCell ref="D729:F729"/>
    <mergeCell ref="I729:L729"/>
    <mergeCell ref="N723:V723"/>
    <mergeCell ref="D726:H726"/>
    <mergeCell ref="I726:J726"/>
    <mergeCell ref="K726:M726"/>
    <mergeCell ref="O726:Q726"/>
    <mergeCell ref="S726:U726"/>
    <mergeCell ref="D721:G721"/>
    <mergeCell ref="J721:M721"/>
    <mergeCell ref="D722:G722"/>
    <mergeCell ref="J722:M722"/>
    <mergeCell ref="D723:F723"/>
    <mergeCell ref="I723:L723"/>
    <mergeCell ref="N717:V717"/>
    <mergeCell ref="D720:H720"/>
    <mergeCell ref="I720:J720"/>
    <mergeCell ref="K720:M720"/>
    <mergeCell ref="O720:Q720"/>
    <mergeCell ref="S720:U720"/>
    <mergeCell ref="D715:G715"/>
    <mergeCell ref="J715:M715"/>
    <mergeCell ref="D716:G716"/>
    <mergeCell ref="J716:M716"/>
    <mergeCell ref="D717:F717"/>
    <mergeCell ref="I717:L717"/>
    <mergeCell ref="N711:V711"/>
    <mergeCell ref="D714:H714"/>
    <mergeCell ref="I714:J714"/>
    <mergeCell ref="K714:M714"/>
    <mergeCell ref="O714:Q714"/>
    <mergeCell ref="S714:U714"/>
    <mergeCell ref="D709:G709"/>
    <mergeCell ref="J709:M709"/>
    <mergeCell ref="D710:G710"/>
    <mergeCell ref="J710:M710"/>
    <mergeCell ref="D711:F711"/>
    <mergeCell ref="I711:L711"/>
    <mergeCell ref="N705:V705"/>
    <mergeCell ref="D708:H708"/>
    <mergeCell ref="I708:J708"/>
    <mergeCell ref="K708:M708"/>
    <mergeCell ref="O708:Q708"/>
    <mergeCell ref="S708:U708"/>
    <mergeCell ref="D703:G703"/>
    <mergeCell ref="J703:M703"/>
    <mergeCell ref="D704:G704"/>
    <mergeCell ref="J704:M704"/>
    <mergeCell ref="D705:F705"/>
    <mergeCell ref="I705:L705"/>
    <mergeCell ref="N699:V699"/>
    <mergeCell ref="D702:H702"/>
    <mergeCell ref="I702:J702"/>
    <mergeCell ref="K702:M702"/>
    <mergeCell ref="O702:Q702"/>
    <mergeCell ref="S702:U702"/>
    <mergeCell ref="D697:G697"/>
    <mergeCell ref="J697:M697"/>
    <mergeCell ref="D698:G698"/>
    <mergeCell ref="J698:M698"/>
    <mergeCell ref="D699:F699"/>
    <mergeCell ref="I699:L699"/>
    <mergeCell ref="N693:V693"/>
    <mergeCell ref="D696:H696"/>
    <mergeCell ref="I696:J696"/>
    <mergeCell ref="K696:M696"/>
    <mergeCell ref="O696:Q696"/>
    <mergeCell ref="S696:U696"/>
    <mergeCell ref="D691:G691"/>
    <mergeCell ref="J691:M691"/>
    <mergeCell ref="D692:G692"/>
    <mergeCell ref="J692:M692"/>
    <mergeCell ref="D693:F693"/>
    <mergeCell ref="I693:L693"/>
    <mergeCell ref="N687:V687"/>
    <mergeCell ref="D690:H690"/>
    <mergeCell ref="I690:J690"/>
    <mergeCell ref="K690:M690"/>
    <mergeCell ref="O690:Q690"/>
    <mergeCell ref="S690:U690"/>
    <mergeCell ref="D685:G685"/>
    <mergeCell ref="J685:M685"/>
    <mergeCell ref="D686:G686"/>
    <mergeCell ref="J686:M686"/>
    <mergeCell ref="D687:F687"/>
    <mergeCell ref="I687:L687"/>
    <mergeCell ref="N681:V681"/>
    <mergeCell ref="D684:H684"/>
    <mergeCell ref="I684:J684"/>
    <mergeCell ref="K684:M684"/>
    <mergeCell ref="O684:Q684"/>
    <mergeCell ref="S684:U684"/>
    <mergeCell ref="D679:G679"/>
    <mergeCell ref="J679:M679"/>
    <mergeCell ref="D680:G680"/>
    <mergeCell ref="J680:M680"/>
    <mergeCell ref="D681:F681"/>
    <mergeCell ref="I681:L681"/>
    <mergeCell ref="N675:V675"/>
    <mergeCell ref="D678:H678"/>
    <mergeCell ref="I678:J678"/>
    <mergeCell ref="K678:M678"/>
    <mergeCell ref="O678:Q678"/>
    <mergeCell ref="S678:U678"/>
    <mergeCell ref="D673:G673"/>
    <mergeCell ref="J673:M673"/>
    <mergeCell ref="D674:G674"/>
    <mergeCell ref="J674:M674"/>
    <mergeCell ref="D675:F675"/>
    <mergeCell ref="I675:L675"/>
    <mergeCell ref="D668:G668"/>
    <mergeCell ref="J668:M668"/>
    <mergeCell ref="D669:F669"/>
    <mergeCell ref="I669:L669"/>
    <mergeCell ref="N669:V669"/>
    <mergeCell ref="D672:H672"/>
    <mergeCell ref="I672:J672"/>
    <mergeCell ref="K672:M672"/>
    <mergeCell ref="O672:Q672"/>
    <mergeCell ref="S672:U672"/>
    <mergeCell ref="D665:G665"/>
    <mergeCell ref="J665:M665"/>
    <mergeCell ref="D666:G666"/>
    <mergeCell ref="J666:M666"/>
    <mergeCell ref="D667:G667"/>
    <mergeCell ref="J667:M667"/>
    <mergeCell ref="N661:V661"/>
    <mergeCell ref="D664:H664"/>
    <mergeCell ref="I664:J664"/>
    <mergeCell ref="K664:M664"/>
    <mergeCell ref="O664:Q664"/>
    <mergeCell ref="S664:U664"/>
    <mergeCell ref="D659:G659"/>
    <mergeCell ref="J659:M659"/>
    <mergeCell ref="D660:G660"/>
    <mergeCell ref="J660:M660"/>
    <mergeCell ref="D661:F661"/>
    <mergeCell ref="I661:L661"/>
    <mergeCell ref="N655:V655"/>
    <mergeCell ref="D658:H658"/>
    <mergeCell ref="I658:J658"/>
    <mergeCell ref="K658:M658"/>
    <mergeCell ref="O658:Q658"/>
    <mergeCell ref="S658:U658"/>
    <mergeCell ref="D653:G653"/>
    <mergeCell ref="J653:M653"/>
    <mergeCell ref="D654:G654"/>
    <mergeCell ref="J654:M654"/>
    <mergeCell ref="D655:F655"/>
    <mergeCell ref="I655:L655"/>
    <mergeCell ref="N649:V649"/>
    <mergeCell ref="D652:H652"/>
    <mergeCell ref="I652:J652"/>
    <mergeCell ref="K652:M652"/>
    <mergeCell ref="O652:Q652"/>
    <mergeCell ref="S652:U652"/>
    <mergeCell ref="D647:G647"/>
    <mergeCell ref="J647:M647"/>
    <mergeCell ref="D648:G648"/>
    <mergeCell ref="J648:M648"/>
    <mergeCell ref="D649:F649"/>
    <mergeCell ref="I649:L649"/>
    <mergeCell ref="N643:V643"/>
    <mergeCell ref="D646:H646"/>
    <mergeCell ref="I646:J646"/>
    <mergeCell ref="K646:M646"/>
    <mergeCell ref="O646:Q646"/>
    <mergeCell ref="S646:U646"/>
    <mergeCell ref="D641:G641"/>
    <mergeCell ref="J641:M641"/>
    <mergeCell ref="D642:G642"/>
    <mergeCell ref="J642:M642"/>
    <mergeCell ref="D643:F643"/>
    <mergeCell ref="I643:L643"/>
    <mergeCell ref="N637:V637"/>
    <mergeCell ref="D640:H640"/>
    <mergeCell ref="I640:J640"/>
    <mergeCell ref="K640:M640"/>
    <mergeCell ref="O640:Q640"/>
    <mergeCell ref="S640:U640"/>
    <mergeCell ref="D635:G635"/>
    <mergeCell ref="J635:M635"/>
    <mergeCell ref="D636:G636"/>
    <mergeCell ref="J636:M636"/>
    <mergeCell ref="D637:F637"/>
    <mergeCell ref="I637:L637"/>
    <mergeCell ref="N631:V631"/>
    <mergeCell ref="D634:H634"/>
    <mergeCell ref="I634:J634"/>
    <mergeCell ref="K634:M634"/>
    <mergeCell ref="O634:Q634"/>
    <mergeCell ref="S634:U634"/>
    <mergeCell ref="D629:G629"/>
    <mergeCell ref="J629:M629"/>
    <mergeCell ref="D630:G630"/>
    <mergeCell ref="J630:M630"/>
    <mergeCell ref="D631:F631"/>
    <mergeCell ref="I631:L631"/>
    <mergeCell ref="N625:V625"/>
    <mergeCell ref="D628:H628"/>
    <mergeCell ref="I628:J628"/>
    <mergeCell ref="K628:M628"/>
    <mergeCell ref="O628:Q628"/>
    <mergeCell ref="S628:U628"/>
    <mergeCell ref="D623:G623"/>
    <mergeCell ref="J623:M623"/>
    <mergeCell ref="D624:G624"/>
    <mergeCell ref="J624:M624"/>
    <mergeCell ref="D625:F625"/>
    <mergeCell ref="I625:L625"/>
    <mergeCell ref="D618:G618"/>
    <mergeCell ref="J618:M618"/>
    <mergeCell ref="D619:F619"/>
    <mergeCell ref="I619:L619"/>
    <mergeCell ref="N619:V619"/>
    <mergeCell ref="D622:H622"/>
    <mergeCell ref="I622:J622"/>
    <mergeCell ref="K622:M622"/>
    <mergeCell ref="O622:Q622"/>
    <mergeCell ref="S622:U622"/>
    <mergeCell ref="D613:G613"/>
    <mergeCell ref="J613:M613"/>
    <mergeCell ref="D614:F614"/>
    <mergeCell ref="I614:L614"/>
    <mergeCell ref="N614:V614"/>
    <mergeCell ref="D617:H617"/>
    <mergeCell ref="I617:J617"/>
    <mergeCell ref="K617:M617"/>
    <mergeCell ref="O617:Q617"/>
    <mergeCell ref="D608:G608"/>
    <mergeCell ref="J608:M608"/>
    <mergeCell ref="D609:F609"/>
    <mergeCell ref="I609:L609"/>
    <mergeCell ref="N609:V609"/>
    <mergeCell ref="D612:H612"/>
    <mergeCell ref="I612:J612"/>
    <mergeCell ref="K612:M612"/>
    <mergeCell ref="O612:Q612"/>
    <mergeCell ref="D603:G603"/>
    <mergeCell ref="J603:M603"/>
    <mergeCell ref="D604:F604"/>
    <mergeCell ref="I604:L604"/>
    <mergeCell ref="N604:V604"/>
    <mergeCell ref="D607:H607"/>
    <mergeCell ref="I607:J607"/>
    <mergeCell ref="K607:M607"/>
    <mergeCell ref="O607:Q607"/>
    <mergeCell ref="D599:F599"/>
    <mergeCell ref="I599:L599"/>
    <mergeCell ref="N599:V599"/>
    <mergeCell ref="D602:H602"/>
    <mergeCell ref="I602:J602"/>
    <mergeCell ref="K602:M602"/>
    <mergeCell ref="O602:Q602"/>
    <mergeCell ref="N594:V594"/>
    <mergeCell ref="D597:H597"/>
    <mergeCell ref="I597:J597"/>
    <mergeCell ref="K597:M597"/>
    <mergeCell ref="O597:Q597"/>
    <mergeCell ref="D598:G598"/>
    <mergeCell ref="J598:M598"/>
    <mergeCell ref="D592:G592"/>
    <mergeCell ref="J592:M592"/>
    <mergeCell ref="D593:G593"/>
    <mergeCell ref="J593:M593"/>
    <mergeCell ref="D594:F594"/>
    <mergeCell ref="I594:L594"/>
    <mergeCell ref="N588:V588"/>
    <mergeCell ref="D591:H591"/>
    <mergeCell ref="I591:J591"/>
    <mergeCell ref="K591:M591"/>
    <mergeCell ref="O591:Q591"/>
    <mergeCell ref="S591:U591"/>
    <mergeCell ref="D586:G586"/>
    <mergeCell ref="J586:M586"/>
    <mergeCell ref="D587:G587"/>
    <mergeCell ref="J587:M587"/>
    <mergeCell ref="D588:F588"/>
    <mergeCell ref="I588:L588"/>
    <mergeCell ref="N582:V582"/>
    <mergeCell ref="D585:H585"/>
    <mergeCell ref="I585:J585"/>
    <mergeCell ref="K585:M585"/>
    <mergeCell ref="O585:Q585"/>
    <mergeCell ref="S585:U585"/>
    <mergeCell ref="D580:G580"/>
    <mergeCell ref="J580:M580"/>
    <mergeCell ref="D581:G581"/>
    <mergeCell ref="J581:M581"/>
    <mergeCell ref="D582:F582"/>
    <mergeCell ref="I582:L582"/>
    <mergeCell ref="N576:V576"/>
    <mergeCell ref="D579:H579"/>
    <mergeCell ref="I579:J579"/>
    <mergeCell ref="K579:M579"/>
    <mergeCell ref="O579:Q579"/>
    <mergeCell ref="S579:U579"/>
    <mergeCell ref="D574:G574"/>
    <mergeCell ref="J574:M574"/>
    <mergeCell ref="D575:G575"/>
    <mergeCell ref="J575:M575"/>
    <mergeCell ref="D576:F576"/>
    <mergeCell ref="I576:L576"/>
    <mergeCell ref="N570:V570"/>
    <mergeCell ref="D573:H573"/>
    <mergeCell ref="I573:J573"/>
    <mergeCell ref="K573:M573"/>
    <mergeCell ref="O573:Q573"/>
    <mergeCell ref="S573:U573"/>
    <mergeCell ref="D568:G568"/>
    <mergeCell ref="J568:M568"/>
    <mergeCell ref="D569:G569"/>
    <mergeCell ref="J569:M569"/>
    <mergeCell ref="D570:F570"/>
    <mergeCell ref="I570:L570"/>
    <mergeCell ref="N564:V564"/>
    <mergeCell ref="D567:H567"/>
    <mergeCell ref="I567:J567"/>
    <mergeCell ref="K567:M567"/>
    <mergeCell ref="O567:Q567"/>
    <mergeCell ref="S567:U567"/>
    <mergeCell ref="D562:G562"/>
    <mergeCell ref="J562:M562"/>
    <mergeCell ref="D563:G563"/>
    <mergeCell ref="J563:M563"/>
    <mergeCell ref="D564:F564"/>
    <mergeCell ref="I564:L564"/>
    <mergeCell ref="N558:V558"/>
    <mergeCell ref="D561:H561"/>
    <mergeCell ref="I561:J561"/>
    <mergeCell ref="K561:M561"/>
    <mergeCell ref="O561:Q561"/>
    <mergeCell ref="S561:U561"/>
    <mergeCell ref="D556:G556"/>
    <mergeCell ref="J556:M556"/>
    <mergeCell ref="D557:G557"/>
    <mergeCell ref="J557:M557"/>
    <mergeCell ref="D558:F558"/>
    <mergeCell ref="I558:L558"/>
    <mergeCell ref="N552:V552"/>
    <mergeCell ref="D555:H555"/>
    <mergeCell ref="I555:J555"/>
    <mergeCell ref="K555:M555"/>
    <mergeCell ref="O555:Q555"/>
    <mergeCell ref="S555:U555"/>
    <mergeCell ref="D550:G550"/>
    <mergeCell ref="J550:M550"/>
    <mergeCell ref="D551:G551"/>
    <mergeCell ref="J551:M551"/>
    <mergeCell ref="D552:F552"/>
    <mergeCell ref="I552:L552"/>
    <mergeCell ref="D545:G545"/>
    <mergeCell ref="J545:M545"/>
    <mergeCell ref="D546:F546"/>
    <mergeCell ref="I546:L546"/>
    <mergeCell ref="N546:V546"/>
    <mergeCell ref="D549:H549"/>
    <mergeCell ref="I549:J549"/>
    <mergeCell ref="K549:M549"/>
    <mergeCell ref="O549:Q549"/>
    <mergeCell ref="S549:U549"/>
    <mergeCell ref="N540:V540"/>
    <mergeCell ref="D543:H543"/>
    <mergeCell ref="I543:J543"/>
    <mergeCell ref="K543:M543"/>
    <mergeCell ref="O543:Q543"/>
    <mergeCell ref="D544:G544"/>
    <mergeCell ref="J544:M544"/>
    <mergeCell ref="D538:G538"/>
    <mergeCell ref="J538:M538"/>
    <mergeCell ref="D539:G539"/>
    <mergeCell ref="J539:M539"/>
    <mergeCell ref="D540:F540"/>
    <mergeCell ref="I540:L540"/>
    <mergeCell ref="D533:G533"/>
    <mergeCell ref="J533:M533"/>
    <mergeCell ref="D534:F534"/>
    <mergeCell ref="I534:L534"/>
    <mergeCell ref="N534:V534"/>
    <mergeCell ref="D537:H537"/>
    <mergeCell ref="I537:J537"/>
    <mergeCell ref="K537:M537"/>
    <mergeCell ref="O537:Q537"/>
    <mergeCell ref="N528:V528"/>
    <mergeCell ref="D531:H531"/>
    <mergeCell ref="I531:J531"/>
    <mergeCell ref="K531:M531"/>
    <mergeCell ref="O531:Q531"/>
    <mergeCell ref="D532:G532"/>
    <mergeCell ref="J532:M532"/>
    <mergeCell ref="D526:G526"/>
    <mergeCell ref="J526:M526"/>
    <mergeCell ref="D527:G527"/>
    <mergeCell ref="J527:M527"/>
    <mergeCell ref="D528:F528"/>
    <mergeCell ref="I528:L528"/>
    <mergeCell ref="D521:G521"/>
    <mergeCell ref="J521:M521"/>
    <mergeCell ref="D522:F522"/>
    <mergeCell ref="I522:L522"/>
    <mergeCell ref="N522:V522"/>
    <mergeCell ref="D525:H525"/>
    <mergeCell ref="I525:J525"/>
    <mergeCell ref="K525:M525"/>
    <mergeCell ref="O525:Q525"/>
    <mergeCell ref="N516:V516"/>
    <mergeCell ref="D519:H519"/>
    <mergeCell ref="I519:J519"/>
    <mergeCell ref="K519:M519"/>
    <mergeCell ref="O519:Q519"/>
    <mergeCell ref="D520:G520"/>
    <mergeCell ref="J520:M520"/>
    <mergeCell ref="D514:G514"/>
    <mergeCell ref="J514:M514"/>
    <mergeCell ref="D515:G515"/>
    <mergeCell ref="J515:M515"/>
    <mergeCell ref="D516:F516"/>
    <mergeCell ref="I516:L516"/>
    <mergeCell ref="D509:G509"/>
    <mergeCell ref="J509:M509"/>
    <mergeCell ref="D510:F510"/>
    <mergeCell ref="I510:L510"/>
    <mergeCell ref="N510:V510"/>
    <mergeCell ref="D513:H513"/>
    <mergeCell ref="I513:J513"/>
    <mergeCell ref="K513:M513"/>
    <mergeCell ref="O513:Q513"/>
    <mergeCell ref="D507:H507"/>
    <mergeCell ref="I507:J507"/>
    <mergeCell ref="K507:M507"/>
    <mergeCell ref="O507:Q507"/>
    <mergeCell ref="S507:U507"/>
    <mergeCell ref="D508:G508"/>
    <mergeCell ref="J508:M508"/>
    <mergeCell ref="S501:U501"/>
    <mergeCell ref="D502:G502"/>
    <mergeCell ref="J502:M502"/>
    <mergeCell ref="D503:G503"/>
    <mergeCell ref="J503:M503"/>
    <mergeCell ref="D504:F504"/>
    <mergeCell ref="I504:L504"/>
    <mergeCell ref="N504:V504"/>
    <mergeCell ref="D498:H498"/>
    <mergeCell ref="I498:J498"/>
    <mergeCell ref="K498:M498"/>
    <mergeCell ref="O498:Q498"/>
    <mergeCell ref="D501:H501"/>
    <mergeCell ref="I501:J501"/>
    <mergeCell ref="K501:M501"/>
    <mergeCell ref="O501:Q501"/>
    <mergeCell ref="D494:H494"/>
    <mergeCell ref="I494:J494"/>
    <mergeCell ref="K494:M494"/>
    <mergeCell ref="O494:Q494"/>
    <mergeCell ref="S494:U494"/>
    <mergeCell ref="D495:F495"/>
    <mergeCell ref="I495:L495"/>
    <mergeCell ref="N495:V495"/>
    <mergeCell ref="D490:H490"/>
    <mergeCell ref="I490:J490"/>
    <mergeCell ref="K490:M490"/>
    <mergeCell ref="O490:Q490"/>
    <mergeCell ref="S490:U490"/>
    <mergeCell ref="D491:F491"/>
    <mergeCell ref="I491:L491"/>
    <mergeCell ref="N491:V491"/>
    <mergeCell ref="D486:H486"/>
    <mergeCell ref="I486:J486"/>
    <mergeCell ref="K486:M486"/>
    <mergeCell ref="O486:Q486"/>
    <mergeCell ref="S486:U486"/>
    <mergeCell ref="D487:F487"/>
    <mergeCell ref="I487:L487"/>
    <mergeCell ref="N487:V487"/>
    <mergeCell ref="D482:H482"/>
    <mergeCell ref="I482:J482"/>
    <mergeCell ref="K482:M482"/>
    <mergeCell ref="O482:Q482"/>
    <mergeCell ref="S482:U482"/>
    <mergeCell ref="D483:F483"/>
    <mergeCell ref="I483:L483"/>
    <mergeCell ref="N483:V483"/>
    <mergeCell ref="D476:H476"/>
    <mergeCell ref="I476:J476"/>
    <mergeCell ref="K476:M476"/>
    <mergeCell ref="O476:Q476"/>
    <mergeCell ref="D479:H479"/>
    <mergeCell ref="I479:J479"/>
    <mergeCell ref="K479:M479"/>
    <mergeCell ref="O479:Q479"/>
    <mergeCell ref="D470:H470"/>
    <mergeCell ref="I470:J470"/>
    <mergeCell ref="K470:M470"/>
    <mergeCell ref="O470:Q470"/>
    <mergeCell ref="D473:H473"/>
    <mergeCell ref="I473:J473"/>
    <mergeCell ref="K473:M473"/>
    <mergeCell ref="O473:Q473"/>
    <mergeCell ref="D464:H464"/>
    <mergeCell ref="I464:J464"/>
    <mergeCell ref="K464:M464"/>
    <mergeCell ref="O464:Q464"/>
    <mergeCell ref="S464:U464"/>
    <mergeCell ref="D467:H467"/>
    <mergeCell ref="I467:J467"/>
    <mergeCell ref="K467:M467"/>
    <mergeCell ref="O467:Q467"/>
    <mergeCell ref="D458:H458"/>
    <mergeCell ref="I458:J458"/>
    <mergeCell ref="K458:M458"/>
    <mergeCell ref="O458:Q458"/>
    <mergeCell ref="S458:U458"/>
    <mergeCell ref="D461:H461"/>
    <mergeCell ref="I461:J461"/>
    <mergeCell ref="K461:M461"/>
    <mergeCell ref="O461:Q461"/>
    <mergeCell ref="S461:U461"/>
    <mergeCell ref="D452:H452"/>
    <mergeCell ref="I452:J452"/>
    <mergeCell ref="K452:M452"/>
    <mergeCell ref="O452:Q452"/>
    <mergeCell ref="S452:U452"/>
    <mergeCell ref="D455:H455"/>
    <mergeCell ref="I455:J455"/>
    <mergeCell ref="K455:M455"/>
    <mergeCell ref="O455:Q455"/>
    <mergeCell ref="S455:U455"/>
    <mergeCell ref="D446:H446"/>
    <mergeCell ref="I446:J446"/>
    <mergeCell ref="K446:M446"/>
    <mergeCell ref="O446:Q446"/>
    <mergeCell ref="S446:U446"/>
    <mergeCell ref="D449:H449"/>
    <mergeCell ref="I449:J449"/>
    <mergeCell ref="K449:M449"/>
    <mergeCell ref="O449:Q449"/>
    <mergeCell ref="S449:U449"/>
    <mergeCell ref="D440:H440"/>
    <mergeCell ref="I440:J440"/>
    <mergeCell ref="K440:M440"/>
    <mergeCell ref="O440:Q440"/>
    <mergeCell ref="S440:U440"/>
    <mergeCell ref="D443:H443"/>
    <mergeCell ref="I443:J443"/>
    <mergeCell ref="K443:M443"/>
    <mergeCell ref="O443:Q443"/>
    <mergeCell ref="S443:U443"/>
    <mergeCell ref="D434:H434"/>
    <mergeCell ref="I434:J434"/>
    <mergeCell ref="K434:M434"/>
    <mergeCell ref="O434:Q434"/>
    <mergeCell ref="S434:U434"/>
    <mergeCell ref="D437:H437"/>
    <mergeCell ref="I437:J437"/>
    <mergeCell ref="K437:M437"/>
    <mergeCell ref="O437:Q437"/>
    <mergeCell ref="S437:U437"/>
    <mergeCell ref="D428:H428"/>
    <mergeCell ref="I428:J428"/>
    <mergeCell ref="K428:M428"/>
    <mergeCell ref="O428:Q428"/>
    <mergeCell ref="S428:U428"/>
    <mergeCell ref="D431:H431"/>
    <mergeCell ref="I431:J431"/>
    <mergeCell ref="K431:M431"/>
    <mergeCell ref="O431:Q431"/>
    <mergeCell ref="S431:U431"/>
    <mergeCell ref="D422:H422"/>
    <mergeCell ref="I422:J422"/>
    <mergeCell ref="K422:M422"/>
    <mergeCell ref="O422:Q422"/>
    <mergeCell ref="S422:U422"/>
    <mergeCell ref="D425:H425"/>
    <mergeCell ref="I425:J425"/>
    <mergeCell ref="K425:M425"/>
    <mergeCell ref="O425:Q425"/>
    <mergeCell ref="S425:U425"/>
    <mergeCell ref="D416:H416"/>
    <mergeCell ref="I416:J416"/>
    <mergeCell ref="K416:M416"/>
    <mergeCell ref="O416:Q416"/>
    <mergeCell ref="S416:U416"/>
    <mergeCell ref="D419:H419"/>
    <mergeCell ref="I419:J419"/>
    <mergeCell ref="K419:M419"/>
    <mergeCell ref="O419:Q419"/>
    <mergeCell ref="S419:U419"/>
    <mergeCell ref="D410:H410"/>
    <mergeCell ref="I410:J410"/>
    <mergeCell ref="K410:M410"/>
    <mergeCell ref="O410:Q410"/>
    <mergeCell ref="S410:U410"/>
    <mergeCell ref="D413:H413"/>
    <mergeCell ref="I413:J413"/>
    <mergeCell ref="K413:M413"/>
    <mergeCell ref="O413:Q413"/>
    <mergeCell ref="S413:U413"/>
    <mergeCell ref="D404:H404"/>
    <mergeCell ref="I404:J404"/>
    <mergeCell ref="K404:M404"/>
    <mergeCell ref="O404:Q404"/>
    <mergeCell ref="S404:U404"/>
    <mergeCell ref="D407:H407"/>
    <mergeCell ref="I407:J407"/>
    <mergeCell ref="K407:M407"/>
    <mergeCell ref="O407:Q407"/>
    <mergeCell ref="S407:U407"/>
    <mergeCell ref="D398:H398"/>
    <mergeCell ref="I398:J398"/>
    <mergeCell ref="K398:M398"/>
    <mergeCell ref="O398:Q398"/>
    <mergeCell ref="S398:U398"/>
    <mergeCell ref="D401:H401"/>
    <mergeCell ref="I401:J401"/>
    <mergeCell ref="K401:M401"/>
    <mergeCell ref="O401:Q401"/>
    <mergeCell ref="S401:U401"/>
    <mergeCell ref="D392:H392"/>
    <mergeCell ref="I392:J392"/>
    <mergeCell ref="K392:M392"/>
    <mergeCell ref="O392:Q392"/>
    <mergeCell ref="S392:U392"/>
    <mergeCell ref="D395:H395"/>
    <mergeCell ref="I395:J395"/>
    <mergeCell ref="K395:M395"/>
    <mergeCell ref="O395:Q395"/>
    <mergeCell ref="S395:U395"/>
    <mergeCell ref="D386:H386"/>
    <mergeCell ref="I386:J386"/>
    <mergeCell ref="K386:M386"/>
    <mergeCell ref="O386:Q386"/>
    <mergeCell ref="S386:U386"/>
    <mergeCell ref="D389:H389"/>
    <mergeCell ref="I389:J389"/>
    <mergeCell ref="K389:M389"/>
    <mergeCell ref="O389:Q389"/>
    <mergeCell ref="S389:U389"/>
    <mergeCell ref="D380:H380"/>
    <mergeCell ref="I380:J380"/>
    <mergeCell ref="K380:M380"/>
    <mergeCell ref="O380:Q380"/>
    <mergeCell ref="S380:U380"/>
    <mergeCell ref="D383:H383"/>
    <mergeCell ref="I383:J383"/>
    <mergeCell ref="K383:M383"/>
    <mergeCell ref="O383:Q383"/>
    <mergeCell ref="S383:U383"/>
    <mergeCell ref="D374:H374"/>
    <mergeCell ref="I374:J374"/>
    <mergeCell ref="K374:M374"/>
    <mergeCell ref="O374:Q374"/>
    <mergeCell ref="S374:U374"/>
    <mergeCell ref="D377:H377"/>
    <mergeCell ref="I377:J377"/>
    <mergeCell ref="K377:M377"/>
    <mergeCell ref="O377:Q377"/>
    <mergeCell ref="S377:U377"/>
    <mergeCell ref="D368:H368"/>
    <mergeCell ref="I368:J368"/>
    <mergeCell ref="K368:M368"/>
    <mergeCell ref="O368:Q368"/>
    <mergeCell ref="S368:U368"/>
    <mergeCell ref="D371:H371"/>
    <mergeCell ref="I371:J371"/>
    <mergeCell ref="K371:M371"/>
    <mergeCell ref="O371:Q371"/>
    <mergeCell ref="S371:U371"/>
    <mergeCell ref="D362:H362"/>
    <mergeCell ref="I362:J362"/>
    <mergeCell ref="K362:M362"/>
    <mergeCell ref="O362:Q362"/>
    <mergeCell ref="S362:U362"/>
    <mergeCell ref="D365:H365"/>
    <mergeCell ref="I365:J365"/>
    <mergeCell ref="K365:M365"/>
    <mergeCell ref="O365:Q365"/>
    <mergeCell ref="S365:U365"/>
    <mergeCell ref="N355:V355"/>
    <mergeCell ref="D356:F356"/>
    <mergeCell ref="I356:L356"/>
    <mergeCell ref="N356:V356"/>
    <mergeCell ref="D359:H359"/>
    <mergeCell ref="I359:J359"/>
    <mergeCell ref="K359:M359"/>
    <mergeCell ref="O359:Q359"/>
    <mergeCell ref="S359:U359"/>
    <mergeCell ref="D353:G353"/>
    <mergeCell ref="J353:M353"/>
    <mergeCell ref="D354:G354"/>
    <mergeCell ref="J354:M354"/>
    <mergeCell ref="D355:F355"/>
    <mergeCell ref="I355:L355"/>
    <mergeCell ref="D348:G348"/>
    <mergeCell ref="J348:M348"/>
    <mergeCell ref="D349:F349"/>
    <mergeCell ref="I349:L349"/>
    <mergeCell ref="N349:V349"/>
    <mergeCell ref="D352:H352"/>
    <mergeCell ref="I352:J352"/>
    <mergeCell ref="K352:M352"/>
    <mergeCell ref="O352:Q352"/>
    <mergeCell ref="N343:V343"/>
    <mergeCell ref="D346:H346"/>
    <mergeCell ref="I346:J346"/>
    <mergeCell ref="K346:M346"/>
    <mergeCell ref="O346:Q346"/>
    <mergeCell ref="D347:G347"/>
    <mergeCell ref="J347:M347"/>
    <mergeCell ref="D341:G341"/>
    <mergeCell ref="J341:M341"/>
    <mergeCell ref="D342:G342"/>
    <mergeCell ref="J342:M342"/>
    <mergeCell ref="D343:F343"/>
    <mergeCell ref="I343:L343"/>
    <mergeCell ref="D336:G336"/>
    <mergeCell ref="J336:M336"/>
    <mergeCell ref="D337:F337"/>
    <mergeCell ref="I337:L337"/>
    <mergeCell ref="N337:V337"/>
    <mergeCell ref="D340:H340"/>
    <mergeCell ref="I340:J340"/>
    <mergeCell ref="K340:M340"/>
    <mergeCell ref="O340:Q340"/>
    <mergeCell ref="N331:V331"/>
    <mergeCell ref="D334:H334"/>
    <mergeCell ref="I334:J334"/>
    <mergeCell ref="K334:M334"/>
    <mergeCell ref="O334:Q334"/>
    <mergeCell ref="D335:G335"/>
    <mergeCell ref="J335:M335"/>
    <mergeCell ref="D329:G329"/>
    <mergeCell ref="J329:M329"/>
    <mergeCell ref="D330:G330"/>
    <mergeCell ref="J330:M330"/>
    <mergeCell ref="D331:F331"/>
    <mergeCell ref="I331:L331"/>
    <mergeCell ref="D324:G324"/>
    <mergeCell ref="J324:M324"/>
    <mergeCell ref="D325:F325"/>
    <mergeCell ref="I325:L325"/>
    <mergeCell ref="N325:V325"/>
    <mergeCell ref="D328:H328"/>
    <mergeCell ref="I328:J328"/>
    <mergeCell ref="K328:M328"/>
    <mergeCell ref="O328:Q328"/>
    <mergeCell ref="N319:V319"/>
    <mergeCell ref="D322:H322"/>
    <mergeCell ref="I322:J322"/>
    <mergeCell ref="K322:M322"/>
    <mergeCell ref="O322:Q322"/>
    <mergeCell ref="D323:G323"/>
    <mergeCell ref="J323:M323"/>
    <mergeCell ref="D317:G317"/>
    <mergeCell ref="J317:M317"/>
    <mergeCell ref="D318:G318"/>
    <mergeCell ref="J318:M318"/>
    <mergeCell ref="D319:F319"/>
    <mergeCell ref="I319:L319"/>
    <mergeCell ref="D312:G312"/>
    <mergeCell ref="J312:M312"/>
    <mergeCell ref="D313:F313"/>
    <mergeCell ref="I313:L313"/>
    <mergeCell ref="N313:V313"/>
    <mergeCell ref="D316:H316"/>
    <mergeCell ref="I316:J316"/>
    <mergeCell ref="K316:M316"/>
    <mergeCell ref="O316:Q316"/>
    <mergeCell ref="N307:V307"/>
    <mergeCell ref="D310:H310"/>
    <mergeCell ref="I310:J310"/>
    <mergeCell ref="K310:M310"/>
    <mergeCell ref="O310:Q310"/>
    <mergeCell ref="D311:G311"/>
    <mergeCell ref="J311:M311"/>
    <mergeCell ref="D305:G305"/>
    <mergeCell ref="J305:M305"/>
    <mergeCell ref="D306:G306"/>
    <mergeCell ref="J306:M306"/>
    <mergeCell ref="D307:F307"/>
    <mergeCell ref="I307:L307"/>
    <mergeCell ref="D300:G300"/>
    <mergeCell ref="J300:M300"/>
    <mergeCell ref="D301:F301"/>
    <mergeCell ref="I301:L301"/>
    <mergeCell ref="N301:V301"/>
    <mergeCell ref="D304:H304"/>
    <mergeCell ref="I304:J304"/>
    <mergeCell ref="K304:M304"/>
    <mergeCell ref="O304:Q304"/>
    <mergeCell ref="N295:V295"/>
    <mergeCell ref="D298:H298"/>
    <mergeCell ref="I298:J298"/>
    <mergeCell ref="K298:M298"/>
    <mergeCell ref="O298:Q298"/>
    <mergeCell ref="D299:G299"/>
    <mergeCell ref="J299:M299"/>
    <mergeCell ref="D293:G293"/>
    <mergeCell ref="J293:M293"/>
    <mergeCell ref="D294:G294"/>
    <mergeCell ref="J294:M294"/>
    <mergeCell ref="D295:F295"/>
    <mergeCell ref="I295:L295"/>
    <mergeCell ref="D288:G288"/>
    <mergeCell ref="J288:M288"/>
    <mergeCell ref="D289:F289"/>
    <mergeCell ref="I289:L289"/>
    <mergeCell ref="N289:V289"/>
    <mergeCell ref="D292:H292"/>
    <mergeCell ref="I292:J292"/>
    <mergeCell ref="K292:M292"/>
    <mergeCell ref="O292:Q292"/>
    <mergeCell ref="N283:V283"/>
    <mergeCell ref="D286:H286"/>
    <mergeCell ref="I286:J286"/>
    <mergeCell ref="K286:M286"/>
    <mergeCell ref="O286:Q286"/>
    <mergeCell ref="D287:G287"/>
    <mergeCell ref="J287:M287"/>
    <mergeCell ref="D281:G281"/>
    <mergeCell ref="J281:M281"/>
    <mergeCell ref="D282:G282"/>
    <mergeCell ref="J282:M282"/>
    <mergeCell ref="D283:F283"/>
    <mergeCell ref="I283:L283"/>
    <mergeCell ref="D276:G276"/>
    <mergeCell ref="J276:M276"/>
    <mergeCell ref="D277:F277"/>
    <mergeCell ref="I277:L277"/>
    <mergeCell ref="N277:V277"/>
    <mergeCell ref="D280:H280"/>
    <mergeCell ref="I280:J280"/>
    <mergeCell ref="K280:M280"/>
    <mergeCell ref="O280:Q280"/>
    <mergeCell ref="N271:V271"/>
    <mergeCell ref="D274:H274"/>
    <mergeCell ref="I274:J274"/>
    <mergeCell ref="K274:M274"/>
    <mergeCell ref="O274:Q274"/>
    <mergeCell ref="D275:G275"/>
    <mergeCell ref="J275:M275"/>
    <mergeCell ref="D269:G269"/>
    <mergeCell ref="J269:M269"/>
    <mergeCell ref="D270:G270"/>
    <mergeCell ref="J270:M270"/>
    <mergeCell ref="D271:F271"/>
    <mergeCell ref="I271:L271"/>
    <mergeCell ref="D264:G264"/>
    <mergeCell ref="J264:M264"/>
    <mergeCell ref="D265:F265"/>
    <mergeCell ref="I265:L265"/>
    <mergeCell ref="N265:V265"/>
    <mergeCell ref="D268:H268"/>
    <mergeCell ref="I268:J268"/>
    <mergeCell ref="K268:M268"/>
    <mergeCell ref="O268:Q268"/>
    <mergeCell ref="N259:V259"/>
    <mergeCell ref="D262:H262"/>
    <mergeCell ref="I262:J262"/>
    <mergeCell ref="K262:M262"/>
    <mergeCell ref="O262:Q262"/>
    <mergeCell ref="D263:G263"/>
    <mergeCell ref="J263:M263"/>
    <mergeCell ref="D257:G257"/>
    <mergeCell ref="J257:M257"/>
    <mergeCell ref="D258:G258"/>
    <mergeCell ref="J258:M258"/>
    <mergeCell ref="D259:F259"/>
    <mergeCell ref="I259:L259"/>
    <mergeCell ref="D252:G252"/>
    <mergeCell ref="J252:M252"/>
    <mergeCell ref="D253:F253"/>
    <mergeCell ref="I253:L253"/>
    <mergeCell ref="N253:V253"/>
    <mergeCell ref="D256:H256"/>
    <mergeCell ref="I256:J256"/>
    <mergeCell ref="K256:M256"/>
    <mergeCell ref="O256:Q256"/>
    <mergeCell ref="N247:V247"/>
    <mergeCell ref="D250:H250"/>
    <mergeCell ref="I250:J250"/>
    <mergeCell ref="K250:M250"/>
    <mergeCell ref="O250:Q250"/>
    <mergeCell ref="D251:G251"/>
    <mergeCell ref="J251:M251"/>
    <mergeCell ref="D245:G245"/>
    <mergeCell ref="J245:M245"/>
    <mergeCell ref="D246:G246"/>
    <mergeCell ref="J246:M246"/>
    <mergeCell ref="D247:F247"/>
    <mergeCell ref="I247:L247"/>
    <mergeCell ref="D240:G240"/>
    <mergeCell ref="J240:M240"/>
    <mergeCell ref="D241:F241"/>
    <mergeCell ref="I241:L241"/>
    <mergeCell ref="N241:V241"/>
    <mergeCell ref="D244:H244"/>
    <mergeCell ref="I244:J244"/>
    <mergeCell ref="K244:M244"/>
    <mergeCell ref="O244:Q244"/>
    <mergeCell ref="N235:V235"/>
    <mergeCell ref="D238:H238"/>
    <mergeCell ref="I238:J238"/>
    <mergeCell ref="K238:M238"/>
    <mergeCell ref="O238:Q238"/>
    <mergeCell ref="D239:G239"/>
    <mergeCell ref="J239:M239"/>
    <mergeCell ref="D233:G233"/>
    <mergeCell ref="J233:M233"/>
    <mergeCell ref="D234:G234"/>
    <mergeCell ref="J234:M234"/>
    <mergeCell ref="D235:F235"/>
    <mergeCell ref="I235:L235"/>
    <mergeCell ref="N229:V229"/>
    <mergeCell ref="D232:H232"/>
    <mergeCell ref="I232:J232"/>
    <mergeCell ref="K232:M232"/>
    <mergeCell ref="O232:Q232"/>
    <mergeCell ref="S232:U232"/>
    <mergeCell ref="D227:G227"/>
    <mergeCell ref="J227:M227"/>
    <mergeCell ref="D228:G228"/>
    <mergeCell ref="J228:M228"/>
    <mergeCell ref="D229:F229"/>
    <mergeCell ref="I229:L229"/>
    <mergeCell ref="N223:V223"/>
    <mergeCell ref="D226:H226"/>
    <mergeCell ref="I226:J226"/>
    <mergeCell ref="K226:M226"/>
    <mergeCell ref="O226:Q226"/>
    <mergeCell ref="S226:U226"/>
    <mergeCell ref="D221:G221"/>
    <mergeCell ref="J221:M221"/>
    <mergeCell ref="D222:G222"/>
    <mergeCell ref="J222:M222"/>
    <mergeCell ref="D223:F223"/>
    <mergeCell ref="I223:L223"/>
    <mergeCell ref="N217:V217"/>
    <mergeCell ref="D220:H220"/>
    <mergeCell ref="I220:J220"/>
    <mergeCell ref="K220:M220"/>
    <mergeCell ref="O220:Q220"/>
    <mergeCell ref="S220:U220"/>
    <mergeCell ref="D215:G215"/>
    <mergeCell ref="J215:M215"/>
    <mergeCell ref="D216:G216"/>
    <mergeCell ref="J216:M216"/>
    <mergeCell ref="D217:F217"/>
    <mergeCell ref="I217:L217"/>
    <mergeCell ref="N211:V211"/>
    <mergeCell ref="D214:H214"/>
    <mergeCell ref="I214:J214"/>
    <mergeCell ref="K214:M214"/>
    <mergeCell ref="O214:Q214"/>
    <mergeCell ref="S214:U214"/>
    <mergeCell ref="D209:G209"/>
    <mergeCell ref="J209:M209"/>
    <mergeCell ref="D210:G210"/>
    <mergeCell ref="J210:M210"/>
    <mergeCell ref="D211:F211"/>
    <mergeCell ref="I211:L211"/>
    <mergeCell ref="D204:G204"/>
    <mergeCell ref="J204:M204"/>
    <mergeCell ref="D205:F205"/>
    <mergeCell ref="I205:L205"/>
    <mergeCell ref="N205:V205"/>
    <mergeCell ref="D208:H208"/>
    <mergeCell ref="I208:J208"/>
    <mergeCell ref="K208:M208"/>
    <mergeCell ref="O208:Q208"/>
    <mergeCell ref="S208:U208"/>
    <mergeCell ref="N199:V199"/>
    <mergeCell ref="D202:H202"/>
    <mergeCell ref="I202:J202"/>
    <mergeCell ref="K202:M202"/>
    <mergeCell ref="O202:Q202"/>
    <mergeCell ref="D203:G203"/>
    <mergeCell ref="J203:M203"/>
    <mergeCell ref="D197:G197"/>
    <mergeCell ref="J197:M197"/>
    <mergeCell ref="D198:G198"/>
    <mergeCell ref="J198:M198"/>
    <mergeCell ref="D199:F199"/>
    <mergeCell ref="I199:L199"/>
    <mergeCell ref="D192:G192"/>
    <mergeCell ref="J192:M192"/>
    <mergeCell ref="D193:F193"/>
    <mergeCell ref="I193:L193"/>
    <mergeCell ref="N193:V193"/>
    <mergeCell ref="D196:H196"/>
    <mergeCell ref="I196:J196"/>
    <mergeCell ref="K196:M196"/>
    <mergeCell ref="O196:Q196"/>
    <mergeCell ref="N187:V187"/>
    <mergeCell ref="D190:H190"/>
    <mergeCell ref="I190:J190"/>
    <mergeCell ref="K190:M190"/>
    <mergeCell ref="O190:Q190"/>
    <mergeCell ref="D191:G191"/>
    <mergeCell ref="J191:M191"/>
    <mergeCell ref="D185:G185"/>
    <mergeCell ref="J185:M185"/>
    <mergeCell ref="D186:G186"/>
    <mergeCell ref="J186:M186"/>
    <mergeCell ref="D187:F187"/>
    <mergeCell ref="I187:L187"/>
    <mergeCell ref="D180:G180"/>
    <mergeCell ref="J180:M180"/>
    <mergeCell ref="D181:F181"/>
    <mergeCell ref="I181:L181"/>
    <mergeCell ref="N181:V181"/>
    <mergeCell ref="D184:H184"/>
    <mergeCell ref="I184:J184"/>
    <mergeCell ref="K184:M184"/>
    <mergeCell ref="O184:Q184"/>
    <mergeCell ref="N175:V175"/>
    <mergeCell ref="D178:H178"/>
    <mergeCell ref="I178:J178"/>
    <mergeCell ref="K178:M178"/>
    <mergeCell ref="O178:Q178"/>
    <mergeCell ref="D179:G179"/>
    <mergeCell ref="J179:M179"/>
    <mergeCell ref="D173:G173"/>
    <mergeCell ref="J173:M173"/>
    <mergeCell ref="D174:G174"/>
    <mergeCell ref="J174:M174"/>
    <mergeCell ref="D175:F175"/>
    <mergeCell ref="I175:L175"/>
    <mergeCell ref="D168:G168"/>
    <mergeCell ref="J168:M168"/>
    <mergeCell ref="D169:F169"/>
    <mergeCell ref="I169:L169"/>
    <mergeCell ref="N169:V169"/>
    <mergeCell ref="D172:H172"/>
    <mergeCell ref="I172:J172"/>
    <mergeCell ref="K172:M172"/>
    <mergeCell ref="O172:Q172"/>
    <mergeCell ref="N163:V163"/>
    <mergeCell ref="D166:H166"/>
    <mergeCell ref="I166:J166"/>
    <mergeCell ref="K166:M166"/>
    <mergeCell ref="O166:Q166"/>
    <mergeCell ref="D167:G167"/>
    <mergeCell ref="J167:M167"/>
    <mergeCell ref="D161:G161"/>
    <mergeCell ref="J161:M161"/>
    <mergeCell ref="D162:G162"/>
    <mergeCell ref="J162:M162"/>
    <mergeCell ref="D163:F163"/>
    <mergeCell ref="I163:L163"/>
    <mergeCell ref="D156:G156"/>
    <mergeCell ref="J156:M156"/>
    <mergeCell ref="D157:F157"/>
    <mergeCell ref="I157:L157"/>
    <mergeCell ref="N157:V157"/>
    <mergeCell ref="D160:H160"/>
    <mergeCell ref="I160:J160"/>
    <mergeCell ref="K160:M160"/>
    <mergeCell ref="O160:Q160"/>
    <mergeCell ref="N151:V151"/>
    <mergeCell ref="D154:H154"/>
    <mergeCell ref="I154:J154"/>
    <mergeCell ref="K154:M154"/>
    <mergeCell ref="O154:Q154"/>
    <mergeCell ref="D155:G155"/>
    <mergeCell ref="J155:M155"/>
    <mergeCell ref="D149:G149"/>
    <mergeCell ref="J149:M149"/>
    <mergeCell ref="D150:G150"/>
    <mergeCell ref="J150:M150"/>
    <mergeCell ref="D151:F151"/>
    <mergeCell ref="I151:L151"/>
    <mergeCell ref="D144:G144"/>
    <mergeCell ref="J144:M144"/>
    <mergeCell ref="D145:F145"/>
    <mergeCell ref="I145:L145"/>
    <mergeCell ref="N145:V145"/>
    <mergeCell ref="D148:H148"/>
    <mergeCell ref="I148:J148"/>
    <mergeCell ref="K148:M148"/>
    <mergeCell ref="O148:Q148"/>
    <mergeCell ref="N139:V139"/>
    <mergeCell ref="D142:H142"/>
    <mergeCell ref="I142:J142"/>
    <mergeCell ref="K142:M142"/>
    <mergeCell ref="O142:Q142"/>
    <mergeCell ref="D143:G143"/>
    <mergeCell ref="J143:M143"/>
    <mergeCell ref="D137:G137"/>
    <mergeCell ref="J137:M137"/>
    <mergeCell ref="D138:G138"/>
    <mergeCell ref="J138:M138"/>
    <mergeCell ref="D139:F139"/>
    <mergeCell ref="I139:L139"/>
    <mergeCell ref="D132:G132"/>
    <mergeCell ref="J132:M132"/>
    <mergeCell ref="D133:F133"/>
    <mergeCell ref="I133:L133"/>
    <mergeCell ref="N133:V133"/>
    <mergeCell ref="D136:H136"/>
    <mergeCell ref="I136:J136"/>
    <mergeCell ref="K136:M136"/>
    <mergeCell ref="O136:Q136"/>
    <mergeCell ref="N127:V127"/>
    <mergeCell ref="D130:H130"/>
    <mergeCell ref="I130:J130"/>
    <mergeCell ref="K130:M130"/>
    <mergeCell ref="O130:Q130"/>
    <mergeCell ref="D131:G131"/>
    <mergeCell ref="J131:M131"/>
    <mergeCell ref="D125:G125"/>
    <mergeCell ref="J125:M125"/>
    <mergeCell ref="D126:G126"/>
    <mergeCell ref="J126:M126"/>
    <mergeCell ref="D127:F127"/>
    <mergeCell ref="I127:L127"/>
    <mergeCell ref="N121:V121"/>
    <mergeCell ref="D124:H124"/>
    <mergeCell ref="I124:J124"/>
    <mergeCell ref="K124:M124"/>
    <mergeCell ref="O124:Q124"/>
    <mergeCell ref="S124:U124"/>
    <mergeCell ref="D119:G119"/>
    <mergeCell ref="J119:M119"/>
    <mergeCell ref="D120:G120"/>
    <mergeCell ref="J120:M120"/>
    <mergeCell ref="D121:F121"/>
    <mergeCell ref="I121:L121"/>
    <mergeCell ref="N115:V115"/>
    <mergeCell ref="D118:H118"/>
    <mergeCell ref="I118:J118"/>
    <mergeCell ref="K118:M118"/>
    <mergeCell ref="O118:Q118"/>
    <mergeCell ref="S118:U118"/>
    <mergeCell ref="D113:G113"/>
    <mergeCell ref="J113:M113"/>
    <mergeCell ref="D114:G114"/>
    <mergeCell ref="J114:M114"/>
    <mergeCell ref="D115:F115"/>
    <mergeCell ref="I115:L115"/>
    <mergeCell ref="N109:V109"/>
    <mergeCell ref="D112:H112"/>
    <mergeCell ref="I112:J112"/>
    <mergeCell ref="K112:M112"/>
    <mergeCell ref="O112:Q112"/>
    <mergeCell ref="S112:U112"/>
    <mergeCell ref="D107:G107"/>
    <mergeCell ref="J107:M107"/>
    <mergeCell ref="D108:G108"/>
    <mergeCell ref="J108:M108"/>
    <mergeCell ref="D109:F109"/>
    <mergeCell ref="I109:L109"/>
    <mergeCell ref="N103:V103"/>
    <mergeCell ref="D106:H106"/>
    <mergeCell ref="I106:J106"/>
    <mergeCell ref="K106:M106"/>
    <mergeCell ref="O106:Q106"/>
    <mergeCell ref="S106:U106"/>
    <mergeCell ref="D101:G101"/>
    <mergeCell ref="J101:M101"/>
    <mergeCell ref="D102:G102"/>
    <mergeCell ref="J102:M102"/>
    <mergeCell ref="D103:F103"/>
    <mergeCell ref="I103:L103"/>
    <mergeCell ref="D96:G96"/>
    <mergeCell ref="J96:M96"/>
    <mergeCell ref="D97:F97"/>
    <mergeCell ref="I97:L97"/>
    <mergeCell ref="N97:V97"/>
    <mergeCell ref="D100:H100"/>
    <mergeCell ref="I100:J100"/>
    <mergeCell ref="K100:M100"/>
    <mergeCell ref="O100:Q100"/>
    <mergeCell ref="S100:U100"/>
    <mergeCell ref="N91:V91"/>
    <mergeCell ref="D94:H94"/>
    <mergeCell ref="I94:J94"/>
    <mergeCell ref="K94:M94"/>
    <mergeCell ref="O94:Q94"/>
    <mergeCell ref="D95:G95"/>
    <mergeCell ref="J95:M95"/>
    <mergeCell ref="D89:G89"/>
    <mergeCell ref="J89:M89"/>
    <mergeCell ref="D90:G90"/>
    <mergeCell ref="J90:M90"/>
    <mergeCell ref="D91:F91"/>
    <mergeCell ref="I91:L91"/>
    <mergeCell ref="D84:G84"/>
    <mergeCell ref="J84:M84"/>
    <mergeCell ref="D85:F85"/>
    <mergeCell ref="I85:L85"/>
    <mergeCell ref="N85:V85"/>
    <mergeCell ref="D88:H88"/>
    <mergeCell ref="I88:J88"/>
    <mergeCell ref="K88:M88"/>
    <mergeCell ref="O88:Q88"/>
    <mergeCell ref="S88:U88"/>
    <mergeCell ref="N79:V79"/>
    <mergeCell ref="D82:H82"/>
    <mergeCell ref="I82:J82"/>
    <mergeCell ref="K82:M82"/>
    <mergeCell ref="O82:Q82"/>
    <mergeCell ref="D83:G83"/>
    <mergeCell ref="J83:M83"/>
    <mergeCell ref="D77:G77"/>
    <mergeCell ref="J77:M77"/>
    <mergeCell ref="D78:G78"/>
    <mergeCell ref="J78:M78"/>
    <mergeCell ref="D79:F79"/>
    <mergeCell ref="I79:L79"/>
    <mergeCell ref="D72:G72"/>
    <mergeCell ref="J72:M72"/>
    <mergeCell ref="D73:F73"/>
    <mergeCell ref="I73:L73"/>
    <mergeCell ref="N73:V73"/>
    <mergeCell ref="D76:H76"/>
    <mergeCell ref="I76:J76"/>
    <mergeCell ref="K76:M76"/>
    <mergeCell ref="O76:Q76"/>
    <mergeCell ref="S76:U76"/>
    <mergeCell ref="N67:V67"/>
    <mergeCell ref="D70:H70"/>
    <mergeCell ref="I70:J70"/>
    <mergeCell ref="K70:M70"/>
    <mergeCell ref="O70:Q70"/>
    <mergeCell ref="D71:G71"/>
    <mergeCell ref="J71:M71"/>
    <mergeCell ref="D65:G65"/>
    <mergeCell ref="J65:M65"/>
    <mergeCell ref="D66:G66"/>
    <mergeCell ref="J66:M66"/>
    <mergeCell ref="D67:F67"/>
    <mergeCell ref="I67:L67"/>
    <mergeCell ref="N61:V61"/>
    <mergeCell ref="D64:H64"/>
    <mergeCell ref="I64:J64"/>
    <mergeCell ref="K64:M64"/>
    <mergeCell ref="O64:Q64"/>
    <mergeCell ref="S64:U64"/>
    <mergeCell ref="D59:G59"/>
    <mergeCell ref="J59:M59"/>
    <mergeCell ref="D60:G60"/>
    <mergeCell ref="J60:M60"/>
    <mergeCell ref="D61:F61"/>
    <mergeCell ref="I61:L61"/>
    <mergeCell ref="N55:V55"/>
    <mergeCell ref="D58:H58"/>
    <mergeCell ref="I58:J58"/>
    <mergeCell ref="K58:M58"/>
    <mergeCell ref="O58:Q58"/>
    <mergeCell ref="S58:U58"/>
    <mergeCell ref="D53:G53"/>
    <mergeCell ref="J53:M53"/>
    <mergeCell ref="D54:G54"/>
    <mergeCell ref="J54:M54"/>
    <mergeCell ref="D55:F55"/>
    <mergeCell ref="I55:L55"/>
    <mergeCell ref="N49:V49"/>
    <mergeCell ref="D52:H52"/>
    <mergeCell ref="I52:J52"/>
    <mergeCell ref="K52:M52"/>
    <mergeCell ref="O52:Q52"/>
    <mergeCell ref="S52:U52"/>
    <mergeCell ref="D49:F49"/>
    <mergeCell ref="I49:L49"/>
    <mergeCell ref="D32:G32"/>
    <mergeCell ref="J32:M32"/>
    <mergeCell ref="D33:F33"/>
    <mergeCell ref="I33:L33"/>
    <mergeCell ref="N33:V33"/>
    <mergeCell ref="D46:H46"/>
    <mergeCell ref="I46:J46"/>
    <mergeCell ref="K46:M46"/>
    <mergeCell ref="O46:Q46"/>
    <mergeCell ref="S46:U46"/>
    <mergeCell ref="N8:V8"/>
    <mergeCell ref="D30:H30"/>
    <mergeCell ref="I30:J30"/>
    <mergeCell ref="K30:M30"/>
    <mergeCell ref="O30:Q30"/>
    <mergeCell ref="D31:G31"/>
    <mergeCell ref="J31:M31"/>
    <mergeCell ref="D6:G6"/>
    <mergeCell ref="J6:M6"/>
    <mergeCell ref="D7:G7"/>
    <mergeCell ref="J7:M7"/>
    <mergeCell ref="D8:F8"/>
    <mergeCell ref="I8:L8"/>
    <mergeCell ref="B1:AD2"/>
    <mergeCell ref="D3:Y3"/>
    <mergeCell ref="D5:H5"/>
    <mergeCell ref="I5:J5"/>
    <mergeCell ref="K5:M5"/>
    <mergeCell ref="O5:Q5"/>
    <mergeCell ref="S5:U5"/>
    <mergeCell ref="D47:G47"/>
    <mergeCell ref="J47:M47"/>
    <mergeCell ref="D48:G48"/>
    <mergeCell ref="J48:M48"/>
  </mergeCells>
  <phoneticPr fontId="1" type="noConversion"/>
  <pageMargins left="0.98425196850393704" right="7.874015748031496E-2" top="0.6692913385826772" bottom="0.59055118110236227" header="0.51181102362204722" footer="0.51181102362204722"/>
  <pageSetup paperSize="9" scale="85" orientation="landscape" r:id="rId1"/>
  <headerFooter alignWithMargins="0"/>
  <rowBreaks count="124" manualBreakCount="124">
    <brk id="61" min="2" max="30" man="1"/>
    <brk id="87" min="2" max="30" man="1"/>
    <brk id="113" min="2" max="30" man="1"/>
    <brk id="139" min="2" max="30" man="1"/>
    <brk id="165" min="2" max="30" man="1"/>
    <brk id="191" min="2" max="30" man="1"/>
    <brk id="217" min="2" max="30" man="1"/>
    <brk id="243" min="2" max="30" man="1"/>
    <brk id="269" min="2" max="30" man="1"/>
    <brk id="295" min="2" max="30" man="1"/>
    <brk id="321" min="2" max="30" man="1"/>
    <brk id="347" min="2" max="30" man="1"/>
    <brk id="373" min="2" max="30" man="1"/>
    <brk id="399" min="2" max="30" man="1"/>
    <brk id="425" min="2" max="30" man="1"/>
    <brk id="451" min="2" max="30" man="1"/>
    <brk id="477" min="2" max="30" man="1"/>
    <brk id="503" min="2" max="30" man="1"/>
    <brk id="529" min="2" max="30" man="1"/>
    <brk id="555" min="2" max="30" man="1"/>
    <brk id="581" min="2" max="30" man="1"/>
    <brk id="607" min="2" max="30" man="1"/>
    <brk id="633" min="2" max="30" man="1"/>
    <brk id="659" min="2" max="30" man="1"/>
    <brk id="685" min="2" max="30" man="1"/>
    <brk id="711" min="2" max="30" man="1"/>
    <brk id="737" min="2" max="30" man="1"/>
    <brk id="763" min="2" max="30" man="1"/>
    <brk id="789" min="2" max="30" man="1"/>
    <brk id="815" min="2" max="30" man="1"/>
    <brk id="841" min="2" max="30" man="1"/>
    <brk id="867" min="2" max="30" man="1"/>
    <brk id="893" min="2" max="30" man="1"/>
    <brk id="919" min="2" max="30" man="1"/>
    <brk id="945" min="2" max="30" man="1"/>
    <brk id="971" min="2" max="30" man="1"/>
    <brk id="997" min="2" max="30" man="1"/>
    <brk id="1023" min="2" max="30" man="1"/>
    <brk id="1049" min="2" max="30" man="1"/>
    <brk id="1075" min="2" max="30" man="1"/>
    <brk id="1101" min="2" max="30" man="1"/>
    <brk id="1127" min="2" max="30" man="1"/>
    <brk id="1153" min="2" max="30" man="1"/>
    <brk id="1179" min="2" max="30" man="1"/>
    <brk id="1205" min="2" max="30" man="1"/>
    <brk id="1231" min="2" max="30" man="1"/>
    <brk id="1257" min="2" max="30" man="1"/>
    <brk id="1283" min="2" max="30" man="1"/>
    <brk id="1309" min="2" max="30" man="1"/>
    <brk id="1335" min="2" max="30" man="1"/>
    <brk id="1361" min="2" max="30" man="1"/>
    <brk id="1387" min="2" max="30" man="1"/>
    <brk id="1413" min="2" max="30" man="1"/>
    <brk id="1439" min="2" max="30" man="1"/>
    <brk id="1465" min="2" max="30" man="1"/>
    <brk id="1491" min="2" max="30" man="1"/>
    <brk id="1517" min="2" max="30" man="1"/>
    <brk id="1543" min="2" max="30" man="1"/>
    <brk id="1569" min="2" max="30" man="1"/>
    <brk id="1595" min="2" max="30" man="1"/>
    <brk id="1621" min="2" max="30" man="1"/>
    <brk id="1647" min="2" max="30" man="1"/>
    <brk id="1673" min="2" max="30" man="1"/>
    <brk id="1699" min="2" max="30" man="1"/>
    <brk id="1725" min="2" max="30" man="1"/>
    <brk id="1751" min="2" max="30" man="1"/>
    <brk id="1777" min="2" max="30" man="1"/>
    <brk id="1803" min="2" max="30" man="1"/>
    <brk id="1829" min="2" max="30" man="1"/>
    <brk id="1855" min="2" max="30" man="1"/>
    <brk id="1881" min="2" max="30" man="1"/>
    <brk id="1907" min="2" max="30" man="1"/>
    <brk id="1933" min="2" max="30" man="1"/>
    <brk id="1959" min="2" max="30" man="1"/>
    <brk id="1985" min="2" max="30" man="1"/>
    <brk id="2011" min="2" max="30" man="1"/>
    <brk id="2037" min="2" max="30" man="1"/>
    <brk id="2063" min="2" max="30" man="1"/>
    <brk id="2089" min="2" max="30" man="1"/>
    <brk id="2115" min="2" max="30" man="1"/>
    <brk id="2141" min="2" max="30" man="1"/>
    <brk id="2167" min="2" max="30" man="1"/>
    <brk id="2193" min="2" max="30" man="1"/>
    <brk id="2219" min="2" max="30" man="1"/>
    <brk id="2245" min="2" max="30" man="1"/>
    <brk id="2271" min="2" max="30" man="1"/>
    <brk id="2297" min="2" max="30" man="1"/>
    <brk id="2323" min="2" max="30" man="1"/>
    <brk id="2349" min="2" max="30" man="1"/>
    <brk id="2375" min="2" max="30" man="1"/>
    <brk id="2401" min="2" max="30" man="1"/>
    <brk id="2427" min="2" max="30" man="1"/>
    <brk id="2453" min="2" max="30" man="1"/>
    <brk id="2479" min="2" max="30" man="1"/>
    <brk id="2505" min="2" max="30" man="1"/>
    <brk id="2531" min="2" max="30" man="1"/>
    <brk id="2557" min="2" max="30" man="1"/>
    <brk id="2583" min="2" max="30" man="1"/>
    <brk id="2609" min="2" max="30" man="1"/>
    <brk id="2635" min="2" max="30" man="1"/>
    <brk id="2661" min="2" max="30" man="1"/>
    <brk id="2687" min="2" max="30" man="1"/>
    <brk id="2713" min="2" max="30" man="1"/>
    <brk id="2739" min="2" max="30" man="1"/>
    <brk id="2765" min="2" max="30" man="1"/>
    <brk id="2791" min="2" max="30" man="1"/>
    <brk id="2817" min="2" max="30" man="1"/>
    <brk id="2843" min="2" max="30" man="1"/>
    <brk id="2869" min="2" max="30" man="1"/>
    <brk id="2895" min="2" max="30" man="1"/>
    <brk id="2921" min="2" max="30" man="1"/>
    <brk id="2947" min="2" max="30" man="1"/>
    <brk id="2973" min="2" max="30" man="1"/>
    <brk id="2999" min="2" max="30" man="1"/>
    <brk id="3025" min="2" max="30" man="1"/>
    <brk id="3051" min="2" max="30" man="1"/>
    <brk id="3077" min="2" max="30" man="1"/>
    <brk id="3103" min="2" max="30" man="1"/>
    <brk id="3129" min="2" max="30" man="1"/>
    <brk id="3155" min="2" max="30" man="1"/>
    <brk id="3181" min="2" max="30" man="1"/>
    <brk id="3207" min="2" max="30" man="1"/>
    <brk id="3233" min="2" max="30" man="1"/>
    <brk id="3259" min="2" max="30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43"/>
  </sheetPr>
  <dimension ref="A1:O25"/>
  <sheetViews>
    <sheetView view="pageBreakPreview" topLeftCell="A4" workbookViewId="0">
      <selection activeCell="H11" sqref="H11"/>
    </sheetView>
  </sheetViews>
  <sheetFormatPr defaultRowHeight="12"/>
  <cols>
    <col min="1" max="1" width="9.140625" style="113"/>
    <col min="2" max="2" width="19.85546875" style="113" customWidth="1"/>
    <col min="3" max="3" width="22.7109375" style="113" customWidth="1"/>
    <col min="4" max="4" width="6.42578125" style="113" customWidth="1"/>
    <col min="5" max="8" width="9.140625" style="113"/>
    <col min="9" max="9" width="9.5703125" style="113" bestFit="1" customWidth="1"/>
    <col min="10" max="12" width="9.140625" style="113"/>
    <col min="13" max="13" width="9.5703125" style="113" bestFit="1" customWidth="1"/>
    <col min="14" max="16384" width="9.140625" style="113"/>
  </cols>
  <sheetData>
    <row r="1" spans="1:15">
      <c r="A1" s="483" t="s">
        <v>1872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</row>
    <row r="2" spans="1:15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</row>
    <row r="3" spans="1:15">
      <c r="A3" s="114" t="s">
        <v>1873</v>
      </c>
    </row>
    <row r="4" spans="1:15" ht="20.100000000000001" customHeight="1">
      <c r="A4" s="484" t="s">
        <v>1874</v>
      </c>
      <c r="B4" s="486" t="s">
        <v>561</v>
      </c>
      <c r="C4" s="486" t="s">
        <v>562</v>
      </c>
      <c r="D4" s="486" t="s">
        <v>31</v>
      </c>
      <c r="E4" s="488" t="s">
        <v>1875</v>
      </c>
      <c r="F4" s="489"/>
      <c r="G4" s="488" t="s">
        <v>1876</v>
      </c>
      <c r="H4" s="489"/>
      <c r="I4" s="488" t="s">
        <v>1877</v>
      </c>
      <c r="J4" s="489"/>
      <c r="K4" s="486" t="s">
        <v>1878</v>
      </c>
      <c r="L4" s="486"/>
      <c r="M4" s="486" t="s">
        <v>1879</v>
      </c>
      <c r="N4" s="486"/>
      <c r="O4" s="481" t="s">
        <v>566</v>
      </c>
    </row>
    <row r="5" spans="1:15" ht="20.100000000000001" customHeight="1">
      <c r="A5" s="485"/>
      <c r="B5" s="487"/>
      <c r="C5" s="487"/>
      <c r="D5" s="487"/>
      <c r="E5" s="115" t="s">
        <v>567</v>
      </c>
      <c r="F5" s="115" t="s">
        <v>1880</v>
      </c>
      <c r="G5" s="115" t="s">
        <v>567</v>
      </c>
      <c r="H5" s="115" t="s">
        <v>1880</v>
      </c>
      <c r="I5" s="115" t="s">
        <v>567</v>
      </c>
      <c r="J5" s="115" t="s">
        <v>1880</v>
      </c>
      <c r="K5" s="115" t="s">
        <v>567</v>
      </c>
      <c r="L5" s="115" t="s">
        <v>1880</v>
      </c>
      <c r="M5" s="115" t="s">
        <v>567</v>
      </c>
      <c r="N5" s="115" t="s">
        <v>1880</v>
      </c>
      <c r="O5" s="482"/>
    </row>
    <row r="6" spans="1:15" ht="20.100000000000001" customHeight="1">
      <c r="A6" s="116"/>
      <c r="B6" s="117" t="s">
        <v>1881</v>
      </c>
      <c r="C6" s="117" t="s">
        <v>1882</v>
      </c>
      <c r="D6" s="118" t="s">
        <v>1883</v>
      </c>
      <c r="E6" s="119">
        <v>1673</v>
      </c>
      <c r="F6" s="120"/>
      <c r="G6" s="119">
        <v>1958</v>
      </c>
      <c r="H6" s="120"/>
      <c r="I6" s="121"/>
      <c r="J6" s="120"/>
      <c r="K6" s="121"/>
      <c r="L6" s="120"/>
      <c r="M6" s="119">
        <f>E6</f>
        <v>1673</v>
      </c>
      <c r="N6" s="118" t="s">
        <v>1884</v>
      </c>
      <c r="O6" s="122" t="s">
        <v>1885</v>
      </c>
    </row>
    <row r="7" spans="1:15" ht="20.100000000000001" customHeight="1">
      <c r="A7" s="123"/>
      <c r="B7" s="124" t="s">
        <v>1886</v>
      </c>
      <c r="C7" s="124" t="s">
        <v>557</v>
      </c>
      <c r="D7" s="125" t="s">
        <v>1887</v>
      </c>
      <c r="E7" s="126">
        <v>0</v>
      </c>
      <c r="F7" s="127" t="s">
        <v>4</v>
      </c>
      <c r="G7" s="126"/>
      <c r="H7" s="127"/>
      <c r="I7" s="126">
        <v>10000</v>
      </c>
      <c r="J7" s="127"/>
      <c r="K7" s="126"/>
      <c r="L7" s="127" t="s">
        <v>4</v>
      </c>
      <c r="M7" s="126">
        <f>I7</f>
        <v>10000</v>
      </c>
      <c r="N7" s="125" t="s">
        <v>1888</v>
      </c>
      <c r="O7" s="128"/>
    </row>
    <row r="8" spans="1:15" ht="20.100000000000001" customHeight="1">
      <c r="A8" s="123"/>
      <c r="B8" s="124"/>
      <c r="C8" s="124"/>
      <c r="D8" s="125"/>
      <c r="E8" s="126">
        <v>0</v>
      </c>
      <c r="F8" s="127" t="s">
        <v>4</v>
      </c>
      <c r="G8" s="126"/>
      <c r="H8" s="127"/>
      <c r="I8" s="126"/>
      <c r="J8" s="127"/>
      <c r="K8" s="126"/>
      <c r="L8" s="127" t="s">
        <v>4</v>
      </c>
      <c r="M8" s="126">
        <f>I8</f>
        <v>0</v>
      </c>
      <c r="N8" s="127"/>
      <c r="O8" s="128"/>
    </row>
    <row r="9" spans="1:15" ht="20.100000000000001" customHeight="1">
      <c r="A9" s="123"/>
      <c r="B9" s="124"/>
      <c r="C9" s="124"/>
      <c r="D9" s="125"/>
      <c r="E9" s="126"/>
      <c r="F9" s="127"/>
      <c r="G9" s="126"/>
      <c r="H9" s="127"/>
      <c r="I9" s="126"/>
      <c r="J9" s="127"/>
      <c r="K9" s="126"/>
      <c r="L9" s="127"/>
      <c r="M9" s="126"/>
      <c r="N9" s="127"/>
      <c r="O9" s="129"/>
    </row>
    <row r="10" spans="1:15" ht="20.100000000000001" customHeight="1">
      <c r="A10" s="123"/>
      <c r="B10" s="124"/>
      <c r="C10" s="124"/>
      <c r="D10" s="125"/>
      <c r="E10" s="126"/>
      <c r="F10" s="127"/>
      <c r="G10" s="126"/>
      <c r="H10" s="127"/>
      <c r="I10" s="126"/>
      <c r="J10" s="127"/>
      <c r="K10" s="126"/>
      <c r="L10" s="127"/>
      <c r="M10" s="126"/>
      <c r="N10" s="127"/>
      <c r="O10" s="128"/>
    </row>
    <row r="11" spans="1:15" ht="20.100000000000001" customHeight="1">
      <c r="A11" s="123"/>
      <c r="B11" s="124"/>
      <c r="C11" s="124"/>
      <c r="D11" s="125"/>
      <c r="E11" s="126"/>
      <c r="F11" s="127"/>
      <c r="G11" s="126"/>
      <c r="H11" s="127"/>
      <c r="I11" s="126"/>
      <c r="J11" s="127"/>
      <c r="K11" s="126"/>
      <c r="L11" s="127"/>
      <c r="M11" s="126"/>
      <c r="N11" s="127"/>
      <c r="O11" s="128"/>
    </row>
    <row r="12" spans="1:15" ht="20.100000000000001" customHeight="1">
      <c r="A12" s="123"/>
      <c r="B12" s="124"/>
      <c r="C12" s="124"/>
      <c r="D12" s="125"/>
      <c r="E12" s="126"/>
      <c r="F12" s="127"/>
      <c r="G12" s="126"/>
      <c r="H12" s="127"/>
      <c r="I12" s="126"/>
      <c r="J12" s="127"/>
      <c r="K12" s="126"/>
      <c r="L12" s="127"/>
      <c r="M12" s="126"/>
      <c r="N12" s="127"/>
      <c r="O12" s="128"/>
    </row>
    <row r="13" spans="1:15" ht="20.100000000000001" customHeight="1">
      <c r="A13" s="123"/>
      <c r="B13" s="124"/>
      <c r="C13" s="124"/>
      <c r="D13" s="125"/>
      <c r="E13" s="126"/>
      <c r="F13" s="127"/>
      <c r="G13" s="126"/>
      <c r="H13" s="127"/>
      <c r="I13" s="126"/>
      <c r="J13" s="127"/>
      <c r="K13" s="126"/>
      <c r="L13" s="127"/>
      <c r="M13" s="126"/>
      <c r="N13" s="127"/>
      <c r="O13" s="128"/>
    </row>
    <row r="14" spans="1:15" ht="20.100000000000001" customHeight="1">
      <c r="A14" s="123"/>
      <c r="B14" s="124"/>
      <c r="C14" s="124"/>
      <c r="D14" s="125"/>
      <c r="E14" s="126"/>
      <c r="F14" s="127"/>
      <c r="G14" s="126"/>
      <c r="H14" s="127"/>
      <c r="I14" s="126"/>
      <c r="J14" s="127"/>
      <c r="K14" s="126"/>
      <c r="L14" s="127"/>
      <c r="M14" s="126"/>
      <c r="N14" s="127"/>
      <c r="O14" s="128"/>
    </row>
    <row r="15" spans="1:15" ht="20.100000000000001" customHeight="1">
      <c r="A15" s="123"/>
      <c r="B15" s="124"/>
      <c r="C15" s="124"/>
      <c r="D15" s="125"/>
      <c r="E15" s="126"/>
      <c r="F15" s="127"/>
      <c r="G15" s="126"/>
      <c r="H15" s="127"/>
      <c r="I15" s="126"/>
      <c r="J15" s="127"/>
      <c r="K15" s="126"/>
      <c r="L15" s="127"/>
      <c r="M15" s="126"/>
      <c r="N15" s="127"/>
      <c r="O15" s="128"/>
    </row>
    <row r="16" spans="1:15" ht="20.100000000000001" customHeight="1">
      <c r="A16" s="123"/>
      <c r="B16" s="124"/>
      <c r="C16" s="124"/>
      <c r="D16" s="125"/>
      <c r="E16" s="126"/>
      <c r="F16" s="127"/>
      <c r="G16" s="126"/>
      <c r="H16" s="127"/>
      <c r="I16" s="126"/>
      <c r="J16" s="127"/>
      <c r="K16" s="126"/>
      <c r="L16" s="127"/>
      <c r="M16" s="126"/>
      <c r="N16" s="127"/>
      <c r="O16" s="128"/>
    </row>
    <row r="17" spans="1:15" ht="20.100000000000001" customHeight="1">
      <c r="A17" s="123"/>
      <c r="B17" s="124"/>
      <c r="C17" s="124"/>
      <c r="D17" s="125"/>
      <c r="E17" s="126"/>
      <c r="F17" s="127"/>
      <c r="G17" s="126"/>
      <c r="H17" s="127"/>
      <c r="I17" s="126"/>
      <c r="J17" s="127"/>
      <c r="K17" s="126"/>
      <c r="L17" s="127"/>
      <c r="M17" s="130"/>
      <c r="N17" s="127"/>
      <c r="O17" s="128"/>
    </row>
    <row r="18" spans="1:15" ht="20.100000000000001" customHeight="1">
      <c r="A18" s="123"/>
      <c r="B18" s="124"/>
      <c r="C18" s="124"/>
      <c r="D18" s="125"/>
      <c r="E18" s="126"/>
      <c r="F18" s="127"/>
      <c r="G18" s="126"/>
      <c r="H18" s="127"/>
      <c r="I18" s="126"/>
      <c r="J18" s="127"/>
      <c r="K18" s="126"/>
      <c r="L18" s="127"/>
      <c r="M18" s="126"/>
      <c r="N18" s="127"/>
      <c r="O18" s="128"/>
    </row>
    <row r="19" spans="1:15" ht="20.100000000000001" customHeight="1">
      <c r="A19" s="123"/>
      <c r="B19" s="124"/>
      <c r="C19" s="124"/>
      <c r="D19" s="125"/>
      <c r="E19" s="126"/>
      <c r="F19" s="127"/>
      <c r="G19" s="126"/>
      <c r="H19" s="127"/>
      <c r="I19" s="126"/>
      <c r="J19" s="127"/>
      <c r="K19" s="126"/>
      <c r="L19" s="127"/>
      <c r="M19" s="126"/>
      <c r="N19" s="127"/>
      <c r="O19" s="128"/>
    </row>
    <row r="20" spans="1:15" ht="20.100000000000001" customHeight="1">
      <c r="A20" s="123"/>
      <c r="B20" s="124"/>
      <c r="C20" s="124"/>
      <c r="D20" s="125"/>
      <c r="E20" s="126"/>
      <c r="F20" s="127"/>
      <c r="G20" s="126"/>
      <c r="H20" s="127"/>
      <c r="I20" s="126"/>
      <c r="J20" s="127"/>
      <c r="K20" s="126"/>
      <c r="L20" s="127"/>
      <c r="M20" s="126"/>
      <c r="N20" s="127"/>
      <c r="O20" s="128"/>
    </row>
    <row r="21" spans="1:15" ht="20.100000000000001" customHeight="1">
      <c r="A21" s="123"/>
      <c r="B21" s="124"/>
      <c r="C21" s="124"/>
      <c r="D21" s="125"/>
      <c r="E21" s="126"/>
      <c r="F21" s="127"/>
      <c r="G21" s="126"/>
      <c r="H21" s="127"/>
      <c r="I21" s="126"/>
      <c r="J21" s="127"/>
      <c r="K21" s="126"/>
      <c r="L21" s="127"/>
      <c r="M21" s="126"/>
      <c r="N21" s="127"/>
      <c r="O21" s="128"/>
    </row>
    <row r="22" spans="1:15" ht="20.100000000000001" customHeight="1">
      <c r="A22" s="123"/>
      <c r="B22" s="124"/>
      <c r="C22" s="124"/>
      <c r="D22" s="125"/>
      <c r="E22" s="126"/>
      <c r="F22" s="127"/>
      <c r="G22" s="126"/>
      <c r="H22" s="127"/>
      <c r="I22" s="126"/>
      <c r="J22" s="127"/>
      <c r="K22" s="126"/>
      <c r="L22" s="127"/>
      <c r="M22" s="126"/>
      <c r="N22" s="127"/>
      <c r="O22" s="128"/>
    </row>
    <row r="23" spans="1:15" ht="20.100000000000001" customHeight="1">
      <c r="A23" s="123"/>
      <c r="B23" s="124"/>
      <c r="C23" s="124"/>
      <c r="D23" s="125"/>
      <c r="E23" s="126"/>
      <c r="F23" s="127"/>
      <c r="G23" s="126"/>
      <c r="H23" s="127"/>
      <c r="I23" s="126"/>
      <c r="J23" s="127"/>
      <c r="K23" s="126"/>
      <c r="L23" s="127"/>
      <c r="M23" s="126"/>
      <c r="N23" s="127"/>
      <c r="O23" s="128"/>
    </row>
    <row r="24" spans="1:15" ht="20.100000000000001" customHeight="1">
      <c r="A24" s="123"/>
      <c r="B24" s="124"/>
      <c r="C24" s="124"/>
      <c r="D24" s="125"/>
      <c r="E24" s="126"/>
      <c r="F24" s="127"/>
      <c r="G24" s="126"/>
      <c r="H24" s="127"/>
      <c r="I24" s="126"/>
      <c r="J24" s="127"/>
      <c r="K24" s="126"/>
      <c r="L24" s="127"/>
      <c r="M24" s="126"/>
      <c r="N24" s="127"/>
      <c r="O24" s="128"/>
    </row>
    <row r="25" spans="1:15" ht="20.100000000000001" customHeight="1">
      <c r="A25" s="131"/>
      <c r="B25" s="132"/>
      <c r="C25" s="132"/>
      <c r="D25" s="133"/>
      <c r="E25" s="134"/>
      <c r="F25" s="135"/>
      <c r="G25" s="134"/>
      <c r="H25" s="135"/>
      <c r="I25" s="134"/>
      <c r="J25" s="135"/>
      <c r="K25" s="134"/>
      <c r="L25" s="135"/>
      <c r="M25" s="134"/>
      <c r="N25" s="135"/>
      <c r="O25" s="136"/>
    </row>
  </sheetData>
  <mergeCells count="11">
    <mergeCell ref="O4:O5"/>
    <mergeCell ref="A1:O2"/>
    <mergeCell ref="A4:A5"/>
    <mergeCell ref="B4:B5"/>
    <mergeCell ref="C4:C5"/>
    <mergeCell ref="D4:D5"/>
    <mergeCell ref="E4:F4"/>
    <mergeCell ref="G4:H4"/>
    <mergeCell ref="I4:J4"/>
    <mergeCell ref="K4:L4"/>
    <mergeCell ref="M4:N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topLeftCell="A25" workbookViewId="0">
      <selection activeCell="H11" sqref="H11"/>
    </sheetView>
  </sheetViews>
  <sheetFormatPr defaultRowHeight="12"/>
  <sheetData/>
  <phoneticPr fontId="1" type="noConversion"/>
  <printOptions horizontalCentered="1"/>
  <pageMargins left="0" right="0" top="0.74803149606299213" bottom="0" header="0.31496062992125984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11</vt:i4>
      </vt:variant>
    </vt:vector>
  </HeadingPairs>
  <TitlesOfParts>
    <vt:vector size="24" baseType="lpstr">
      <vt:lpstr>설변총괄표</vt:lpstr>
      <vt:lpstr>설변원가계산서</vt:lpstr>
      <vt:lpstr>설변내역서(낙찰율)</vt:lpstr>
      <vt:lpstr>설변내역서(85%)</vt:lpstr>
      <vt:lpstr>설변내역서(100%))</vt:lpstr>
      <vt:lpstr>적용단가</vt:lpstr>
      <vt:lpstr>산출근거 </vt:lpstr>
      <vt:lpstr>일위대가표</vt:lpstr>
      <vt:lpstr>중기사용료</vt:lpstr>
      <vt:lpstr>노임대가(2012년 상반기)</vt:lpstr>
      <vt:lpstr>기계경비</vt:lpstr>
      <vt:lpstr>자재단가대비표</vt:lpstr>
      <vt:lpstr>기타</vt:lpstr>
      <vt:lpstr>기계경비!Print_Area</vt:lpstr>
      <vt:lpstr>'산출근거 '!Print_Area</vt:lpstr>
      <vt:lpstr>'설변내역서(100%))'!Print_Area</vt:lpstr>
      <vt:lpstr>'설변내역서(85%)'!Print_Area</vt:lpstr>
      <vt:lpstr>'설변내역서(낙찰율)'!Print_Area</vt:lpstr>
      <vt:lpstr>설변원가계산서!Print_Area</vt:lpstr>
      <vt:lpstr>자재단가대비표!Print_Area</vt:lpstr>
      <vt:lpstr>적용단가!Print_Area</vt:lpstr>
      <vt:lpstr>중기사용료!Print_Area</vt:lpstr>
      <vt:lpstr>'산출근거 '!Print_Titles</vt:lpstr>
      <vt:lpstr>자재단가대비표!Print_Titles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User</cp:lastModifiedBy>
  <cp:lastPrinted>2012-04-19T03:01:30Z</cp:lastPrinted>
  <dcterms:created xsi:type="dcterms:W3CDTF">2012-04-12T07:45:40Z</dcterms:created>
  <dcterms:modified xsi:type="dcterms:W3CDTF">2012-04-19T04:46:03Z</dcterms:modified>
</cp:coreProperties>
</file>